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k\OneDrive\Desktop\Stick_klein_Sicherung_Stick_2024_01_26\Memorystick\Leichtathletik\KILA_Cup\2024\"/>
    </mc:Choice>
  </mc:AlternateContent>
  <bookViews>
    <workbookView xWindow="0" yWindow="0" windowWidth="20490" windowHeight="7050" tabRatio="516"/>
  </bookViews>
  <sheets>
    <sheet name="M13" sheetId="1" r:id="rId1"/>
    <sheet name="M12" sheetId="21" r:id="rId2"/>
    <sheet name="W13" sheetId="22" r:id="rId3"/>
    <sheet name="W12" sheetId="23" r:id="rId4"/>
    <sheet name="Punktezuordnung" sheetId="5" state="hidden" r:id="rId5"/>
    <sheet name="Teilnehmer" sheetId="9" state="hidden" r:id="rId6"/>
    <sheet name="LAT_800" sheetId="7" state="hidden" r:id="rId7"/>
    <sheet name="ANG_Sprint" sheetId="24" state="hidden" r:id="rId8"/>
    <sheet name="NIA_Cross" sheetId="26" state="hidden" r:id="rId9"/>
    <sheet name="NIA_Speer" sheetId="27" state="hidden" r:id="rId10"/>
    <sheet name="STO_Weit" sheetId="28" state="hidden" r:id="rId11"/>
    <sheet name="STO_Ball" sheetId="29" state="hidden" r:id="rId12"/>
    <sheet name="ANG_Hürden" sheetId="25" state="hidden" r:id="rId13"/>
    <sheet name="ALS_Hoch" sheetId="16" state="hidden" r:id="rId14"/>
    <sheet name="ALS_Kugel" sheetId="17" state="hidden" r:id="rId15"/>
  </sheets>
  <definedNames>
    <definedName name="_xlnm._FilterDatabase" localSheetId="13" hidden="1">ALS_Hoch!$G$1:$H$72</definedName>
    <definedName name="_xlnm._FilterDatabase" localSheetId="14" hidden="1">ALS_Kugel!$H$1:$H$69</definedName>
    <definedName name="_xlnm._FilterDatabase" localSheetId="12" hidden="1">ANG_Hürden!$A$1:$G$161</definedName>
    <definedName name="_xlnm._FilterDatabase" localSheetId="7" hidden="1">ANG_Sprint!$A$1:$G$161</definedName>
    <definedName name="_xlnm._FilterDatabase" localSheetId="6" hidden="1">LAT_800!$A$1:$G$161</definedName>
    <definedName name="_xlnm._FilterDatabase" localSheetId="8" hidden="1">NIA_Cross!$A$1:$G$161</definedName>
    <definedName name="_xlnm._FilterDatabase" localSheetId="9" hidden="1">NIA_Speer!$A$1:$G$139</definedName>
    <definedName name="_xlnm._FilterDatabase" localSheetId="11" hidden="1">STO_Ball!$A$1:$G$117</definedName>
    <definedName name="_xlnm._FilterDatabase" localSheetId="10" hidden="1">STO_Weit!$A$1:$G$117</definedName>
  </definedNames>
  <calcPr calcId="162913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4" i="1"/>
  <c r="G12" i="28"/>
  <c r="G13" i="28"/>
  <c r="G14" i="28"/>
  <c r="G15" i="28"/>
  <c r="G16" i="28"/>
  <c r="G17" i="28"/>
  <c r="G18" i="28"/>
  <c r="G19" i="28"/>
  <c r="G20" i="28"/>
  <c r="G21" i="28"/>
  <c r="G22" i="28"/>
  <c r="G23" i="28"/>
  <c r="C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G12" i="29"/>
  <c r="G13" i="29"/>
  <c r="G14" i="29"/>
  <c r="G15" i="29"/>
  <c r="G16" i="29"/>
  <c r="G17" i="29"/>
  <c r="G18" i="29"/>
  <c r="G19" i="29"/>
  <c r="G20" i="29"/>
  <c r="G21" i="29"/>
  <c r="G22" i="29"/>
  <c r="G23" i="29"/>
  <c r="C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AU14" i="21" l="1" a="1"/>
  <c r="AU14" i="21" s="1"/>
  <c r="AV14" i="21" s="1"/>
  <c r="AU15" i="21" a="1"/>
  <c r="AU15" i="21" s="1"/>
  <c r="AV15" i="21" s="1"/>
  <c r="AU16" i="21" a="1"/>
  <c r="AU16" i="21" s="1"/>
  <c r="AV16" i="21" s="1"/>
  <c r="AU17" i="21" a="1"/>
  <c r="AU17" i="21" s="1"/>
  <c r="AV17" i="21" s="1"/>
  <c r="AU18" i="21" a="1"/>
  <c r="AU18" i="21" s="1"/>
  <c r="AV18" i="21" s="1"/>
  <c r="AU19" i="21" a="1"/>
  <c r="AU19" i="21" s="1"/>
  <c r="AV19" i="21" s="1"/>
  <c r="AU20" i="21" a="1"/>
  <c r="AU20" i="21" s="1"/>
  <c r="AV20" i="21" s="1"/>
  <c r="AU21" i="21" a="1"/>
  <c r="AU21" i="21" s="1"/>
  <c r="AV21" i="21" s="1"/>
  <c r="AU22" i="21" a="1"/>
  <c r="AU22" i="21" s="1"/>
  <c r="AV22" i="21" s="1"/>
  <c r="AU23" i="21" a="1"/>
  <c r="AU23" i="21" s="1"/>
  <c r="AV23" i="21" s="1"/>
  <c r="AU24" i="21" a="1"/>
  <c r="AU24" i="21" s="1"/>
  <c r="AV24" i="21" s="1"/>
  <c r="AU25" i="21" a="1"/>
  <c r="AU25" i="21" s="1"/>
  <c r="AV25" i="21" s="1"/>
  <c r="AU26" i="21" a="1"/>
  <c r="AU26" i="21" s="1"/>
  <c r="AV26" i="21" s="1"/>
  <c r="AU27" i="21" a="1"/>
  <c r="AU27" i="21" s="1"/>
  <c r="AV27" i="21" s="1"/>
  <c r="AU28" i="21" a="1"/>
  <c r="AU28" i="21" s="1"/>
  <c r="AV28" i="21" s="1"/>
  <c r="AU29" i="21" a="1"/>
  <c r="AU29" i="21" s="1"/>
  <c r="AV29" i="21" s="1"/>
  <c r="AU30" i="21" a="1"/>
  <c r="AU30" i="21" s="1"/>
  <c r="AV30" i="21" s="1"/>
  <c r="AU31" i="21" a="1"/>
  <c r="AU31" i="21" s="1"/>
  <c r="AV31" i="21" s="1"/>
  <c r="AU32" i="21" a="1"/>
  <c r="AU32" i="21" s="1"/>
  <c r="AV32" i="21" s="1"/>
  <c r="AU17" i="22" a="1"/>
  <c r="AU17" i="22" s="1"/>
  <c r="AV17" i="22" s="1"/>
  <c r="AU18" i="22" a="1"/>
  <c r="AU18" i="22" s="1"/>
  <c r="AV18" i="22" s="1"/>
  <c r="AU19" i="22" a="1"/>
  <c r="AU19" i="22" s="1"/>
  <c r="AV19" i="22" s="1"/>
  <c r="AU20" i="22" a="1"/>
  <c r="AU20" i="22" s="1"/>
  <c r="AV20" i="22" s="1"/>
  <c r="AU21" i="22" a="1"/>
  <c r="AU21" i="22" s="1"/>
  <c r="AV21" i="22" s="1"/>
  <c r="AU22" i="22" a="1"/>
  <c r="AU22" i="22" s="1"/>
  <c r="AV22" i="22" s="1"/>
  <c r="AU23" i="22" a="1"/>
  <c r="AU23" i="22" s="1"/>
  <c r="AV23" i="22" s="1"/>
  <c r="AU24" i="22" a="1"/>
  <c r="AU24" i="22" s="1"/>
  <c r="AV24" i="22" s="1"/>
  <c r="AU25" i="22" a="1"/>
  <c r="AU25" i="22" s="1"/>
  <c r="AV25" i="22" s="1"/>
  <c r="AU26" i="22" a="1"/>
  <c r="AU26" i="22" s="1"/>
  <c r="AV26" i="22" s="1"/>
  <c r="AU27" i="22" a="1"/>
  <c r="AU27" i="22" s="1"/>
  <c r="AV27" i="22" s="1"/>
  <c r="AU28" i="22" a="1"/>
  <c r="AU28" i="22" s="1"/>
  <c r="AV28" i="22" s="1"/>
  <c r="AU29" i="22" a="1"/>
  <c r="AU29" i="22" s="1"/>
  <c r="AV29" i="22" s="1"/>
  <c r="AU30" i="22" a="1"/>
  <c r="AU30" i="22" s="1"/>
  <c r="AV30" i="22" s="1"/>
  <c r="AU31" i="22" a="1"/>
  <c r="AU31" i="22" s="1"/>
  <c r="AV31" i="22" s="1"/>
  <c r="AU32" i="22" a="1"/>
  <c r="AU32" i="22" s="1"/>
  <c r="AV32" i="22" s="1"/>
  <c r="AU11" i="23" a="1"/>
  <c r="AU11" i="23" s="1"/>
  <c r="AV11" i="23" s="1"/>
  <c r="AU12" i="23" a="1"/>
  <c r="AU12" i="23" s="1"/>
  <c r="AV12" i="23" s="1"/>
  <c r="AU13" i="23" a="1"/>
  <c r="AU13" i="23" s="1"/>
  <c r="AV13" i="23" s="1"/>
  <c r="AU14" i="23" a="1"/>
  <c r="AU14" i="23" s="1"/>
  <c r="AV14" i="23" s="1"/>
  <c r="AU15" i="23" a="1"/>
  <c r="AU15" i="23" s="1"/>
  <c r="AV15" i="23" s="1"/>
  <c r="AU16" i="23" a="1"/>
  <c r="AU16" i="23" s="1"/>
  <c r="AV16" i="23" s="1"/>
  <c r="AU17" i="23" a="1"/>
  <c r="AU17" i="23" s="1"/>
  <c r="AV17" i="23" s="1"/>
  <c r="AU18" i="23" a="1"/>
  <c r="AU18" i="23" s="1"/>
  <c r="AV18" i="23" s="1"/>
  <c r="AU19" i="23" a="1"/>
  <c r="AU19" i="23" s="1"/>
  <c r="AV19" i="23" s="1"/>
  <c r="AU20" i="23" a="1"/>
  <c r="AU20" i="23" s="1"/>
  <c r="AV20" i="23" s="1"/>
  <c r="AU21" i="23" a="1"/>
  <c r="AU21" i="23" s="1"/>
  <c r="AV21" i="23" s="1"/>
  <c r="AU22" i="23" a="1"/>
  <c r="AU22" i="23" s="1"/>
  <c r="AV22" i="23" s="1"/>
  <c r="AU23" i="23" a="1"/>
  <c r="AU23" i="23" s="1"/>
  <c r="AV23" i="23" s="1"/>
  <c r="AU24" i="23" a="1"/>
  <c r="AU24" i="23" s="1"/>
  <c r="AV24" i="23" s="1"/>
  <c r="AU25" i="23" a="1"/>
  <c r="AU25" i="23" s="1"/>
  <c r="AV25" i="23" s="1"/>
  <c r="AU26" i="23" a="1"/>
  <c r="AU26" i="23" s="1"/>
  <c r="AV26" i="23" s="1"/>
  <c r="AU27" i="23" a="1"/>
  <c r="AU27" i="23" s="1"/>
  <c r="AV27" i="23" s="1"/>
  <c r="AU28" i="23" a="1"/>
  <c r="AU28" i="23" s="1"/>
  <c r="AV28" i="23" s="1"/>
  <c r="AU29" i="23" a="1"/>
  <c r="AU29" i="23" s="1"/>
  <c r="AV29" i="23" s="1"/>
  <c r="AU30" i="23" a="1"/>
  <c r="AU30" i="23" s="1"/>
  <c r="AV30" i="23" s="1"/>
  <c r="AU31" i="23" a="1"/>
  <c r="AU31" i="23" s="1"/>
  <c r="AV31" i="23" s="1"/>
  <c r="AU32" i="23" a="1"/>
  <c r="AU32" i="23" s="1"/>
  <c r="AV32" i="23" s="1"/>
  <c r="AR11" i="23" a="1"/>
  <c r="AR11" i="23" s="1"/>
  <c r="AS11" i="23" s="1"/>
  <c r="AR12" i="23" a="1"/>
  <c r="AR12" i="23" s="1"/>
  <c r="AS12" i="23" s="1"/>
  <c r="AR13" i="23" a="1"/>
  <c r="AR13" i="23" s="1"/>
  <c r="AS13" i="23" s="1"/>
  <c r="AR14" i="23" a="1"/>
  <c r="AR14" i="23" s="1"/>
  <c r="AS14" i="23" s="1"/>
  <c r="AR15" i="23" a="1"/>
  <c r="AR15" i="23" s="1"/>
  <c r="AS15" i="23" s="1"/>
  <c r="AR16" i="23" a="1"/>
  <c r="AR16" i="23" s="1"/>
  <c r="AS16" i="23" s="1"/>
  <c r="AR17" i="23" a="1"/>
  <c r="AR17" i="23" s="1"/>
  <c r="AS17" i="23" s="1"/>
  <c r="AR18" i="23" a="1"/>
  <c r="AR18" i="23" s="1"/>
  <c r="AS18" i="23" s="1"/>
  <c r="AR19" i="23" a="1"/>
  <c r="AR19" i="23" s="1"/>
  <c r="AS19" i="23" s="1"/>
  <c r="AR20" i="23" a="1"/>
  <c r="AR20" i="23" s="1"/>
  <c r="AS20" i="23" s="1"/>
  <c r="AR21" i="23" a="1"/>
  <c r="AR21" i="23" s="1"/>
  <c r="AS21" i="23" s="1"/>
  <c r="AR22" i="23" a="1"/>
  <c r="AR22" i="23" s="1"/>
  <c r="AS22" i="23" s="1"/>
  <c r="AR23" i="23" a="1"/>
  <c r="AR23" i="23" s="1"/>
  <c r="AS23" i="23" s="1"/>
  <c r="AR24" i="23" a="1"/>
  <c r="AR24" i="23" s="1"/>
  <c r="AS24" i="23" s="1"/>
  <c r="AR25" i="23" a="1"/>
  <c r="AR25" i="23" s="1"/>
  <c r="AS25" i="23" s="1"/>
  <c r="AR26" i="23" a="1"/>
  <c r="AR26" i="23" s="1"/>
  <c r="AS26" i="23" s="1"/>
  <c r="AR27" i="23" a="1"/>
  <c r="AR27" i="23" s="1"/>
  <c r="AS27" i="23" s="1"/>
  <c r="AR28" i="23" a="1"/>
  <c r="AR28" i="23" s="1"/>
  <c r="AS28" i="23" s="1"/>
  <c r="AR29" i="23" a="1"/>
  <c r="AR29" i="23" s="1"/>
  <c r="AS29" i="23" s="1"/>
  <c r="AR30" i="23" a="1"/>
  <c r="AR30" i="23" s="1"/>
  <c r="AS30" i="23" s="1"/>
  <c r="AR31" i="23" a="1"/>
  <c r="AR31" i="23" s="1"/>
  <c r="AS31" i="23" s="1"/>
  <c r="AR32" i="23" a="1"/>
  <c r="AR32" i="23" s="1"/>
  <c r="AS32" i="23" s="1"/>
  <c r="AO6" i="23" a="1"/>
  <c r="AO6" i="23" s="1"/>
  <c r="AO4" i="23" a="1"/>
  <c r="AO4" i="23" s="1"/>
  <c r="AO8" i="23" a="1"/>
  <c r="AO8" i="23" s="1"/>
  <c r="AO7" i="23" a="1"/>
  <c r="AO7" i="23"/>
  <c r="AO11" i="23" a="1"/>
  <c r="AO11" i="23" s="1"/>
  <c r="AO12" i="23" a="1"/>
  <c r="AO12" i="23" s="1"/>
  <c r="AO13" i="23" a="1"/>
  <c r="AO13" i="23" s="1"/>
  <c r="AO14" i="23" a="1"/>
  <c r="AO14" i="23" s="1"/>
  <c r="AO15" i="23" a="1"/>
  <c r="AO15" i="23" s="1"/>
  <c r="AO16" i="23" a="1"/>
  <c r="AO16" i="23" s="1"/>
  <c r="AO17" i="23" a="1"/>
  <c r="AO17" i="23" s="1"/>
  <c r="AO18" i="23" a="1"/>
  <c r="AO18" i="23" s="1"/>
  <c r="AO19" i="23" a="1"/>
  <c r="AO19" i="23" s="1"/>
  <c r="AO20" i="23" a="1"/>
  <c r="AO20" i="23" s="1"/>
  <c r="AO21" i="23" a="1"/>
  <c r="AO21" i="23" s="1"/>
  <c r="AO22" i="23" a="1"/>
  <c r="AO22" i="23" s="1"/>
  <c r="AO23" i="23" a="1"/>
  <c r="AO23" i="23" s="1"/>
  <c r="AO24" i="23" a="1"/>
  <c r="AO24" i="23" s="1"/>
  <c r="AO25" i="23" a="1"/>
  <c r="AO25" i="23" s="1"/>
  <c r="AO26" i="23" a="1"/>
  <c r="AO26" i="23" s="1"/>
  <c r="AO27" i="23" a="1"/>
  <c r="AO27" i="23" s="1"/>
  <c r="AO28" i="23" a="1"/>
  <c r="AO28" i="23" s="1"/>
  <c r="AO29" i="23" a="1"/>
  <c r="AO29" i="23" s="1"/>
  <c r="AO30" i="23" a="1"/>
  <c r="AO30" i="23" s="1"/>
  <c r="AO31" i="23" a="1"/>
  <c r="AO31" i="23" s="1"/>
  <c r="AO32" i="23" a="1"/>
  <c r="AO32" i="23" s="1"/>
  <c r="AR17" i="22" a="1"/>
  <c r="AR17" i="22" s="1"/>
  <c r="AS17" i="22" s="1"/>
  <c r="AR18" i="22" a="1"/>
  <c r="AR18" i="22" s="1"/>
  <c r="AS18" i="22" s="1"/>
  <c r="AR19" i="22" a="1"/>
  <c r="AR19" i="22" s="1"/>
  <c r="AS19" i="22" s="1"/>
  <c r="AR20" i="22" a="1"/>
  <c r="AR20" i="22" s="1"/>
  <c r="AS20" i="22" s="1"/>
  <c r="AR21" i="22" a="1"/>
  <c r="AR21" i="22" s="1"/>
  <c r="AS21" i="22" s="1"/>
  <c r="AR22" i="22" a="1"/>
  <c r="AR22" i="22" s="1"/>
  <c r="AS22" i="22" s="1"/>
  <c r="AR23" i="22" a="1"/>
  <c r="AR23" i="22" s="1"/>
  <c r="AS23" i="22" s="1"/>
  <c r="AR24" i="22" a="1"/>
  <c r="AR24" i="22" s="1"/>
  <c r="AS24" i="22" s="1"/>
  <c r="AR25" i="22" a="1"/>
  <c r="AR25" i="22" s="1"/>
  <c r="AS25" i="22" s="1"/>
  <c r="AR26" i="22" a="1"/>
  <c r="AR26" i="22" s="1"/>
  <c r="AS26" i="22" s="1"/>
  <c r="AR27" i="22" a="1"/>
  <c r="AR27" i="22" s="1"/>
  <c r="AS27" i="22" s="1"/>
  <c r="AR28" i="22" a="1"/>
  <c r="AR28" i="22" s="1"/>
  <c r="AS28" i="22" s="1"/>
  <c r="AR29" i="22" a="1"/>
  <c r="AR29" i="22" s="1"/>
  <c r="AS29" i="22" s="1"/>
  <c r="AR30" i="22" a="1"/>
  <c r="AR30" i="22" s="1"/>
  <c r="AS30" i="22" s="1"/>
  <c r="AR31" i="22" a="1"/>
  <c r="AR31" i="22" s="1"/>
  <c r="AS31" i="22" s="1"/>
  <c r="AR32" i="22" a="1"/>
  <c r="AR32" i="22" s="1"/>
  <c r="AS32" i="22" s="1"/>
  <c r="AR14" i="21" a="1"/>
  <c r="AR14" i="21" s="1"/>
  <c r="AS14" i="21" s="1"/>
  <c r="AR15" i="21" a="1"/>
  <c r="AR15" i="21" s="1"/>
  <c r="AS15" i="21" s="1"/>
  <c r="AR16" i="21" a="1"/>
  <c r="AR16" i="21" s="1"/>
  <c r="AS16" i="21" s="1"/>
  <c r="AR17" i="21" a="1"/>
  <c r="AR17" i="21" s="1"/>
  <c r="AS17" i="21" s="1"/>
  <c r="AR18" i="21" a="1"/>
  <c r="AR18" i="21" s="1"/>
  <c r="AS18" i="21" s="1"/>
  <c r="AR19" i="21" a="1"/>
  <c r="AR19" i="21" s="1"/>
  <c r="AS19" i="21" s="1"/>
  <c r="AR20" i="21" a="1"/>
  <c r="AR20" i="21" s="1"/>
  <c r="AS20" i="21" s="1"/>
  <c r="AR21" i="21" a="1"/>
  <c r="AR21" i="21" s="1"/>
  <c r="AS21" i="21" s="1"/>
  <c r="AR22" i="21" a="1"/>
  <c r="AR22" i="21" s="1"/>
  <c r="AS22" i="21" s="1"/>
  <c r="AR23" i="21" a="1"/>
  <c r="AR23" i="21" s="1"/>
  <c r="AS23" i="21" s="1"/>
  <c r="AR24" i="21" a="1"/>
  <c r="AR24" i="21" s="1"/>
  <c r="AS24" i="21" s="1"/>
  <c r="AR25" i="21" a="1"/>
  <c r="AR25" i="21" s="1"/>
  <c r="AS25" i="21" s="1"/>
  <c r="AR26" i="21" a="1"/>
  <c r="AR26" i="21" s="1"/>
  <c r="AS26" i="21" s="1"/>
  <c r="AR27" i="21" a="1"/>
  <c r="AR27" i="21" s="1"/>
  <c r="AS27" i="21" s="1"/>
  <c r="AR28" i="21" a="1"/>
  <c r="AR28" i="21" s="1"/>
  <c r="AS28" i="21" s="1"/>
  <c r="AR29" i="21" a="1"/>
  <c r="AR29" i="21" s="1"/>
  <c r="AS29" i="21" s="1"/>
  <c r="AR30" i="21" a="1"/>
  <c r="AR30" i="21" s="1"/>
  <c r="AS30" i="21" s="1"/>
  <c r="AR31" i="21" a="1"/>
  <c r="AR31" i="21" s="1"/>
  <c r="AS31" i="21" s="1"/>
  <c r="AR32" i="21" a="1"/>
  <c r="AR32" i="21" s="1"/>
  <c r="AS32" i="21" s="1"/>
  <c r="AU11" i="1" a="1"/>
  <c r="AU11" i="1" s="1"/>
  <c r="AV11" i="1" s="1"/>
  <c r="AU12" i="1" a="1"/>
  <c r="AU12" i="1" s="1"/>
  <c r="AV12" i="1" s="1"/>
  <c r="AU13" i="1" a="1"/>
  <c r="AU13" i="1" s="1"/>
  <c r="AV13" i="1" s="1"/>
  <c r="AU14" i="1" a="1"/>
  <c r="AU14" i="1" s="1"/>
  <c r="AV14" i="1" s="1"/>
  <c r="AU15" i="1" a="1"/>
  <c r="AU15" i="1" s="1"/>
  <c r="AV15" i="1" s="1"/>
  <c r="AU16" i="1" a="1"/>
  <c r="AU16" i="1" s="1"/>
  <c r="AV16" i="1" s="1"/>
  <c r="AU17" i="1" a="1"/>
  <c r="AU17" i="1" s="1"/>
  <c r="AV17" i="1" s="1"/>
  <c r="AU18" i="1" a="1"/>
  <c r="AU18" i="1" s="1"/>
  <c r="AV18" i="1" s="1"/>
  <c r="AU19" i="1" a="1"/>
  <c r="AU19" i="1" s="1"/>
  <c r="AV19" i="1" s="1"/>
  <c r="AU20" i="1" a="1"/>
  <c r="AU20" i="1" s="1"/>
  <c r="AV20" i="1" s="1"/>
  <c r="AU21" i="1" a="1"/>
  <c r="AU21" i="1" s="1"/>
  <c r="AV21" i="1" s="1"/>
  <c r="AU22" i="1" a="1"/>
  <c r="AU22" i="1" s="1"/>
  <c r="AV22" i="1" s="1"/>
  <c r="AU23" i="1" a="1"/>
  <c r="AU23" i="1" s="1"/>
  <c r="AV23" i="1" s="1"/>
  <c r="AU24" i="1" a="1"/>
  <c r="AU24" i="1" s="1"/>
  <c r="AV24" i="1" s="1"/>
  <c r="AU25" i="1" a="1"/>
  <c r="AU25" i="1" s="1"/>
  <c r="AV25" i="1" s="1"/>
  <c r="AU26" i="1" a="1"/>
  <c r="AU26" i="1" s="1"/>
  <c r="AV26" i="1" s="1"/>
  <c r="AU27" i="1" a="1"/>
  <c r="AU27" i="1" s="1"/>
  <c r="AV27" i="1" s="1"/>
  <c r="AU28" i="1" a="1"/>
  <c r="AU28" i="1" s="1"/>
  <c r="AV28" i="1" s="1"/>
  <c r="AU29" i="1" a="1"/>
  <c r="AU29" i="1" s="1"/>
  <c r="AV29" i="1" s="1"/>
  <c r="AU30" i="1" a="1"/>
  <c r="AU30" i="1" s="1"/>
  <c r="AV30" i="1" s="1"/>
  <c r="AU31" i="1" a="1"/>
  <c r="AU31" i="1" s="1"/>
  <c r="AV31" i="1" s="1"/>
  <c r="AU32" i="1" a="1"/>
  <c r="AU32" i="1" s="1"/>
  <c r="AV32" i="1" s="1"/>
  <c r="AR11" i="1" a="1"/>
  <c r="AR11" i="1" s="1"/>
  <c r="AS11" i="1" s="1"/>
  <c r="AR12" i="1" a="1"/>
  <c r="AR12" i="1" s="1"/>
  <c r="AS12" i="1" s="1"/>
  <c r="AR13" i="1" a="1"/>
  <c r="AR13" i="1" s="1"/>
  <c r="AS13" i="1" s="1"/>
  <c r="AR14" i="1" a="1"/>
  <c r="AR14" i="1" s="1"/>
  <c r="AS14" i="1" s="1"/>
  <c r="AR15" i="1" a="1"/>
  <c r="AR15" i="1" s="1"/>
  <c r="AS15" i="1" s="1"/>
  <c r="AR16" i="1" a="1"/>
  <c r="AR16" i="1" s="1"/>
  <c r="AS16" i="1" s="1"/>
  <c r="AR17" i="1" a="1"/>
  <c r="AR17" i="1" s="1"/>
  <c r="AS17" i="1" s="1"/>
  <c r="AR18" i="1" a="1"/>
  <c r="AR18" i="1" s="1"/>
  <c r="AS18" i="1" s="1"/>
  <c r="AR19" i="1" a="1"/>
  <c r="AR19" i="1" s="1"/>
  <c r="AS19" i="1" s="1"/>
  <c r="AR20" i="1" a="1"/>
  <c r="AR20" i="1" s="1"/>
  <c r="AS20" i="1" s="1"/>
  <c r="AR21" i="1" a="1"/>
  <c r="AR21" i="1" s="1"/>
  <c r="AS21" i="1" s="1"/>
  <c r="AR22" i="1" a="1"/>
  <c r="AR22" i="1" s="1"/>
  <c r="AS22" i="1" s="1"/>
  <c r="AR23" i="1" a="1"/>
  <c r="AR23" i="1" s="1"/>
  <c r="AS23" i="1" s="1"/>
  <c r="AR24" i="1" a="1"/>
  <c r="AR24" i="1" s="1"/>
  <c r="AS24" i="1" s="1"/>
  <c r="AR25" i="1" a="1"/>
  <c r="AR25" i="1" s="1"/>
  <c r="AS25" i="1" s="1"/>
  <c r="AR26" i="1" a="1"/>
  <c r="AR26" i="1" s="1"/>
  <c r="AS26" i="1" s="1"/>
  <c r="AR27" i="1" a="1"/>
  <c r="AR27" i="1" s="1"/>
  <c r="AS27" i="1" s="1"/>
  <c r="AR28" i="1" a="1"/>
  <c r="AR28" i="1" s="1"/>
  <c r="AS28" i="1" s="1"/>
  <c r="AR29" i="1" a="1"/>
  <c r="AR29" i="1" s="1"/>
  <c r="AS29" i="1" s="1"/>
  <c r="AR30" i="1" a="1"/>
  <c r="AR30" i="1" s="1"/>
  <c r="AS30" i="1" s="1"/>
  <c r="AR31" i="1" a="1"/>
  <c r="AR31" i="1" s="1"/>
  <c r="AS31" i="1" s="1"/>
  <c r="AR32" i="1" a="1"/>
  <c r="AR32" i="1" s="1"/>
  <c r="AS32" i="1" s="1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G11" i="29"/>
  <c r="G10" i="29"/>
  <c r="G9" i="29"/>
  <c r="G8" i="29"/>
  <c r="G7" i="29"/>
  <c r="G6" i="29"/>
  <c r="G5" i="29"/>
  <c r="G4" i="29"/>
  <c r="G3" i="29"/>
  <c r="G2" i="29"/>
  <c r="C1" i="29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AR7" i="23" s="1" a="1"/>
  <c r="AR7" i="23" s="1"/>
  <c r="G11" i="28"/>
  <c r="G10" i="28"/>
  <c r="G9" i="28"/>
  <c r="G8" i="28"/>
  <c r="G7" i="28"/>
  <c r="G6" i="28"/>
  <c r="G5" i="28"/>
  <c r="G4" i="28"/>
  <c r="G3" i="28"/>
  <c r="G2" i="28"/>
  <c r="C1" i="28"/>
  <c r="AR10" i="23" l="1" a="1"/>
  <c r="AR10" i="23" s="1"/>
  <c r="AR8" i="21" a="1"/>
  <c r="AR8" i="21" s="1"/>
  <c r="AR8" i="1" a="1"/>
  <c r="AR8" i="1" s="1"/>
  <c r="AR4" i="22" a="1"/>
  <c r="AR4" i="22" s="1"/>
  <c r="AR4" i="23" a="1"/>
  <c r="AR4" i="23" s="1"/>
  <c r="AR9" i="22" a="1"/>
  <c r="AR9" i="22" s="1"/>
  <c r="AR5" i="22" a="1"/>
  <c r="AR5" i="22" s="1"/>
  <c r="AR5" i="23" a="1"/>
  <c r="AR5" i="23" s="1"/>
  <c r="AR6" i="23" a="1"/>
  <c r="AR6" i="23" s="1"/>
  <c r="AR7" i="1" a="1"/>
  <c r="AR7" i="1" s="1"/>
  <c r="AR4" i="21" a="1"/>
  <c r="AR4" i="21" s="1"/>
  <c r="AR5" i="21" a="1"/>
  <c r="AR5" i="21" s="1"/>
  <c r="AR10" i="22" a="1"/>
  <c r="AR10" i="22" s="1"/>
  <c r="AR6" i="22" a="1"/>
  <c r="AR6" i="22" s="1"/>
  <c r="AR4" i="1" a="1"/>
  <c r="AR4" i="1" s="1"/>
  <c r="AR5" i="1" a="1"/>
  <c r="AR5" i="1" s="1"/>
  <c r="AR7" i="21" a="1"/>
  <c r="AR7" i="21" s="1"/>
  <c r="AR7" i="22" a="1"/>
  <c r="AR7" i="22" s="1"/>
  <c r="AR6" i="1" a="1"/>
  <c r="AR6" i="1" s="1"/>
  <c r="AR6" i="21" a="1"/>
  <c r="AR6" i="21" s="1"/>
  <c r="AR8" i="22" a="1"/>
  <c r="AR8" i="22" s="1"/>
  <c r="AU5" i="21" a="1"/>
  <c r="AU5" i="21" s="1"/>
  <c r="AU4" i="1" a="1"/>
  <c r="AU4" i="1" s="1"/>
  <c r="AU4" i="23" a="1"/>
  <c r="AU4" i="23" s="1"/>
  <c r="AU7" i="21" a="1"/>
  <c r="AU7" i="21" s="1"/>
  <c r="AU8" i="1" a="1"/>
  <c r="AU8" i="1" s="1"/>
  <c r="AU5" i="23" a="1"/>
  <c r="AU5" i="23" s="1"/>
  <c r="AU10" i="22" a="1"/>
  <c r="AU10" i="22" s="1"/>
  <c r="AU7" i="22" a="1"/>
  <c r="AU7" i="22" s="1"/>
  <c r="AU7" i="23" a="1"/>
  <c r="AU7" i="23" s="1"/>
  <c r="AU4" i="22" a="1"/>
  <c r="AU4" i="22" s="1"/>
  <c r="AU9" i="22" a="1"/>
  <c r="AU9" i="22" s="1"/>
  <c r="AU5" i="22" a="1"/>
  <c r="AU5" i="22" s="1"/>
  <c r="AU6" i="21" a="1"/>
  <c r="AU6" i="21" s="1"/>
  <c r="AU7" i="1" a="1"/>
  <c r="AU7" i="1" s="1"/>
  <c r="AU10" i="23" a="1"/>
  <c r="AU10" i="23" s="1"/>
  <c r="AU6" i="22" a="1"/>
  <c r="AU6" i="22" s="1"/>
  <c r="AU5" i="1" a="1"/>
  <c r="AU5" i="1" s="1"/>
  <c r="AU6" i="23" a="1"/>
  <c r="AU6" i="23" s="1"/>
  <c r="AU6" i="1" a="1"/>
  <c r="AU6" i="1" s="1"/>
  <c r="AU8" i="22" a="1"/>
  <c r="AU8" i="22" s="1"/>
  <c r="AU4" i="21" a="1"/>
  <c r="AU4" i="21" s="1"/>
  <c r="AU8" i="21" a="1"/>
  <c r="AU8" i="21" s="1"/>
  <c r="AO16" i="22" a="1"/>
  <c r="AO16" i="22" s="1"/>
  <c r="AO17" i="22" a="1"/>
  <c r="AO17" i="22" s="1"/>
  <c r="AP17" i="22" s="1" a="1"/>
  <c r="AP17" i="22" s="1"/>
  <c r="AO18" i="22" a="1"/>
  <c r="AO18" i="22" s="1"/>
  <c r="AP18" i="22" s="1" a="1"/>
  <c r="AP18" i="22" s="1"/>
  <c r="AO19" i="22" a="1"/>
  <c r="AO19" i="22" s="1"/>
  <c r="AP19" i="22" s="1" a="1"/>
  <c r="AP19" i="22" s="1"/>
  <c r="AO20" i="22" a="1"/>
  <c r="AO20" i="22" s="1"/>
  <c r="AP20" i="22" s="1" a="1"/>
  <c r="AP20" i="22" s="1"/>
  <c r="AO21" i="22" a="1"/>
  <c r="AO21" i="22" s="1"/>
  <c r="AP21" i="22" s="1" a="1"/>
  <c r="AP21" i="22" s="1"/>
  <c r="AO22" i="22" a="1"/>
  <c r="AO22" i="22" s="1"/>
  <c r="AP22" i="22" s="1" a="1"/>
  <c r="AP22" i="22" s="1"/>
  <c r="AO23" i="22" a="1"/>
  <c r="AO23" i="22" s="1"/>
  <c r="AP23" i="22" s="1" a="1"/>
  <c r="AP23" i="22" s="1"/>
  <c r="AO24" i="22" a="1"/>
  <c r="AO24" i="22" s="1"/>
  <c r="AP24" i="22" s="1" a="1"/>
  <c r="AP24" i="22" s="1"/>
  <c r="AO25" i="22" a="1"/>
  <c r="AO25" i="22" s="1"/>
  <c r="AP25" i="22" s="1" a="1"/>
  <c r="AP25" i="22" s="1"/>
  <c r="AO26" i="22" a="1"/>
  <c r="AO26" i="22" s="1"/>
  <c r="AP26" i="22" s="1" a="1"/>
  <c r="AP26" i="22" s="1"/>
  <c r="AO27" i="22" a="1"/>
  <c r="AO27" i="22" s="1"/>
  <c r="AP27" i="22" s="1" a="1"/>
  <c r="AP27" i="22" s="1"/>
  <c r="AO28" i="22" a="1"/>
  <c r="AO28" i="22" s="1"/>
  <c r="AP28" i="22" s="1" a="1"/>
  <c r="AP28" i="22" s="1"/>
  <c r="AO29" i="22" a="1"/>
  <c r="AO29" i="22" s="1"/>
  <c r="AP29" i="22" s="1" a="1"/>
  <c r="AP29" i="22" s="1"/>
  <c r="AO30" i="22" a="1"/>
  <c r="AO30" i="22" s="1"/>
  <c r="AP30" i="22" s="1" a="1"/>
  <c r="AP30" i="22" s="1"/>
  <c r="AO31" i="22" a="1"/>
  <c r="AO31" i="22" s="1"/>
  <c r="AP31" i="22" s="1" a="1"/>
  <c r="AP31" i="22" s="1"/>
  <c r="AO32" i="22" a="1"/>
  <c r="AO32" i="22" s="1"/>
  <c r="AP32" i="22" s="1" a="1"/>
  <c r="AP32" i="22" s="1"/>
  <c r="AO5" i="22" a="1"/>
  <c r="AO5" i="22" s="1"/>
  <c r="AO7" i="22" a="1"/>
  <c r="AO7" i="22" s="1"/>
  <c r="AO6" i="22" a="1"/>
  <c r="AO6" i="22" s="1"/>
  <c r="AO4" i="22" a="1"/>
  <c r="AO4" i="22" s="1"/>
  <c r="AO5" i="21" a="1"/>
  <c r="AO5" i="21" s="1"/>
  <c r="AO6" i="21" a="1"/>
  <c r="AO6" i="21" s="1"/>
  <c r="AO9" i="21" a="1"/>
  <c r="AO9" i="21" s="1"/>
  <c r="AO7" i="21" a="1"/>
  <c r="AO7" i="21" s="1"/>
  <c r="AO8" i="21" a="1"/>
  <c r="AO8" i="21" s="1"/>
  <c r="AO14" i="21" a="1"/>
  <c r="AO14" i="21" s="1"/>
  <c r="AP14" i="21" s="1" a="1"/>
  <c r="AP14" i="21" s="1"/>
  <c r="AO15" i="21" a="1"/>
  <c r="AO15" i="21" s="1"/>
  <c r="AP15" i="21" s="1" a="1"/>
  <c r="AP15" i="21" s="1"/>
  <c r="AO16" i="21" a="1"/>
  <c r="AO16" i="21" s="1"/>
  <c r="AP16" i="21" s="1" a="1"/>
  <c r="AP16" i="21" s="1"/>
  <c r="AO17" i="21" a="1"/>
  <c r="AO17" i="21" s="1"/>
  <c r="AP17" i="21" s="1" a="1"/>
  <c r="AP17" i="21" s="1"/>
  <c r="AO18" i="21" a="1"/>
  <c r="AO18" i="21" s="1"/>
  <c r="AP18" i="21" s="1" a="1"/>
  <c r="AP18" i="21" s="1"/>
  <c r="AO19" i="21" a="1"/>
  <c r="AO19" i="21" s="1"/>
  <c r="AP19" i="21" s="1" a="1"/>
  <c r="AP19" i="21" s="1"/>
  <c r="AO20" i="21" a="1"/>
  <c r="AO20" i="21" s="1"/>
  <c r="AP20" i="21" s="1" a="1"/>
  <c r="AP20" i="21" s="1"/>
  <c r="AO21" i="21" a="1"/>
  <c r="AO21" i="21" s="1"/>
  <c r="AP21" i="21" s="1" a="1"/>
  <c r="AP21" i="21" s="1"/>
  <c r="AO22" i="21" a="1"/>
  <c r="AO22" i="21" s="1"/>
  <c r="AP22" i="21" s="1" a="1"/>
  <c r="AP22" i="21" s="1"/>
  <c r="AO23" i="21" a="1"/>
  <c r="AO23" i="21" s="1"/>
  <c r="AP23" i="21" s="1" a="1"/>
  <c r="AP23" i="21" s="1"/>
  <c r="AO24" i="21" a="1"/>
  <c r="AO24" i="21" s="1"/>
  <c r="AP24" i="21" s="1" a="1"/>
  <c r="AP24" i="21" s="1"/>
  <c r="AO25" i="21" a="1"/>
  <c r="AO25" i="21" s="1"/>
  <c r="AP25" i="21" s="1" a="1"/>
  <c r="AP25" i="21" s="1"/>
  <c r="AO26" i="21" a="1"/>
  <c r="AO26" i="21" s="1"/>
  <c r="AP26" i="21" s="1" a="1"/>
  <c r="AP26" i="21" s="1"/>
  <c r="AO27" i="21" a="1"/>
  <c r="AO27" i="21" s="1"/>
  <c r="AP27" i="21" s="1" a="1"/>
  <c r="AP27" i="21" s="1"/>
  <c r="AO28" i="21" a="1"/>
  <c r="AO28" i="21" s="1"/>
  <c r="AP28" i="21" s="1" a="1"/>
  <c r="AP28" i="21" s="1"/>
  <c r="AO29" i="21" a="1"/>
  <c r="AO29" i="21" s="1"/>
  <c r="AP29" i="21" s="1" a="1"/>
  <c r="AP29" i="21" s="1"/>
  <c r="AO30" i="21" a="1"/>
  <c r="AO30" i="21" s="1"/>
  <c r="AP30" i="21" s="1" a="1"/>
  <c r="AP30" i="21" s="1"/>
  <c r="AO31" i="21" a="1"/>
  <c r="AO31" i="21" s="1"/>
  <c r="AP31" i="21" s="1" a="1"/>
  <c r="AP31" i="21" s="1"/>
  <c r="AO32" i="21" a="1"/>
  <c r="AO32" i="21" s="1"/>
  <c r="AP32" i="21" s="1" a="1"/>
  <c r="AP32" i="21" s="1"/>
  <c r="AO4" i="21" a="1"/>
  <c r="AO4" i="21" s="1"/>
  <c r="AO5" i="1" a="1"/>
  <c r="AO5" i="1" s="1"/>
  <c r="AO7" i="1" a="1"/>
  <c r="AO7" i="1" s="1"/>
  <c r="AO6" i="1" a="1"/>
  <c r="AO6" i="1" s="1"/>
  <c r="AO11" i="1" a="1"/>
  <c r="AO11" i="1" s="1"/>
  <c r="AP11" i="1" s="1"/>
  <c r="AO12" i="1" a="1"/>
  <c r="AO12" i="1" s="1"/>
  <c r="AP12" i="1" s="1"/>
  <c r="AO13" i="1" a="1"/>
  <c r="AO13" i="1" s="1"/>
  <c r="AP13" i="1" s="1"/>
  <c r="AO14" i="1" a="1"/>
  <c r="AO14" i="1" s="1"/>
  <c r="AP14" i="1" s="1"/>
  <c r="AO15" i="1" a="1"/>
  <c r="AO15" i="1" s="1"/>
  <c r="AP15" i="1" s="1"/>
  <c r="AO16" i="1" a="1"/>
  <c r="AO16" i="1" s="1"/>
  <c r="AP16" i="1" s="1"/>
  <c r="AO17" i="1" a="1"/>
  <c r="AO17" i="1" s="1"/>
  <c r="AP17" i="1" s="1"/>
  <c r="AO18" i="1" a="1"/>
  <c r="AO18" i="1" s="1"/>
  <c r="AP18" i="1" s="1"/>
  <c r="AO19" i="1" a="1"/>
  <c r="AO19" i="1" s="1"/>
  <c r="AP19" i="1" s="1"/>
  <c r="AO20" i="1" a="1"/>
  <c r="AO20" i="1" s="1"/>
  <c r="AP20" i="1" s="1"/>
  <c r="AO21" i="1" a="1"/>
  <c r="AO21" i="1" s="1"/>
  <c r="AP21" i="1" s="1"/>
  <c r="AO22" i="1" a="1"/>
  <c r="AO22" i="1" s="1"/>
  <c r="AP22" i="1" s="1"/>
  <c r="AO23" i="1" a="1"/>
  <c r="AO23" i="1" s="1"/>
  <c r="AP23" i="1" s="1"/>
  <c r="AO24" i="1" a="1"/>
  <c r="AO24" i="1"/>
  <c r="AP24" i="1" s="1"/>
  <c r="AO25" i="1" a="1"/>
  <c r="AO25" i="1" s="1"/>
  <c r="AP25" i="1" s="1"/>
  <c r="AO26" i="1" a="1"/>
  <c r="AO26" i="1" s="1"/>
  <c r="AP26" i="1" s="1"/>
  <c r="AO27" i="1" a="1"/>
  <c r="AO27" i="1" s="1"/>
  <c r="AP27" i="1" s="1"/>
  <c r="AO28" i="1" a="1"/>
  <c r="AO28" i="1" s="1"/>
  <c r="AP28" i="1" s="1"/>
  <c r="AO29" i="1" a="1"/>
  <c r="AO29" i="1" s="1"/>
  <c r="AP29" i="1" s="1"/>
  <c r="AO30" i="1" a="1"/>
  <c r="AO30" i="1" s="1"/>
  <c r="AP30" i="1" s="1"/>
  <c r="AO31" i="1" a="1"/>
  <c r="AO31" i="1" s="1"/>
  <c r="AP31" i="1" s="1"/>
  <c r="AO32" i="1" a="1"/>
  <c r="AO32" i="1" s="1"/>
  <c r="AP32" i="1" s="1"/>
  <c r="AO4" i="1" a="1"/>
  <c r="AO4" i="1" s="1"/>
  <c r="AP11" i="23" a="1"/>
  <c r="AP11" i="23" s="1"/>
  <c r="AP12" i="23" a="1"/>
  <c r="AP12" i="23" s="1"/>
  <c r="AP13" i="23" a="1"/>
  <c r="AP13" i="23" s="1"/>
  <c r="AP14" i="23" a="1"/>
  <c r="AP14" i="23" s="1"/>
  <c r="AP15" i="23" a="1"/>
  <c r="AP15" i="23" s="1"/>
  <c r="AP16" i="23" a="1"/>
  <c r="AP16" i="23" s="1"/>
  <c r="AP17" i="23" a="1"/>
  <c r="AP17" i="23" s="1"/>
  <c r="AP18" i="23" a="1"/>
  <c r="AP18" i="23" s="1"/>
  <c r="AP19" i="23" a="1"/>
  <c r="AP19" i="23" s="1"/>
  <c r="AP20" i="23" a="1"/>
  <c r="AP20" i="23" s="1"/>
  <c r="AP21" i="23" a="1"/>
  <c r="AP21" i="23" s="1"/>
  <c r="AP22" i="23" a="1"/>
  <c r="AP22" i="23" s="1"/>
  <c r="AP23" i="23" a="1"/>
  <c r="AP23" i="23" s="1"/>
  <c r="AP24" i="23" a="1"/>
  <c r="AP24" i="23" s="1"/>
  <c r="AP25" i="23" a="1"/>
  <c r="AP25" i="23" s="1"/>
  <c r="AP26" i="23" a="1"/>
  <c r="AP26" i="23" s="1"/>
  <c r="AP27" i="23" a="1"/>
  <c r="AP27" i="23" s="1"/>
  <c r="AP28" i="23" a="1"/>
  <c r="AP28" i="23" s="1"/>
  <c r="AP29" i="23" a="1"/>
  <c r="AP29" i="23" s="1"/>
  <c r="AP30" i="23" a="1"/>
  <c r="AP30" i="23" s="1"/>
  <c r="AP31" i="23" a="1"/>
  <c r="AP31" i="23" s="1"/>
  <c r="AP32" i="23" a="1"/>
  <c r="AP32" i="23" s="1"/>
  <c r="AO5" i="23" a="1"/>
  <c r="AO5" i="23" s="1"/>
  <c r="F5" i="22" a="1"/>
  <c r="F8" i="22" a="1"/>
  <c r="F9" i="22" a="1"/>
  <c r="F15" i="22" a="1"/>
  <c r="F16" i="22" a="1"/>
  <c r="F17" i="22" a="1"/>
  <c r="F18" i="22" a="1"/>
  <c r="F19" i="22" a="1"/>
  <c r="F20" i="22" a="1"/>
  <c r="F21" i="22" a="1"/>
  <c r="F22" i="22" a="1"/>
  <c r="F23" i="22" a="1"/>
  <c r="F24" i="22" a="1"/>
  <c r="F25" i="22" a="1"/>
  <c r="F26" i="22" a="1"/>
  <c r="F27" i="22" a="1"/>
  <c r="F28" i="22" a="1"/>
  <c r="F29" i="22" a="1"/>
  <c r="F30" i="22" a="1"/>
  <c r="F31" i="22" a="1"/>
  <c r="F32" i="22" a="1"/>
  <c r="F4" i="22" a="1"/>
  <c r="F5" i="1" a="1"/>
  <c r="F10" i="1" a="1"/>
  <c r="F11" i="1" a="1"/>
  <c r="F12" i="1" a="1"/>
  <c r="F13" i="1" a="1"/>
  <c r="F14" i="1" a="1"/>
  <c r="F15" i="1" a="1"/>
  <c r="F16" i="1" a="1"/>
  <c r="F17" i="1" a="1"/>
  <c r="F18" i="1" a="1"/>
  <c r="F19" i="1" a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4" i="1" a="1"/>
  <c r="F5" i="21" a="1"/>
  <c r="F6" i="21" a="1"/>
  <c r="F10" i="21" a="1"/>
  <c r="F11" i="21" a="1"/>
  <c r="F12" i="21" a="1"/>
  <c r="F13" i="21" a="1"/>
  <c r="F14" i="21" a="1"/>
  <c r="F15" i="21" a="1"/>
  <c r="F16" i="21" a="1"/>
  <c r="F17" i="21" a="1"/>
  <c r="F18" i="21" a="1"/>
  <c r="F19" i="21" a="1"/>
  <c r="F20" i="21" a="1"/>
  <c r="F21" i="21" a="1"/>
  <c r="F22" i="21" a="1"/>
  <c r="F23" i="21" a="1"/>
  <c r="F24" i="21" a="1"/>
  <c r="F25" i="21" a="1"/>
  <c r="F26" i="21" a="1"/>
  <c r="F27" i="21" a="1"/>
  <c r="F28" i="21" a="1"/>
  <c r="F29" i="21" a="1"/>
  <c r="F30" i="21" a="1"/>
  <c r="F31" i="21" a="1"/>
  <c r="F32" i="21" a="1"/>
  <c r="F4" i="21" a="1"/>
  <c r="O8" i="22"/>
  <c r="O9" i="22"/>
  <c r="O11" i="22"/>
  <c r="O12" i="22"/>
  <c r="O13" i="22"/>
  <c r="O14" i="22"/>
  <c r="O10" i="22"/>
  <c r="O15" i="22"/>
  <c r="O10" i="21"/>
  <c r="O11" i="21"/>
  <c r="O12" i="21"/>
  <c r="O13" i="21"/>
  <c r="O9" i="1"/>
  <c r="O8" i="1"/>
  <c r="O10" i="1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2" i="26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AL6" i="23" a="1"/>
  <c r="AL6" i="23" s="1"/>
  <c r="AL11" i="23" a="1"/>
  <c r="AL11" i="23" s="1"/>
  <c r="AL12" i="23" a="1"/>
  <c r="AL12" i="23" s="1"/>
  <c r="AL13" i="23" a="1"/>
  <c r="AL13" i="23" s="1"/>
  <c r="AL14" i="23" a="1"/>
  <c r="AL14" i="23" s="1"/>
  <c r="AL15" i="23" a="1"/>
  <c r="AL15" i="23" s="1"/>
  <c r="AL16" i="23" a="1"/>
  <c r="AL16" i="23" s="1"/>
  <c r="AL17" i="23" a="1"/>
  <c r="AL17" i="23" s="1"/>
  <c r="AL18" i="23" a="1"/>
  <c r="AL18" i="23" s="1"/>
  <c r="AL19" i="23" a="1"/>
  <c r="AL19" i="23" s="1"/>
  <c r="AL20" i="23" a="1"/>
  <c r="AL20" i="23" s="1"/>
  <c r="AL21" i="23" a="1"/>
  <c r="AL21" i="23" s="1"/>
  <c r="AL22" i="23" a="1"/>
  <c r="AL22" i="23" s="1"/>
  <c r="AL23" i="23" a="1"/>
  <c r="AL23" i="23" s="1"/>
  <c r="AL24" i="23" a="1"/>
  <c r="AL24" i="23" s="1"/>
  <c r="AL25" i="23" a="1"/>
  <c r="AL25" i="23" s="1"/>
  <c r="AL26" i="23" a="1"/>
  <c r="AL26" i="23" s="1"/>
  <c r="AL27" i="23" a="1"/>
  <c r="AL27" i="23" s="1"/>
  <c r="AL28" i="23" a="1"/>
  <c r="AL28" i="23" s="1"/>
  <c r="AL29" i="23" a="1"/>
  <c r="AL29" i="23" s="1"/>
  <c r="AL30" i="23" a="1"/>
  <c r="AL30" i="23" s="1"/>
  <c r="AL31" i="23" a="1"/>
  <c r="AL31" i="23" s="1"/>
  <c r="AL32" i="23" a="1"/>
  <c r="AL32" i="23" s="1"/>
  <c r="AL17" i="22" a="1"/>
  <c r="AL17" i="22" s="1"/>
  <c r="AL18" i="22" a="1"/>
  <c r="AL18" i="22" s="1"/>
  <c r="AL19" i="22" a="1"/>
  <c r="AL19" i="22" s="1"/>
  <c r="AL20" i="22" a="1"/>
  <c r="AL20" i="22" s="1"/>
  <c r="AL21" i="22" a="1"/>
  <c r="AL21" i="22" s="1"/>
  <c r="AL22" i="22" a="1"/>
  <c r="AL22" i="22" s="1"/>
  <c r="AL23" i="22" a="1"/>
  <c r="AL23" i="22" s="1"/>
  <c r="AL24" i="22" a="1"/>
  <c r="AL24" i="22" s="1"/>
  <c r="AL25" i="22" a="1"/>
  <c r="AL25" i="22" s="1"/>
  <c r="AL26" i="22" a="1"/>
  <c r="AL26" i="22" s="1"/>
  <c r="AL27" i="22" a="1"/>
  <c r="AL27" i="22" s="1"/>
  <c r="AL28" i="22" a="1"/>
  <c r="AL28" i="22" s="1"/>
  <c r="AL29" i="22" a="1"/>
  <c r="AL29" i="22" s="1"/>
  <c r="AL30" i="22" a="1"/>
  <c r="AL30" i="22" s="1"/>
  <c r="AL31" i="22" a="1"/>
  <c r="AL31" i="22" s="1"/>
  <c r="AL32" i="22" a="1"/>
  <c r="AL32" i="22" s="1"/>
  <c r="AL14" i="21" a="1"/>
  <c r="AL14" i="21" s="1"/>
  <c r="AL15" i="21" a="1"/>
  <c r="AL15" i="21" s="1"/>
  <c r="AL16" i="21" a="1"/>
  <c r="AL16" i="21" s="1"/>
  <c r="AL17" i="21" a="1"/>
  <c r="AL17" i="21" s="1"/>
  <c r="AL18" i="21" a="1"/>
  <c r="AL18" i="21" s="1"/>
  <c r="AL19" i="21" a="1"/>
  <c r="AL19" i="21" s="1"/>
  <c r="AL20" i="21" a="1"/>
  <c r="AL20" i="21" s="1"/>
  <c r="AL21" i="21" a="1"/>
  <c r="AL21" i="21" s="1"/>
  <c r="AL22" i="21" a="1"/>
  <c r="AL22" i="21" s="1"/>
  <c r="AL23" i="21" a="1"/>
  <c r="AL23" i="21" s="1"/>
  <c r="AL24" i="21" a="1"/>
  <c r="AL24" i="21" s="1"/>
  <c r="AL25" i="21" a="1"/>
  <c r="AL25" i="21" s="1"/>
  <c r="AL26" i="21" a="1"/>
  <c r="AL26" i="21" s="1"/>
  <c r="AL27" i="21" a="1"/>
  <c r="AL27" i="21" s="1"/>
  <c r="AL28" i="21" a="1"/>
  <c r="AL28" i="21" s="1"/>
  <c r="AL29" i="21" a="1"/>
  <c r="AL29" i="21" s="1"/>
  <c r="AL30" i="21" a="1"/>
  <c r="AL30" i="21" s="1"/>
  <c r="AL31" i="21" a="1"/>
  <c r="AL31" i="21" s="1"/>
  <c r="AL32" i="21" a="1"/>
  <c r="AL32" i="21" s="1"/>
  <c r="AL11" i="1" a="1"/>
  <c r="AL11" i="1" s="1"/>
  <c r="AL12" i="1" a="1"/>
  <c r="AL12" i="1" s="1"/>
  <c r="AL13" i="1" a="1"/>
  <c r="AL13" i="1" s="1"/>
  <c r="AL14" i="1" a="1"/>
  <c r="AL14" i="1" s="1"/>
  <c r="AL15" i="1" a="1"/>
  <c r="AL15" i="1" s="1"/>
  <c r="AL16" i="1" a="1"/>
  <c r="AL16" i="1" s="1"/>
  <c r="AL17" i="1" a="1"/>
  <c r="AL17" i="1" s="1"/>
  <c r="AL18" i="1" a="1"/>
  <c r="AL18" i="1" s="1"/>
  <c r="AL19" i="1" a="1"/>
  <c r="AL19" i="1" s="1"/>
  <c r="AL20" i="1" a="1"/>
  <c r="AL20" i="1" s="1"/>
  <c r="AL21" i="1" a="1"/>
  <c r="AL21" i="1" s="1"/>
  <c r="AL22" i="1" a="1"/>
  <c r="AL22" i="1" s="1"/>
  <c r="AL23" i="1" a="1"/>
  <c r="AL23" i="1" s="1"/>
  <c r="AL24" i="1" a="1"/>
  <c r="AL24" i="1" s="1"/>
  <c r="AL25" i="1" a="1"/>
  <c r="AL25" i="1" s="1"/>
  <c r="AL26" i="1" a="1"/>
  <c r="AL26" i="1" s="1"/>
  <c r="AL27" i="1" a="1"/>
  <c r="AL27" i="1" s="1"/>
  <c r="AL28" i="1" a="1"/>
  <c r="AL28" i="1" s="1"/>
  <c r="AL29" i="1" a="1"/>
  <c r="AL29" i="1" s="1"/>
  <c r="AL30" i="1" a="1"/>
  <c r="AL30" i="1" s="1"/>
  <c r="AL31" i="1" a="1"/>
  <c r="AL31" i="1" s="1"/>
  <c r="AL32" i="1" a="1"/>
  <c r="AL32" i="1" s="1"/>
  <c r="AS6" i="23" l="1"/>
  <c r="AV4" i="21"/>
  <c r="AV6" i="23"/>
  <c r="AV9" i="22"/>
  <c r="AS5" i="21"/>
  <c r="AV6" i="1"/>
  <c r="AV8" i="22"/>
  <c r="AV6" i="22"/>
  <c r="AV6" i="21"/>
  <c r="AV7" i="22"/>
  <c r="AV7" i="21"/>
  <c r="AV5" i="21"/>
  <c r="AS7" i="22"/>
  <c r="AS4" i="1"/>
  <c r="AS5" i="23"/>
  <c r="AS8" i="21"/>
  <c r="AS4" i="23"/>
  <c r="AV8" i="21"/>
  <c r="AV4" i="22"/>
  <c r="AV10" i="22"/>
  <c r="AS6" i="21"/>
  <c r="AS6" i="22"/>
  <c r="AS4" i="21"/>
  <c r="AS5" i="22"/>
  <c r="AS4" i="22"/>
  <c r="AS10" i="23"/>
  <c r="AV10" i="23"/>
  <c r="AV5" i="22"/>
  <c r="AV7" i="23"/>
  <c r="AV5" i="23"/>
  <c r="AV4" i="23"/>
  <c r="AS8" i="22"/>
  <c r="AS7" i="21"/>
  <c r="AS10" i="22"/>
  <c r="AS9" i="22"/>
  <c r="AS7" i="23"/>
  <c r="AS8" i="1"/>
  <c r="AV5" i="1"/>
  <c r="AV7" i="1"/>
  <c r="AV8" i="1"/>
  <c r="AV4" i="1"/>
  <c r="AS6" i="1"/>
  <c r="AS5" i="1"/>
  <c r="AS7" i="1"/>
  <c r="AL7" i="1" a="1"/>
  <c r="AL7" i="1" s="1"/>
  <c r="AL7" i="21" a="1"/>
  <c r="AL7" i="21" s="1"/>
  <c r="AL6" i="21" a="1"/>
  <c r="AL6" i="21" s="1"/>
  <c r="AL7" i="22" a="1"/>
  <c r="AL7" i="22" s="1"/>
  <c r="AL4" i="1" a="1"/>
  <c r="AL4" i="1" s="1"/>
  <c r="AL5" i="1" a="1"/>
  <c r="AL5" i="1" s="1"/>
  <c r="AL9" i="21" a="1"/>
  <c r="AL9" i="21" s="1"/>
  <c r="AL8" i="23" a="1"/>
  <c r="AL8" i="23" s="1"/>
  <c r="AL4" i="21" a="1"/>
  <c r="AL4" i="21" s="1"/>
  <c r="AL8" i="21" a="1"/>
  <c r="AL8" i="21" s="1"/>
  <c r="AL5" i="21" a="1"/>
  <c r="AL5" i="21" s="1"/>
  <c r="AL5" i="23" a="1"/>
  <c r="AL5" i="23" s="1"/>
  <c r="AL6" i="1" a="1"/>
  <c r="AL6" i="1" s="1"/>
  <c r="AL4" i="22" a="1"/>
  <c r="AL4" i="22" s="1"/>
  <c r="AL5" i="22" a="1"/>
  <c r="AL5" i="22" s="1"/>
  <c r="AL7" i="23" a="1"/>
  <c r="AL7" i="23" s="1"/>
  <c r="C102" i="27" l="1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G2" i="27"/>
  <c r="C1" i="27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C1" i="26"/>
  <c r="AD8" i="23" l="1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31" i="22"/>
  <c r="AJ32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P4" i="23" l="1" a="1"/>
  <c r="AP4" i="23" s="1"/>
  <c r="AP5" i="23" a="1"/>
  <c r="AP5" i="23" s="1"/>
  <c r="AP16" i="22" a="1"/>
  <c r="AP16" i="22" s="1"/>
  <c r="AP7" i="22" a="1"/>
  <c r="AP7" i="22" s="1"/>
  <c r="AP9" i="21" a="1"/>
  <c r="AP9" i="21" s="1"/>
  <c r="AP5" i="22" a="1"/>
  <c r="AP5" i="22" s="1"/>
  <c r="AP8" i="21" a="1"/>
  <c r="AP8" i="21" s="1"/>
  <c r="AP7" i="23" a="1"/>
  <c r="AP7" i="23" s="1"/>
  <c r="AP6" i="21" a="1"/>
  <c r="AP6" i="21" s="1"/>
  <c r="AP7" i="1"/>
  <c r="AP6" i="1"/>
  <c r="AP6" i="22" a="1"/>
  <c r="AP6" i="22" s="1"/>
  <c r="AP4" i="1"/>
  <c r="AP4" i="22" a="1"/>
  <c r="AP4" i="22" s="1"/>
  <c r="AP7" i="21" a="1"/>
  <c r="AP7" i="21" s="1"/>
  <c r="AP6" i="23" a="1"/>
  <c r="AP6" i="23" s="1"/>
  <c r="AP4" i="21" a="1"/>
  <c r="AP4" i="21" s="1"/>
  <c r="AP5" i="21" a="1"/>
  <c r="AP5" i="21" s="1"/>
  <c r="AP5" i="1"/>
  <c r="AP8" i="23" a="1"/>
  <c r="AP8" i="23" s="1"/>
  <c r="C22" i="25"/>
  <c r="C23" i="25"/>
  <c r="C24" i="25"/>
  <c r="C25" i="25"/>
  <c r="AI6" i="22" s="1" a="1"/>
  <c r="AI6" i="22" s="1"/>
  <c r="C26" i="25"/>
  <c r="AI8" i="23" a="1"/>
  <c r="AI8" i="23" s="1"/>
  <c r="AF5" i="23" a="1"/>
  <c r="AF5" i="23" s="1"/>
  <c r="AF6" i="23" a="1"/>
  <c r="AF6" i="23" s="1"/>
  <c r="AF7" i="23" a="1"/>
  <c r="AF7" i="23" s="1"/>
  <c r="AF8" i="23" a="1"/>
  <c r="AF8" i="23" s="1"/>
  <c r="AI7" i="22" a="1"/>
  <c r="AI7" i="22" s="1"/>
  <c r="AI8" i="22" a="1"/>
  <c r="AI8" i="22" s="1"/>
  <c r="AI11" i="22" a="1"/>
  <c r="AI11" i="22" s="1"/>
  <c r="AI12" i="22" a="1"/>
  <c r="AI12" i="22" s="1"/>
  <c r="AI13" i="22" a="1"/>
  <c r="AI13" i="22" s="1"/>
  <c r="AF6" i="22" a="1"/>
  <c r="AF6" i="22" s="1"/>
  <c r="AF5" i="22" a="1"/>
  <c r="AF5" i="22" s="1"/>
  <c r="AF7" i="22" a="1"/>
  <c r="AF7" i="22" s="1"/>
  <c r="AF9" i="22" a="1"/>
  <c r="AF9" i="22" s="1"/>
  <c r="AF8" i="22" a="1"/>
  <c r="AF8" i="22" s="1"/>
  <c r="AF10" i="22" a="1"/>
  <c r="AF10" i="22" s="1"/>
  <c r="AF11" i="22" a="1"/>
  <c r="AF11" i="22" s="1"/>
  <c r="AF12" i="22" a="1"/>
  <c r="AF12" i="22" s="1"/>
  <c r="AF13" i="22" a="1"/>
  <c r="AF13" i="22" s="1"/>
  <c r="AI10" i="21" a="1"/>
  <c r="AI10" i="21" s="1"/>
  <c r="AI6" i="21" a="1"/>
  <c r="AI6" i="21" s="1"/>
  <c r="AI5" i="21" a="1"/>
  <c r="AI5" i="21" s="1"/>
  <c r="AI11" i="21" a="1"/>
  <c r="AI11" i="21" s="1"/>
  <c r="AF10" i="21" a="1"/>
  <c r="AF10" i="21" s="1"/>
  <c r="AF6" i="21" a="1"/>
  <c r="AF6" i="21" s="1"/>
  <c r="AF9" i="21" a="1"/>
  <c r="AF9" i="21" s="1"/>
  <c r="AF5" i="21" a="1"/>
  <c r="AF5" i="21" s="1"/>
  <c r="AF11" i="21" a="1"/>
  <c r="AF11" i="21" s="1"/>
  <c r="C2" i="25"/>
  <c r="C3" i="25"/>
  <c r="C4" i="25"/>
  <c r="C5" i="25"/>
  <c r="AI5" i="1" s="1" a="1"/>
  <c r="AI5" i="1" s="1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AI7" i="1" a="1"/>
  <c r="AI7" i="1" s="1"/>
  <c r="AF5" i="1" a="1"/>
  <c r="AF5" i="1" s="1"/>
  <c r="AF6" i="1" a="1"/>
  <c r="AF6" i="1" s="1"/>
  <c r="AF7" i="1" a="1"/>
  <c r="AF7" i="1" s="1"/>
  <c r="C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AI6" i="23" l="1" a="1"/>
  <c r="AI6" i="23" s="1"/>
  <c r="AI5" i="23" a="1"/>
  <c r="AI5" i="23" s="1"/>
  <c r="AI6" i="1" a="1"/>
  <c r="AI6" i="1" s="1"/>
  <c r="AI4" i="22" a="1"/>
  <c r="AI4" i="22" s="1"/>
  <c r="AJ4" i="22" s="1"/>
  <c r="AI4" i="21" a="1"/>
  <c r="AI4" i="21" s="1"/>
  <c r="AJ4" i="21" s="1"/>
  <c r="AI4" i="1" a="1"/>
  <c r="AI4" i="1" s="1"/>
  <c r="Z4" i="1" a="1"/>
  <c r="Z4" i="1" s="1"/>
  <c r="Z5" i="1" a="1"/>
  <c r="Z5" i="1" s="1"/>
  <c r="Z6" i="1" a="1"/>
  <c r="Z6" i="1" s="1"/>
  <c r="Z7" i="1" a="1"/>
  <c r="Z7" i="1" s="1"/>
  <c r="Z9" i="1" a="1"/>
  <c r="Z9" i="1" s="1"/>
  <c r="Z10" i="1" a="1"/>
  <c r="Z10" i="1" s="1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C124" i="25"/>
  <c r="G123" i="25"/>
  <c r="C123" i="25"/>
  <c r="G122" i="25"/>
  <c r="C122" i="25"/>
  <c r="G121" i="25"/>
  <c r="C121" i="25"/>
  <c r="G120" i="25"/>
  <c r="C120" i="25"/>
  <c r="G119" i="25"/>
  <c r="C119" i="25"/>
  <c r="G118" i="25"/>
  <c r="C118" i="25"/>
  <c r="G117" i="25"/>
  <c r="C117" i="25"/>
  <c r="G116" i="25"/>
  <c r="C116" i="25"/>
  <c r="G115" i="25"/>
  <c r="C115" i="25"/>
  <c r="G114" i="25"/>
  <c r="C114" i="25"/>
  <c r="G113" i="25"/>
  <c r="C113" i="25"/>
  <c r="G112" i="25"/>
  <c r="C112" i="25"/>
  <c r="G111" i="25"/>
  <c r="C111" i="25"/>
  <c r="G110" i="25"/>
  <c r="C110" i="25"/>
  <c r="G109" i="25"/>
  <c r="C109" i="25"/>
  <c r="G108" i="25"/>
  <c r="C108" i="25"/>
  <c r="G107" i="25"/>
  <c r="C107" i="25"/>
  <c r="G106" i="25"/>
  <c r="C106" i="25"/>
  <c r="G105" i="25"/>
  <c r="C105" i="25"/>
  <c r="G104" i="25"/>
  <c r="C104" i="25"/>
  <c r="G103" i="25"/>
  <c r="C103" i="25"/>
  <c r="G102" i="25"/>
  <c r="C102" i="25"/>
  <c r="G101" i="25"/>
  <c r="C101" i="25"/>
  <c r="G100" i="25"/>
  <c r="C100" i="25"/>
  <c r="G99" i="25"/>
  <c r="C99" i="25"/>
  <c r="G98" i="25"/>
  <c r="C98" i="25"/>
  <c r="G97" i="25"/>
  <c r="C97" i="25"/>
  <c r="G96" i="25"/>
  <c r="C96" i="25"/>
  <c r="G95" i="25"/>
  <c r="C95" i="25"/>
  <c r="G94" i="25"/>
  <c r="C94" i="25"/>
  <c r="G93" i="25"/>
  <c r="C93" i="25"/>
  <c r="G92" i="25"/>
  <c r="C92" i="25"/>
  <c r="G91" i="25"/>
  <c r="C91" i="25"/>
  <c r="G90" i="25"/>
  <c r="C90" i="25"/>
  <c r="G89" i="25"/>
  <c r="C89" i="25"/>
  <c r="G88" i="25"/>
  <c r="C88" i="25"/>
  <c r="G87" i="25"/>
  <c r="C87" i="25"/>
  <c r="G86" i="25"/>
  <c r="C86" i="25"/>
  <c r="G85" i="25"/>
  <c r="C85" i="25"/>
  <c r="G84" i="25"/>
  <c r="C84" i="25"/>
  <c r="G83" i="25"/>
  <c r="C83" i="25"/>
  <c r="G82" i="25"/>
  <c r="C82" i="25"/>
  <c r="G81" i="25"/>
  <c r="C81" i="25"/>
  <c r="G80" i="25"/>
  <c r="C80" i="25"/>
  <c r="G79" i="25"/>
  <c r="C79" i="25"/>
  <c r="G78" i="25"/>
  <c r="C78" i="25"/>
  <c r="G77" i="25"/>
  <c r="C77" i="25"/>
  <c r="G76" i="25"/>
  <c r="C76" i="25"/>
  <c r="G75" i="25"/>
  <c r="C75" i="25"/>
  <c r="G74" i="25"/>
  <c r="C74" i="25"/>
  <c r="G73" i="25"/>
  <c r="C73" i="25"/>
  <c r="G72" i="25"/>
  <c r="C72" i="25"/>
  <c r="G71" i="25"/>
  <c r="C71" i="25"/>
  <c r="G70" i="25"/>
  <c r="C70" i="25"/>
  <c r="G69" i="25"/>
  <c r="C69" i="25"/>
  <c r="G68" i="25"/>
  <c r="C68" i="25"/>
  <c r="G67" i="25"/>
  <c r="C67" i="25"/>
  <c r="G66" i="25"/>
  <c r="C66" i="25"/>
  <c r="G65" i="25"/>
  <c r="C65" i="25"/>
  <c r="G64" i="25"/>
  <c r="C64" i="25"/>
  <c r="G63" i="25"/>
  <c r="C63" i="25"/>
  <c r="G62" i="25"/>
  <c r="C62" i="25"/>
  <c r="G61" i="25"/>
  <c r="C61" i="25"/>
  <c r="G60" i="25"/>
  <c r="C60" i="25"/>
  <c r="G59" i="25"/>
  <c r="C59" i="25"/>
  <c r="G58" i="25"/>
  <c r="C58" i="25"/>
  <c r="G57" i="25"/>
  <c r="C57" i="25"/>
  <c r="G56" i="25"/>
  <c r="C56" i="25"/>
  <c r="G55" i="25"/>
  <c r="C55" i="25"/>
  <c r="G54" i="25"/>
  <c r="C54" i="25"/>
  <c r="G53" i="25"/>
  <c r="C53" i="25"/>
  <c r="G52" i="25"/>
  <c r="C52" i="25"/>
  <c r="G51" i="25"/>
  <c r="C51" i="25"/>
  <c r="G50" i="25"/>
  <c r="C50" i="25"/>
  <c r="G49" i="25"/>
  <c r="C49" i="25"/>
  <c r="G48" i="25"/>
  <c r="C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C1" i="25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C1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G87" i="24"/>
  <c r="C87" i="24"/>
  <c r="G86" i="24"/>
  <c r="C86" i="24"/>
  <c r="G85" i="24"/>
  <c r="C85" i="24"/>
  <c r="G84" i="24"/>
  <c r="C84" i="24"/>
  <c r="G83" i="24"/>
  <c r="C83" i="24"/>
  <c r="G82" i="24"/>
  <c r="C82" i="24"/>
  <c r="G81" i="24"/>
  <c r="C81" i="24"/>
  <c r="G80" i="24"/>
  <c r="C80" i="24"/>
  <c r="G79" i="24"/>
  <c r="C79" i="24"/>
  <c r="G78" i="24"/>
  <c r="C78" i="24"/>
  <c r="G77" i="24"/>
  <c r="C77" i="24"/>
  <c r="G76" i="24"/>
  <c r="C76" i="24"/>
  <c r="G75" i="24"/>
  <c r="C75" i="24"/>
  <c r="G74" i="24"/>
  <c r="C74" i="24"/>
  <c r="G73" i="24"/>
  <c r="C73" i="24"/>
  <c r="G72" i="24"/>
  <c r="C72" i="24"/>
  <c r="G71" i="24"/>
  <c r="C71" i="24"/>
  <c r="G70" i="24"/>
  <c r="C70" i="24"/>
  <c r="G69" i="24"/>
  <c r="C69" i="24"/>
  <c r="G68" i="24"/>
  <c r="C68" i="24"/>
  <c r="G67" i="24"/>
  <c r="C67" i="24"/>
  <c r="G66" i="24"/>
  <c r="C66" i="24"/>
  <c r="G65" i="24"/>
  <c r="C65" i="24"/>
  <c r="G64" i="24"/>
  <c r="C64" i="24"/>
  <c r="G63" i="24"/>
  <c r="C63" i="24"/>
  <c r="G62" i="24"/>
  <c r="C62" i="24"/>
  <c r="G61" i="24"/>
  <c r="C61" i="24"/>
  <c r="G60" i="24"/>
  <c r="C60" i="24"/>
  <c r="G59" i="24"/>
  <c r="C59" i="24"/>
  <c r="G58" i="24"/>
  <c r="C58" i="24"/>
  <c r="G57" i="24"/>
  <c r="C57" i="24"/>
  <c r="G56" i="24"/>
  <c r="C56" i="24"/>
  <c r="G55" i="24"/>
  <c r="C55" i="24"/>
  <c r="G54" i="24"/>
  <c r="C54" i="24"/>
  <c r="G53" i="24"/>
  <c r="C53" i="24"/>
  <c r="G52" i="24"/>
  <c r="C52" i="24"/>
  <c r="G51" i="24"/>
  <c r="C51" i="24"/>
  <c r="G50" i="24"/>
  <c r="C50" i="24"/>
  <c r="G49" i="24"/>
  <c r="C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AJ5" i="1" l="1"/>
  <c r="AJ5" i="23"/>
  <c r="AJ6" i="23"/>
  <c r="AJ8" i="23"/>
  <c r="AJ8" i="22"/>
  <c r="AJ11" i="22"/>
  <c r="AJ12" i="22"/>
  <c r="AJ6" i="1"/>
  <c r="AJ7" i="22"/>
  <c r="AJ6" i="22"/>
  <c r="AJ13" i="22"/>
  <c r="AJ7" i="1"/>
  <c r="AJ4" i="1"/>
  <c r="AJ10" i="21"/>
  <c r="AJ11" i="21"/>
  <c r="AJ6" i="21"/>
  <c r="AJ5" i="21"/>
  <c r="AF4" i="1" a="1"/>
  <c r="AF4" i="1" s="1"/>
  <c r="AF4" i="23" a="1"/>
  <c r="AF4" i="23" s="1"/>
  <c r="AF4" i="21" a="1"/>
  <c r="AF4" i="21" s="1"/>
  <c r="AF4" i="22" a="1"/>
  <c r="AF4" i="22" s="1"/>
  <c r="Z4" i="23" a="1"/>
  <c r="Z4" i="23" s="1"/>
  <c r="Z5" i="23" a="1"/>
  <c r="Z5" i="23" s="1"/>
  <c r="Z9" i="23" a="1"/>
  <c r="Z9" i="23" s="1"/>
  <c r="Z8" i="23" a="1"/>
  <c r="Z8" i="23" s="1"/>
  <c r="Z6" i="22" a="1"/>
  <c r="Z6" i="22" s="1"/>
  <c r="Z5" i="22" a="1"/>
  <c r="Z5" i="22" s="1"/>
  <c r="Z9" i="22" a="1"/>
  <c r="Z9" i="22" s="1"/>
  <c r="Z15" i="22" a="1"/>
  <c r="Z15" i="22" s="1"/>
  <c r="Z8" i="22" a="1"/>
  <c r="Z8" i="22" s="1"/>
  <c r="Z10" i="22" a="1"/>
  <c r="Z10" i="22" s="1"/>
  <c r="Z11" i="22" a="1"/>
  <c r="Z11" i="22" s="1"/>
  <c r="Z4" i="22" a="1"/>
  <c r="Z4" i="22" s="1"/>
  <c r="Z12" i="21" a="1"/>
  <c r="Z12" i="21" s="1"/>
  <c r="Z7" i="21" a="1"/>
  <c r="Z7" i="21" s="1"/>
  <c r="Z13" i="21" a="1"/>
  <c r="Z13" i="21" s="1"/>
  <c r="Z10" i="21" a="1"/>
  <c r="Z10" i="21" s="1"/>
  <c r="Z8" i="21" a="1"/>
  <c r="Z8" i="21" s="1"/>
  <c r="Z6" i="21" a="1"/>
  <c r="Z6" i="21" s="1"/>
  <c r="Z9" i="21" a="1"/>
  <c r="Z9" i="21" s="1"/>
  <c r="Z4" i="21" a="1"/>
  <c r="Z4" i="21" s="1"/>
  <c r="C20" i="7"/>
  <c r="C21" i="7"/>
  <c r="C22" i="7"/>
  <c r="C23" i="7"/>
  <c r="C24" i="7"/>
  <c r="C25" i="7"/>
  <c r="C26" i="7"/>
  <c r="C27" i="7"/>
  <c r="C10" i="7"/>
  <c r="C11" i="7"/>
  <c r="C12" i="7"/>
  <c r="C13" i="7"/>
  <c r="AG4" i="23" l="1"/>
  <c r="AG6" i="23"/>
  <c r="AG7" i="23"/>
  <c r="AG5" i="23"/>
  <c r="AG8" i="23"/>
  <c r="AG4" i="22"/>
  <c r="AG8" i="22"/>
  <c r="AG11" i="22"/>
  <c r="AG10" i="22"/>
  <c r="AG6" i="22"/>
  <c r="AG7" i="22"/>
  <c r="AG5" i="22"/>
  <c r="AG12" i="22"/>
  <c r="AG13" i="22"/>
  <c r="AG9" i="22"/>
  <c r="AG4" i="1"/>
  <c r="AG7" i="1"/>
  <c r="AG6" i="1"/>
  <c r="AG5" i="1"/>
  <c r="AG4" i="21"/>
  <c r="AG9" i="21"/>
  <c r="AG6" i="21"/>
  <c r="AG5" i="21"/>
  <c r="AG10" i="21"/>
  <c r="AG11" i="21"/>
  <c r="C19" i="17"/>
  <c r="C10" i="17" l="1"/>
  <c r="C11" i="17"/>
  <c r="C12" i="17"/>
  <c r="C13" i="17"/>
  <c r="C14" i="17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Y32" i="23"/>
  <c r="AZ32" i="23" s="1"/>
  <c r="AW32" i="23"/>
  <c r="AT32" i="23"/>
  <c r="P32" i="23" s="1"/>
  <c r="AQ32" i="23"/>
  <c r="O32" i="23" s="1"/>
  <c r="AM32" i="23"/>
  <c r="AN32" i="23" s="1"/>
  <c r="N32" i="23" s="1"/>
  <c r="AK32" i="23"/>
  <c r="M32" i="23" s="1"/>
  <c r="AH32" i="23"/>
  <c r="L32" i="23" s="1"/>
  <c r="AD32" i="23"/>
  <c r="AE32" i="23" s="1"/>
  <c r="K32" i="23" s="1"/>
  <c r="AA32" i="23"/>
  <c r="AB32" i="23" s="1"/>
  <c r="J32" i="23" s="1"/>
  <c r="W32" i="23" a="1"/>
  <c r="W32" i="23" s="1"/>
  <c r="X32" i="23" s="1"/>
  <c r="Y32" i="23" s="1"/>
  <c r="I32" i="23" s="1"/>
  <c r="T32" i="23" a="1"/>
  <c r="T32" i="23" s="1"/>
  <c r="U32" i="23" s="1"/>
  <c r="V32" i="23" s="1"/>
  <c r="H32" i="23" s="1"/>
  <c r="AY31" i="23"/>
  <c r="AZ31" i="23" s="1"/>
  <c r="AW31" i="23"/>
  <c r="AT31" i="23"/>
  <c r="P31" i="23" s="1"/>
  <c r="AQ31" i="23"/>
  <c r="O31" i="23" s="1"/>
  <c r="AM31" i="23"/>
  <c r="AN31" i="23" s="1"/>
  <c r="N31" i="23" s="1"/>
  <c r="AK31" i="23"/>
  <c r="M31" i="23" s="1"/>
  <c r="AH31" i="23"/>
  <c r="L31" i="23" s="1"/>
  <c r="AD31" i="23"/>
  <c r="AE31" i="23" s="1"/>
  <c r="K31" i="23" s="1"/>
  <c r="AA31" i="23"/>
  <c r="AB31" i="23" s="1"/>
  <c r="J31" i="23" s="1"/>
  <c r="W31" i="23" a="1"/>
  <c r="W31" i="23" s="1"/>
  <c r="X31" i="23" s="1"/>
  <c r="Y31" i="23" s="1"/>
  <c r="I31" i="23" s="1"/>
  <c r="T31" i="23" a="1"/>
  <c r="T31" i="23" s="1"/>
  <c r="U31" i="23" s="1"/>
  <c r="V31" i="23" s="1"/>
  <c r="H31" i="23" s="1"/>
  <c r="AY30" i="23"/>
  <c r="AZ30" i="23" s="1"/>
  <c r="R30" i="23" s="1"/>
  <c r="AW30" i="23"/>
  <c r="AT30" i="23"/>
  <c r="P30" i="23" s="1"/>
  <c r="AQ30" i="23"/>
  <c r="O30" i="23" s="1"/>
  <c r="AM30" i="23"/>
  <c r="AN30" i="23" s="1"/>
  <c r="N30" i="23" s="1"/>
  <c r="AK30" i="23"/>
  <c r="M30" i="23" s="1"/>
  <c r="AH30" i="23"/>
  <c r="L30" i="23" s="1"/>
  <c r="AD30" i="23"/>
  <c r="AE30" i="23" s="1"/>
  <c r="K30" i="23" s="1"/>
  <c r="AA30" i="23"/>
  <c r="AB30" i="23" s="1"/>
  <c r="J30" i="23" s="1"/>
  <c r="W30" i="23" a="1"/>
  <c r="W30" i="23" s="1"/>
  <c r="X30" i="23" s="1"/>
  <c r="Y30" i="23" s="1"/>
  <c r="I30" i="23" s="1"/>
  <c r="T30" i="23" a="1"/>
  <c r="T30" i="23" s="1"/>
  <c r="U30" i="23" s="1"/>
  <c r="V30" i="23" s="1"/>
  <c r="H30" i="23" s="1"/>
  <c r="S30" i="23"/>
  <c r="AY29" i="23"/>
  <c r="AZ29" i="23" s="1"/>
  <c r="AW29" i="23"/>
  <c r="AT29" i="23"/>
  <c r="P29" i="23" s="1"/>
  <c r="AQ29" i="23"/>
  <c r="O29" i="23" s="1"/>
  <c r="AM29" i="23"/>
  <c r="AN29" i="23" s="1"/>
  <c r="N29" i="23" s="1"/>
  <c r="AK29" i="23"/>
  <c r="M29" i="23" s="1"/>
  <c r="AH29" i="23"/>
  <c r="L29" i="23" s="1"/>
  <c r="AD29" i="23"/>
  <c r="AE29" i="23" s="1"/>
  <c r="K29" i="23" s="1"/>
  <c r="AA29" i="23"/>
  <c r="AB29" i="23" s="1"/>
  <c r="J29" i="23" s="1"/>
  <c r="W29" i="23" a="1"/>
  <c r="W29" i="23" s="1"/>
  <c r="X29" i="23" s="1"/>
  <c r="Y29" i="23" s="1"/>
  <c r="I29" i="23" s="1"/>
  <c r="T29" i="23" a="1"/>
  <c r="T29" i="23" s="1"/>
  <c r="U29" i="23" s="1"/>
  <c r="V29" i="23" s="1"/>
  <c r="H29" i="23" s="1"/>
  <c r="AY28" i="23"/>
  <c r="AZ28" i="23" s="1"/>
  <c r="AW28" i="23"/>
  <c r="AT28" i="23"/>
  <c r="P28" i="23" s="1"/>
  <c r="AQ28" i="23"/>
  <c r="O28" i="23" s="1"/>
  <c r="AM28" i="23"/>
  <c r="AN28" i="23" s="1"/>
  <c r="N28" i="23" s="1"/>
  <c r="AK28" i="23"/>
  <c r="M28" i="23" s="1"/>
  <c r="AH28" i="23"/>
  <c r="L28" i="23" s="1"/>
  <c r="AD28" i="23"/>
  <c r="AE28" i="23" s="1"/>
  <c r="K28" i="23" s="1"/>
  <c r="AA28" i="23"/>
  <c r="AB28" i="23" s="1"/>
  <c r="J28" i="23" s="1"/>
  <c r="W28" i="23" a="1"/>
  <c r="W28" i="23" s="1"/>
  <c r="X28" i="23" s="1"/>
  <c r="Y28" i="23" s="1"/>
  <c r="I28" i="23" s="1"/>
  <c r="T28" i="23" a="1"/>
  <c r="T28" i="23" s="1"/>
  <c r="U28" i="23" s="1"/>
  <c r="V28" i="23" s="1"/>
  <c r="H28" i="23" s="1"/>
  <c r="AY27" i="23"/>
  <c r="AZ27" i="23" s="1"/>
  <c r="AW27" i="23"/>
  <c r="AT27" i="23"/>
  <c r="P27" i="23" s="1"/>
  <c r="AQ27" i="23"/>
  <c r="O27" i="23" s="1"/>
  <c r="AM27" i="23"/>
  <c r="AN27" i="23" s="1"/>
  <c r="N27" i="23" s="1"/>
  <c r="AK27" i="23"/>
  <c r="M27" i="23" s="1"/>
  <c r="AH27" i="23"/>
  <c r="L27" i="23" s="1"/>
  <c r="AD27" i="23"/>
  <c r="AE27" i="23" s="1"/>
  <c r="K27" i="23" s="1"/>
  <c r="AA27" i="23"/>
  <c r="AB27" i="23" s="1"/>
  <c r="J27" i="23" s="1"/>
  <c r="W27" i="23" a="1"/>
  <c r="W27" i="23" s="1"/>
  <c r="X27" i="23" s="1"/>
  <c r="Y27" i="23" s="1"/>
  <c r="I27" i="23" s="1"/>
  <c r="T27" i="23" a="1"/>
  <c r="T27" i="23" s="1"/>
  <c r="U27" i="23" s="1"/>
  <c r="V27" i="23" s="1"/>
  <c r="H27" i="23" s="1"/>
  <c r="AY26" i="23"/>
  <c r="AZ26" i="23" s="1"/>
  <c r="AW26" i="23"/>
  <c r="AT26" i="23"/>
  <c r="P26" i="23" s="1"/>
  <c r="AQ26" i="23"/>
  <c r="O26" i="23" s="1"/>
  <c r="AM26" i="23"/>
  <c r="AN26" i="23" s="1"/>
  <c r="N26" i="23" s="1"/>
  <c r="AK26" i="23"/>
  <c r="M26" i="23" s="1"/>
  <c r="AH26" i="23"/>
  <c r="L26" i="23" s="1"/>
  <c r="AD26" i="23"/>
  <c r="AE26" i="23" s="1"/>
  <c r="K26" i="23" s="1"/>
  <c r="AA26" i="23"/>
  <c r="AB26" i="23" s="1"/>
  <c r="J26" i="23" s="1"/>
  <c r="W26" i="23" a="1"/>
  <c r="W26" i="23" s="1"/>
  <c r="X26" i="23" s="1"/>
  <c r="Y26" i="23" s="1"/>
  <c r="I26" i="23" s="1"/>
  <c r="T26" i="23" a="1"/>
  <c r="T26" i="23" s="1"/>
  <c r="U26" i="23" s="1"/>
  <c r="V26" i="23" s="1"/>
  <c r="H26" i="23" s="1"/>
  <c r="AY25" i="23"/>
  <c r="AZ25" i="23" s="1"/>
  <c r="AW25" i="23"/>
  <c r="AT25" i="23"/>
  <c r="P25" i="23" s="1"/>
  <c r="AQ25" i="23"/>
  <c r="O25" i="23" s="1"/>
  <c r="AM25" i="23"/>
  <c r="AN25" i="23" s="1"/>
  <c r="N25" i="23" s="1"/>
  <c r="AK25" i="23"/>
  <c r="M25" i="23" s="1"/>
  <c r="AH25" i="23"/>
  <c r="L25" i="23" s="1"/>
  <c r="AD25" i="23"/>
  <c r="AE25" i="23" s="1"/>
  <c r="K25" i="23" s="1"/>
  <c r="AA25" i="23"/>
  <c r="AB25" i="23" s="1"/>
  <c r="J25" i="23" s="1"/>
  <c r="W25" i="23" a="1"/>
  <c r="W25" i="23" s="1"/>
  <c r="X25" i="23" s="1"/>
  <c r="Y25" i="23" s="1"/>
  <c r="I25" i="23" s="1"/>
  <c r="T25" i="23" a="1"/>
  <c r="T25" i="23" s="1"/>
  <c r="U25" i="23" s="1"/>
  <c r="V25" i="23" s="1"/>
  <c r="H25" i="23" s="1"/>
  <c r="AY24" i="23"/>
  <c r="AZ24" i="23" s="1"/>
  <c r="AW24" i="23"/>
  <c r="AT24" i="23"/>
  <c r="P24" i="23" s="1"/>
  <c r="AQ24" i="23"/>
  <c r="O24" i="23" s="1"/>
  <c r="AM24" i="23"/>
  <c r="AN24" i="23" s="1"/>
  <c r="N24" i="23" s="1"/>
  <c r="AK24" i="23"/>
  <c r="M24" i="23" s="1"/>
  <c r="AH24" i="23"/>
  <c r="L24" i="23" s="1"/>
  <c r="AD24" i="23"/>
  <c r="AE24" i="23" s="1"/>
  <c r="K24" i="23" s="1"/>
  <c r="AA24" i="23"/>
  <c r="AB24" i="23" s="1"/>
  <c r="J24" i="23" s="1"/>
  <c r="W24" i="23" a="1"/>
  <c r="W24" i="23" s="1"/>
  <c r="X24" i="23" s="1"/>
  <c r="Y24" i="23" s="1"/>
  <c r="I24" i="23" s="1"/>
  <c r="T24" i="23" a="1"/>
  <c r="T24" i="23" s="1"/>
  <c r="U24" i="23" s="1"/>
  <c r="V24" i="23" s="1"/>
  <c r="H24" i="23" s="1"/>
  <c r="AY23" i="23"/>
  <c r="AZ23" i="23" s="1"/>
  <c r="AW23" i="23"/>
  <c r="AT23" i="23"/>
  <c r="P23" i="23" s="1"/>
  <c r="AQ23" i="23"/>
  <c r="O23" i="23" s="1"/>
  <c r="AM23" i="23"/>
  <c r="AN23" i="23" s="1"/>
  <c r="N23" i="23" s="1"/>
  <c r="AK23" i="23"/>
  <c r="M23" i="23" s="1"/>
  <c r="AH23" i="23"/>
  <c r="L23" i="23" s="1"/>
  <c r="AD23" i="23"/>
  <c r="AE23" i="23" s="1"/>
  <c r="K23" i="23" s="1"/>
  <c r="AA23" i="23"/>
  <c r="AB23" i="23" s="1"/>
  <c r="J23" i="23" s="1"/>
  <c r="W23" i="23" a="1"/>
  <c r="W23" i="23" s="1"/>
  <c r="X23" i="23" s="1"/>
  <c r="Y23" i="23" s="1"/>
  <c r="I23" i="23" s="1"/>
  <c r="T23" i="23" a="1"/>
  <c r="T23" i="23" s="1"/>
  <c r="U23" i="23" s="1"/>
  <c r="V23" i="23" s="1"/>
  <c r="H23" i="23" s="1"/>
  <c r="AY22" i="23"/>
  <c r="AZ22" i="23" s="1"/>
  <c r="AW22" i="23"/>
  <c r="AT22" i="23"/>
  <c r="P22" i="23" s="1"/>
  <c r="AQ22" i="23"/>
  <c r="O22" i="23" s="1"/>
  <c r="AM22" i="23"/>
  <c r="AN22" i="23" s="1"/>
  <c r="N22" i="23" s="1"/>
  <c r="AK22" i="23"/>
  <c r="M22" i="23" s="1"/>
  <c r="AH22" i="23"/>
  <c r="L22" i="23" s="1"/>
  <c r="AD22" i="23"/>
  <c r="AE22" i="23" s="1"/>
  <c r="K22" i="23" s="1"/>
  <c r="AA22" i="23"/>
  <c r="AB22" i="23" s="1"/>
  <c r="J22" i="23" s="1"/>
  <c r="W22" i="23" a="1"/>
  <c r="W22" i="23" s="1"/>
  <c r="X22" i="23" s="1"/>
  <c r="Y22" i="23" s="1"/>
  <c r="I22" i="23" s="1"/>
  <c r="T22" i="23" a="1"/>
  <c r="T22" i="23" s="1"/>
  <c r="U22" i="23" s="1"/>
  <c r="V22" i="23" s="1"/>
  <c r="H22" i="23" s="1"/>
  <c r="AY21" i="23"/>
  <c r="AZ21" i="23" s="1"/>
  <c r="AW21" i="23"/>
  <c r="AT21" i="23"/>
  <c r="P21" i="23" s="1"/>
  <c r="AQ21" i="23"/>
  <c r="O21" i="23" s="1"/>
  <c r="AM21" i="23"/>
  <c r="AN21" i="23" s="1"/>
  <c r="N21" i="23" s="1"/>
  <c r="AK21" i="23"/>
  <c r="M21" i="23" s="1"/>
  <c r="AH21" i="23"/>
  <c r="L21" i="23" s="1"/>
  <c r="AD21" i="23"/>
  <c r="AE21" i="23" s="1"/>
  <c r="K21" i="23" s="1"/>
  <c r="AA21" i="23"/>
  <c r="AB21" i="23" s="1"/>
  <c r="J21" i="23" s="1"/>
  <c r="W21" i="23" a="1"/>
  <c r="W21" i="23" s="1"/>
  <c r="X21" i="23" s="1"/>
  <c r="Y21" i="23" s="1"/>
  <c r="I21" i="23" s="1"/>
  <c r="T21" i="23" a="1"/>
  <c r="T21" i="23" s="1"/>
  <c r="U21" i="23" s="1"/>
  <c r="V21" i="23" s="1"/>
  <c r="H21" i="23" s="1"/>
  <c r="AY20" i="23"/>
  <c r="AZ20" i="23" s="1"/>
  <c r="AW20" i="23"/>
  <c r="AT20" i="23"/>
  <c r="P20" i="23" s="1"/>
  <c r="AQ20" i="23"/>
  <c r="O20" i="23" s="1"/>
  <c r="AM20" i="23"/>
  <c r="AN20" i="23" s="1"/>
  <c r="N20" i="23" s="1"/>
  <c r="AK20" i="23"/>
  <c r="M20" i="23" s="1"/>
  <c r="AH20" i="23"/>
  <c r="L20" i="23" s="1"/>
  <c r="AD20" i="23"/>
  <c r="AE20" i="23" s="1"/>
  <c r="K20" i="23" s="1"/>
  <c r="AA20" i="23"/>
  <c r="AB20" i="23" s="1"/>
  <c r="J20" i="23" s="1"/>
  <c r="W20" i="23" a="1"/>
  <c r="W20" i="23" s="1"/>
  <c r="X20" i="23" s="1"/>
  <c r="Y20" i="23" s="1"/>
  <c r="I20" i="23" s="1"/>
  <c r="T20" i="23" a="1"/>
  <c r="T20" i="23" s="1"/>
  <c r="U20" i="23" s="1"/>
  <c r="V20" i="23" s="1"/>
  <c r="H20" i="23" s="1"/>
  <c r="AY19" i="23"/>
  <c r="AZ19" i="23" s="1"/>
  <c r="AW19" i="23"/>
  <c r="AT19" i="23"/>
  <c r="P19" i="23" s="1"/>
  <c r="AQ19" i="23"/>
  <c r="O19" i="23" s="1"/>
  <c r="AM19" i="23"/>
  <c r="AN19" i="23" s="1"/>
  <c r="N19" i="23" s="1"/>
  <c r="AK19" i="23"/>
  <c r="M19" i="23" s="1"/>
  <c r="AH19" i="23"/>
  <c r="L19" i="23" s="1"/>
  <c r="AD19" i="23"/>
  <c r="AE19" i="23" s="1"/>
  <c r="K19" i="23" s="1"/>
  <c r="AA19" i="23"/>
  <c r="AB19" i="23" s="1"/>
  <c r="J19" i="23" s="1"/>
  <c r="W19" i="23" a="1"/>
  <c r="W19" i="23" s="1"/>
  <c r="X19" i="23" s="1"/>
  <c r="Y19" i="23" s="1"/>
  <c r="I19" i="23" s="1"/>
  <c r="T19" i="23" a="1"/>
  <c r="T19" i="23" s="1"/>
  <c r="U19" i="23" s="1"/>
  <c r="V19" i="23" s="1"/>
  <c r="H19" i="23" s="1"/>
  <c r="AY18" i="23"/>
  <c r="AZ18" i="23" s="1"/>
  <c r="AW18" i="23"/>
  <c r="Q18" i="23" s="1"/>
  <c r="AT18" i="23"/>
  <c r="P18" i="23" s="1"/>
  <c r="AQ18" i="23"/>
  <c r="O18" i="23" s="1"/>
  <c r="AM18" i="23"/>
  <c r="AN18" i="23" s="1"/>
  <c r="N18" i="23" s="1"/>
  <c r="AK18" i="23"/>
  <c r="M18" i="23" s="1"/>
  <c r="AH18" i="23"/>
  <c r="L18" i="23" s="1"/>
  <c r="AD18" i="23"/>
  <c r="AE18" i="23" s="1"/>
  <c r="K18" i="23" s="1"/>
  <c r="AA18" i="23"/>
  <c r="AB18" i="23" s="1"/>
  <c r="J18" i="23" s="1"/>
  <c r="W18" i="23" a="1"/>
  <c r="W18" i="23" s="1"/>
  <c r="X18" i="23" s="1"/>
  <c r="Y18" i="23" s="1"/>
  <c r="I18" i="23" s="1"/>
  <c r="T18" i="23" a="1"/>
  <c r="T18" i="23" s="1"/>
  <c r="U18" i="23" s="1"/>
  <c r="V18" i="23" s="1"/>
  <c r="H18" i="23" s="1"/>
  <c r="AY17" i="23"/>
  <c r="AZ17" i="23" s="1"/>
  <c r="AW17" i="23"/>
  <c r="Q17" i="23" s="1"/>
  <c r="AT17" i="23"/>
  <c r="P17" i="23" s="1"/>
  <c r="AQ17" i="23"/>
  <c r="O17" i="23" s="1"/>
  <c r="AM17" i="23"/>
  <c r="AN17" i="23" s="1"/>
  <c r="N17" i="23" s="1"/>
  <c r="AK17" i="23"/>
  <c r="M17" i="23" s="1"/>
  <c r="AH17" i="23"/>
  <c r="L17" i="23" s="1"/>
  <c r="AD17" i="23"/>
  <c r="AE17" i="23" s="1"/>
  <c r="K17" i="23" s="1"/>
  <c r="AA17" i="23"/>
  <c r="AB17" i="23" s="1"/>
  <c r="J17" i="23" s="1"/>
  <c r="W17" i="23" a="1"/>
  <c r="W17" i="23" s="1"/>
  <c r="X17" i="23" s="1"/>
  <c r="Y17" i="23" s="1"/>
  <c r="I17" i="23" s="1"/>
  <c r="T17" i="23" a="1"/>
  <c r="T17" i="23" s="1"/>
  <c r="U17" i="23" s="1"/>
  <c r="V17" i="23" s="1"/>
  <c r="H17" i="23" s="1"/>
  <c r="AY16" i="23"/>
  <c r="AZ16" i="23" s="1"/>
  <c r="AW16" i="23"/>
  <c r="AT16" i="23"/>
  <c r="P16" i="23" s="1"/>
  <c r="AQ16" i="23"/>
  <c r="O16" i="23" s="1"/>
  <c r="AM16" i="23"/>
  <c r="AN16" i="23" s="1"/>
  <c r="N16" i="23" s="1"/>
  <c r="AK16" i="23"/>
  <c r="M16" i="23" s="1"/>
  <c r="AH16" i="23"/>
  <c r="L16" i="23" s="1"/>
  <c r="AD16" i="23"/>
  <c r="AE16" i="23" s="1"/>
  <c r="K16" i="23" s="1"/>
  <c r="AA16" i="23"/>
  <c r="AB16" i="23" s="1"/>
  <c r="J16" i="23" s="1"/>
  <c r="W16" i="23" a="1"/>
  <c r="W16" i="23" s="1"/>
  <c r="X16" i="23" s="1"/>
  <c r="Y16" i="23" s="1"/>
  <c r="I16" i="23" s="1"/>
  <c r="T16" i="23" a="1"/>
  <c r="T16" i="23" s="1"/>
  <c r="U16" i="23" s="1"/>
  <c r="V16" i="23" s="1"/>
  <c r="H16" i="23" s="1"/>
  <c r="AY15" i="23"/>
  <c r="AZ15" i="23" s="1"/>
  <c r="AW15" i="23"/>
  <c r="AT15" i="23"/>
  <c r="P15" i="23" s="1"/>
  <c r="AQ15" i="23"/>
  <c r="O15" i="23" s="1"/>
  <c r="AM15" i="23"/>
  <c r="AN15" i="23" s="1"/>
  <c r="N15" i="23" s="1"/>
  <c r="AK15" i="23"/>
  <c r="M15" i="23" s="1"/>
  <c r="AH15" i="23"/>
  <c r="L15" i="23" s="1"/>
  <c r="AD15" i="23"/>
  <c r="AE15" i="23" s="1"/>
  <c r="K15" i="23" s="1"/>
  <c r="AA15" i="23"/>
  <c r="AB15" i="23" s="1"/>
  <c r="J15" i="23" s="1"/>
  <c r="W15" i="23" a="1"/>
  <c r="W15" i="23" s="1"/>
  <c r="X15" i="23" s="1"/>
  <c r="Y15" i="23" s="1"/>
  <c r="I15" i="23" s="1"/>
  <c r="T15" i="23" a="1"/>
  <c r="T15" i="23" s="1"/>
  <c r="U15" i="23" s="1"/>
  <c r="V15" i="23" s="1"/>
  <c r="H15" i="23" s="1"/>
  <c r="AZ14" i="23"/>
  <c r="AY14" i="23"/>
  <c r="AW14" i="23"/>
  <c r="Q14" i="23" s="1"/>
  <c r="AT14" i="23"/>
  <c r="P14" i="23" s="1"/>
  <c r="AQ14" i="23"/>
  <c r="O14" i="23" s="1"/>
  <c r="AM14" i="23"/>
  <c r="AN14" i="23" s="1"/>
  <c r="N14" i="23" s="1"/>
  <c r="AK14" i="23"/>
  <c r="M14" i="23" s="1"/>
  <c r="AH14" i="23"/>
  <c r="L14" i="23" s="1"/>
  <c r="AD14" i="23"/>
  <c r="AE14" i="23" s="1"/>
  <c r="K14" i="23" s="1"/>
  <c r="AA14" i="23"/>
  <c r="AB14" i="23" s="1"/>
  <c r="J14" i="23" s="1"/>
  <c r="W14" i="23" a="1"/>
  <c r="W14" i="23" s="1"/>
  <c r="X14" i="23" s="1"/>
  <c r="Y14" i="23" s="1"/>
  <c r="I14" i="23" s="1"/>
  <c r="T14" i="23" a="1"/>
  <c r="T14" i="23" s="1"/>
  <c r="U14" i="23" s="1"/>
  <c r="V14" i="23" s="1"/>
  <c r="H14" i="23" s="1"/>
  <c r="AY13" i="23"/>
  <c r="AZ13" i="23" s="1"/>
  <c r="AW13" i="23"/>
  <c r="AT13" i="23"/>
  <c r="P13" i="23" s="1"/>
  <c r="AQ13" i="23"/>
  <c r="O13" i="23" s="1"/>
  <c r="AM13" i="23"/>
  <c r="AN13" i="23" s="1"/>
  <c r="N13" i="23" s="1"/>
  <c r="AK13" i="23"/>
  <c r="M13" i="23" s="1"/>
  <c r="AH13" i="23"/>
  <c r="L13" i="23" s="1"/>
  <c r="AD13" i="23"/>
  <c r="AE13" i="23" s="1"/>
  <c r="K13" i="23" s="1"/>
  <c r="AA13" i="23"/>
  <c r="AB13" i="23" s="1"/>
  <c r="J13" i="23" s="1"/>
  <c r="W13" i="23" a="1"/>
  <c r="W13" i="23" s="1"/>
  <c r="X13" i="23" s="1"/>
  <c r="Y13" i="23" s="1"/>
  <c r="I13" i="23" s="1"/>
  <c r="T13" i="23" a="1"/>
  <c r="T13" i="23" s="1"/>
  <c r="U13" i="23" s="1"/>
  <c r="V13" i="23" s="1"/>
  <c r="H13" i="23" s="1"/>
  <c r="AY12" i="23"/>
  <c r="AZ12" i="23" s="1"/>
  <c r="AW12" i="23"/>
  <c r="AT12" i="23"/>
  <c r="P12" i="23" s="1"/>
  <c r="AQ12" i="23"/>
  <c r="O12" i="23" s="1"/>
  <c r="AM12" i="23"/>
  <c r="AN12" i="23" s="1"/>
  <c r="N12" i="23" s="1"/>
  <c r="AK12" i="23"/>
  <c r="M12" i="23" s="1"/>
  <c r="AH12" i="23"/>
  <c r="L12" i="23" s="1"/>
  <c r="AD12" i="23"/>
  <c r="AE12" i="23" s="1"/>
  <c r="K12" i="23" s="1"/>
  <c r="AA12" i="23"/>
  <c r="AB12" i="23" s="1"/>
  <c r="J12" i="23" s="1"/>
  <c r="W12" i="23" a="1"/>
  <c r="W12" i="23" s="1"/>
  <c r="X12" i="23" s="1"/>
  <c r="Y12" i="23" s="1"/>
  <c r="I12" i="23" s="1"/>
  <c r="T12" i="23" a="1"/>
  <c r="T12" i="23" s="1"/>
  <c r="U12" i="23" s="1"/>
  <c r="V12" i="23" s="1"/>
  <c r="H12" i="23" s="1"/>
  <c r="AY11" i="23"/>
  <c r="AZ11" i="23" s="1"/>
  <c r="AW11" i="23"/>
  <c r="AT11" i="23"/>
  <c r="P11" i="23" s="1"/>
  <c r="AQ11" i="23"/>
  <c r="O11" i="23" s="1"/>
  <c r="AM11" i="23"/>
  <c r="AN11" i="23" s="1"/>
  <c r="N11" i="23" s="1"/>
  <c r="AK11" i="23"/>
  <c r="M11" i="23" s="1"/>
  <c r="AH11" i="23"/>
  <c r="L11" i="23" s="1"/>
  <c r="AD11" i="23"/>
  <c r="AE11" i="23" s="1"/>
  <c r="K11" i="23" s="1"/>
  <c r="AA11" i="23"/>
  <c r="AB11" i="23" s="1"/>
  <c r="J11" i="23" s="1"/>
  <c r="W11" i="23" a="1"/>
  <c r="W11" i="23" s="1"/>
  <c r="X11" i="23" s="1"/>
  <c r="Y11" i="23" s="1"/>
  <c r="I11" i="23" s="1"/>
  <c r="T11" i="23" a="1"/>
  <c r="T11" i="23" s="1"/>
  <c r="U11" i="23" s="1"/>
  <c r="V11" i="23" s="1"/>
  <c r="H11" i="23" s="1"/>
  <c r="AY10" i="23"/>
  <c r="AZ10" i="23" s="1"/>
  <c r="AW10" i="23"/>
  <c r="AT10" i="23"/>
  <c r="P10" i="23" s="1"/>
  <c r="O10" i="23"/>
  <c r="N10" i="23"/>
  <c r="M10" i="23"/>
  <c r="L10" i="23"/>
  <c r="K10" i="23"/>
  <c r="J10" i="23"/>
  <c r="AY8" i="23"/>
  <c r="AZ8" i="23" s="1"/>
  <c r="P8" i="23"/>
  <c r="AQ8" i="23"/>
  <c r="O8" i="23" s="1"/>
  <c r="AM8" i="23"/>
  <c r="AN8" i="23" s="1"/>
  <c r="N8" i="23" s="1"/>
  <c r="AK8" i="23"/>
  <c r="M8" i="23" s="1"/>
  <c r="AH8" i="23"/>
  <c r="L8" i="23" s="1"/>
  <c r="AE8" i="23"/>
  <c r="K8" i="23" s="1"/>
  <c r="AA8" i="23"/>
  <c r="AB8" i="23" s="1"/>
  <c r="J8" i="23" s="1"/>
  <c r="AY7" i="23"/>
  <c r="AZ7" i="23" s="1"/>
  <c r="AW7" i="23"/>
  <c r="AT7" i="23"/>
  <c r="P7" i="23" s="1"/>
  <c r="AQ7" i="23"/>
  <c r="O7" i="23" s="1"/>
  <c r="AM7" i="23"/>
  <c r="AN7" i="23" s="1"/>
  <c r="N7" i="23" s="1"/>
  <c r="M7" i="23"/>
  <c r="AH7" i="23"/>
  <c r="L7" i="23" s="1"/>
  <c r="AD7" i="23"/>
  <c r="AE7" i="23" s="1"/>
  <c r="K7" i="23" s="1"/>
  <c r="J7" i="23"/>
  <c r="T7" i="23" a="1"/>
  <c r="T7" i="23" s="1"/>
  <c r="AY9" i="23"/>
  <c r="AZ9" i="23" s="1"/>
  <c r="P9" i="23"/>
  <c r="O9" i="23"/>
  <c r="N9" i="23"/>
  <c r="M9" i="23"/>
  <c r="L9" i="23"/>
  <c r="AD9" i="23"/>
  <c r="AE9" i="23" s="1"/>
  <c r="K9" i="23" s="1"/>
  <c r="AA9" i="23"/>
  <c r="AB9" i="23" s="1"/>
  <c r="J9" i="23" s="1"/>
  <c r="T9" i="23" a="1"/>
  <c r="T9" i="23" s="1"/>
  <c r="V9" i="23" s="1"/>
  <c r="H9" i="23" s="1"/>
  <c r="AY5" i="23"/>
  <c r="AZ5" i="23" s="1"/>
  <c r="AW5" i="23"/>
  <c r="AT5" i="23"/>
  <c r="P5" i="23" s="1"/>
  <c r="AQ5" i="23"/>
  <c r="O5" i="23" s="1"/>
  <c r="AM5" i="23"/>
  <c r="AN5" i="23" s="1"/>
  <c r="N5" i="23" s="1"/>
  <c r="AK5" i="23"/>
  <c r="M5" i="23" s="1"/>
  <c r="AH5" i="23"/>
  <c r="L5" i="23" s="1"/>
  <c r="AD5" i="23"/>
  <c r="AE5" i="23" s="1"/>
  <c r="K5" i="23" s="1"/>
  <c r="AA5" i="23"/>
  <c r="AB5" i="23" s="1"/>
  <c r="J5" i="23" s="1"/>
  <c r="T5" i="23" a="1"/>
  <c r="T5" i="23" s="1"/>
  <c r="V5" i="23" s="1"/>
  <c r="H5" i="23" s="1"/>
  <c r="AY4" i="23"/>
  <c r="AZ4" i="23" s="1"/>
  <c r="AW4" i="23"/>
  <c r="AT4" i="23"/>
  <c r="P4" i="23" s="1"/>
  <c r="AQ4" i="23"/>
  <c r="O4" i="23" s="1"/>
  <c r="N4" i="23"/>
  <c r="M4" i="23"/>
  <c r="AH4" i="23"/>
  <c r="L4" i="23" s="1"/>
  <c r="AD4" i="23"/>
  <c r="AE4" i="23" s="1"/>
  <c r="K4" i="23" s="1"/>
  <c r="AA4" i="23"/>
  <c r="AB4" i="23" s="1"/>
  <c r="J4" i="23" s="1"/>
  <c r="T4" i="23" a="1"/>
  <c r="T4" i="23" s="1"/>
  <c r="AY6" i="23"/>
  <c r="AZ6" i="23" s="1"/>
  <c r="AW6" i="23"/>
  <c r="AT6" i="23"/>
  <c r="P6" i="23" s="1"/>
  <c r="AQ6" i="23"/>
  <c r="O6" i="23" s="1"/>
  <c r="AM6" i="23"/>
  <c r="AN6" i="23" s="1"/>
  <c r="N6" i="23" s="1"/>
  <c r="AK6" i="23"/>
  <c r="M6" i="23" s="1"/>
  <c r="AH6" i="23"/>
  <c r="L6" i="23" s="1"/>
  <c r="AD6" i="23"/>
  <c r="AE6" i="23" s="1"/>
  <c r="K6" i="23" s="1"/>
  <c r="J6" i="23"/>
  <c r="T6" i="23" a="1"/>
  <c r="T6" i="23" s="1"/>
  <c r="V7" i="23" s="1"/>
  <c r="H7" i="23" s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U12" i="21"/>
  <c r="U5" i="21"/>
  <c r="U8" i="1"/>
  <c r="T6" i="22" a="1"/>
  <c r="T6" i="22" s="1"/>
  <c r="AY32" i="22"/>
  <c r="AZ32" i="22" s="1"/>
  <c r="AW32" i="22"/>
  <c r="AT32" i="22"/>
  <c r="P32" i="22" s="1"/>
  <c r="AQ32" i="22"/>
  <c r="AM32" i="22"/>
  <c r="AN32" i="22" s="1"/>
  <c r="N32" i="22" s="1"/>
  <c r="AK32" i="22"/>
  <c r="M32" i="22" s="1"/>
  <c r="AH32" i="22"/>
  <c r="L32" i="22" s="1"/>
  <c r="AD32" i="22"/>
  <c r="AE32" i="22" s="1"/>
  <c r="K32" i="22" s="1"/>
  <c r="AA32" i="22"/>
  <c r="AB32" i="22" s="1"/>
  <c r="J32" i="22" s="1"/>
  <c r="W32" i="22" a="1"/>
  <c r="W32" i="22" s="1"/>
  <c r="X32" i="22" s="1"/>
  <c r="Y32" i="22" s="1"/>
  <c r="I32" i="22" s="1"/>
  <c r="T32" i="22" a="1"/>
  <c r="T32" i="22" s="1"/>
  <c r="U32" i="22" s="1"/>
  <c r="AY31" i="22"/>
  <c r="AZ31" i="22" s="1"/>
  <c r="AW31" i="22"/>
  <c r="AT31" i="22"/>
  <c r="P31" i="22" s="1"/>
  <c r="AQ31" i="22"/>
  <c r="AM31" i="22"/>
  <c r="AN31" i="22" s="1"/>
  <c r="N31" i="22" s="1"/>
  <c r="AK31" i="22"/>
  <c r="M31" i="22" s="1"/>
  <c r="AH31" i="22"/>
  <c r="L31" i="22" s="1"/>
  <c r="AD31" i="22"/>
  <c r="AE31" i="22" s="1"/>
  <c r="K31" i="22" s="1"/>
  <c r="AA31" i="22"/>
  <c r="AB31" i="22" s="1"/>
  <c r="J31" i="22" s="1"/>
  <c r="W31" i="22" a="1"/>
  <c r="W31" i="22" s="1"/>
  <c r="X31" i="22" s="1"/>
  <c r="Y31" i="22" s="1"/>
  <c r="I31" i="22" s="1"/>
  <c r="T31" i="22" a="1"/>
  <c r="T31" i="22" s="1"/>
  <c r="U31" i="22" s="1"/>
  <c r="AY30" i="22"/>
  <c r="AZ30" i="22" s="1"/>
  <c r="AW30" i="22"/>
  <c r="AT30" i="22"/>
  <c r="P30" i="22" s="1"/>
  <c r="AQ30" i="22"/>
  <c r="AM30" i="22"/>
  <c r="AN30" i="22" s="1"/>
  <c r="N30" i="22" s="1"/>
  <c r="AK30" i="22"/>
  <c r="M30" i="22" s="1"/>
  <c r="AH30" i="22"/>
  <c r="L30" i="22" s="1"/>
  <c r="AD30" i="22"/>
  <c r="AE30" i="22" s="1"/>
  <c r="K30" i="22" s="1"/>
  <c r="AA30" i="22"/>
  <c r="AB30" i="22" s="1"/>
  <c r="J30" i="22" s="1"/>
  <c r="W30" i="22" a="1"/>
  <c r="W30" i="22" s="1"/>
  <c r="X30" i="22" s="1"/>
  <c r="Y30" i="22" s="1"/>
  <c r="I30" i="22" s="1"/>
  <c r="T30" i="22" a="1"/>
  <c r="T30" i="22" s="1"/>
  <c r="AY29" i="22"/>
  <c r="AZ29" i="22" s="1"/>
  <c r="AW29" i="22"/>
  <c r="AT29" i="22"/>
  <c r="P29" i="22" s="1"/>
  <c r="AQ29" i="22"/>
  <c r="AM29" i="22"/>
  <c r="AN29" i="22" s="1"/>
  <c r="N29" i="22" s="1"/>
  <c r="AK29" i="22"/>
  <c r="M29" i="22" s="1"/>
  <c r="AH29" i="22"/>
  <c r="L29" i="22" s="1"/>
  <c r="AD29" i="22"/>
  <c r="AE29" i="22" s="1"/>
  <c r="K29" i="22" s="1"/>
  <c r="AA29" i="22"/>
  <c r="AB29" i="22" s="1"/>
  <c r="J29" i="22" s="1"/>
  <c r="W29" i="22" a="1"/>
  <c r="W29" i="22" s="1"/>
  <c r="X29" i="22" s="1"/>
  <c r="Y29" i="22" s="1"/>
  <c r="I29" i="22" s="1"/>
  <c r="T29" i="22" a="1"/>
  <c r="T29" i="22" s="1"/>
  <c r="U29" i="22" s="1"/>
  <c r="AY28" i="22"/>
  <c r="AZ28" i="22" s="1"/>
  <c r="AW28" i="22"/>
  <c r="AT28" i="22"/>
  <c r="P28" i="22" s="1"/>
  <c r="AQ28" i="22"/>
  <c r="AM28" i="22"/>
  <c r="AN28" i="22" s="1"/>
  <c r="N28" i="22" s="1"/>
  <c r="AK28" i="22"/>
  <c r="M28" i="22" s="1"/>
  <c r="AH28" i="22"/>
  <c r="L28" i="22" s="1"/>
  <c r="AD28" i="22"/>
  <c r="AE28" i="22" s="1"/>
  <c r="K28" i="22" s="1"/>
  <c r="AA28" i="22"/>
  <c r="AB28" i="22" s="1"/>
  <c r="J28" i="22" s="1"/>
  <c r="W28" i="22" a="1"/>
  <c r="W28" i="22" s="1"/>
  <c r="X28" i="22" s="1"/>
  <c r="Y28" i="22" s="1"/>
  <c r="I28" i="22" s="1"/>
  <c r="T28" i="22" a="1"/>
  <c r="T28" i="22" s="1"/>
  <c r="AY27" i="22"/>
  <c r="AZ27" i="22" s="1"/>
  <c r="AW27" i="22"/>
  <c r="AT27" i="22"/>
  <c r="P27" i="22" s="1"/>
  <c r="AQ27" i="22"/>
  <c r="AM27" i="22"/>
  <c r="AN27" i="22" s="1"/>
  <c r="N27" i="22" s="1"/>
  <c r="AK27" i="22"/>
  <c r="M27" i="22" s="1"/>
  <c r="AH27" i="22"/>
  <c r="L27" i="22" s="1"/>
  <c r="AD27" i="22"/>
  <c r="AE27" i="22" s="1"/>
  <c r="K27" i="22" s="1"/>
  <c r="AA27" i="22"/>
  <c r="AB27" i="22" s="1"/>
  <c r="J27" i="22" s="1"/>
  <c r="W27" i="22" a="1"/>
  <c r="W27" i="22" s="1"/>
  <c r="X27" i="22" s="1"/>
  <c r="Y27" i="22" s="1"/>
  <c r="I27" i="22" s="1"/>
  <c r="T27" i="22" a="1"/>
  <c r="T27" i="22" s="1"/>
  <c r="U27" i="22" s="1"/>
  <c r="AY26" i="22"/>
  <c r="AZ26" i="22" s="1"/>
  <c r="AW26" i="22"/>
  <c r="AT26" i="22"/>
  <c r="P26" i="22" s="1"/>
  <c r="AQ26" i="22"/>
  <c r="AM26" i="22"/>
  <c r="AN26" i="22" s="1"/>
  <c r="N26" i="22" s="1"/>
  <c r="AK26" i="22"/>
  <c r="M26" i="22" s="1"/>
  <c r="AH26" i="22"/>
  <c r="L26" i="22" s="1"/>
  <c r="AD26" i="22"/>
  <c r="AE26" i="22" s="1"/>
  <c r="K26" i="22" s="1"/>
  <c r="AA26" i="22"/>
  <c r="AB26" i="22" s="1"/>
  <c r="J26" i="22" s="1"/>
  <c r="W26" i="22" a="1"/>
  <c r="W26" i="22" s="1"/>
  <c r="X26" i="22" s="1"/>
  <c r="Y26" i="22" s="1"/>
  <c r="I26" i="22" s="1"/>
  <c r="T26" i="22" a="1"/>
  <c r="T26" i="22" s="1"/>
  <c r="U26" i="22" s="1"/>
  <c r="AY25" i="22"/>
  <c r="AZ25" i="22" s="1"/>
  <c r="AW25" i="22"/>
  <c r="AT25" i="22"/>
  <c r="P25" i="22" s="1"/>
  <c r="AQ25" i="22"/>
  <c r="AM25" i="22"/>
  <c r="AN25" i="22" s="1"/>
  <c r="N25" i="22" s="1"/>
  <c r="AK25" i="22"/>
  <c r="M25" i="22" s="1"/>
  <c r="AH25" i="22"/>
  <c r="L25" i="22" s="1"/>
  <c r="AD25" i="22"/>
  <c r="AE25" i="22" s="1"/>
  <c r="K25" i="22" s="1"/>
  <c r="AA25" i="22"/>
  <c r="AB25" i="22" s="1"/>
  <c r="J25" i="22" s="1"/>
  <c r="W25" i="22" a="1"/>
  <c r="W25" i="22" s="1"/>
  <c r="X25" i="22" s="1"/>
  <c r="Y25" i="22" s="1"/>
  <c r="I25" i="22" s="1"/>
  <c r="T25" i="22" a="1"/>
  <c r="T25" i="22" s="1"/>
  <c r="U25" i="22" s="1"/>
  <c r="AY24" i="22"/>
  <c r="AZ24" i="22" s="1"/>
  <c r="AW24" i="22"/>
  <c r="AT24" i="22"/>
  <c r="P24" i="22" s="1"/>
  <c r="AQ24" i="22"/>
  <c r="AM24" i="22"/>
  <c r="AN24" i="22" s="1"/>
  <c r="N24" i="22" s="1"/>
  <c r="AK24" i="22"/>
  <c r="M24" i="22" s="1"/>
  <c r="AH24" i="22"/>
  <c r="L24" i="22" s="1"/>
  <c r="AD24" i="22"/>
  <c r="AE24" i="22" s="1"/>
  <c r="K24" i="22" s="1"/>
  <c r="AA24" i="22"/>
  <c r="AB24" i="22" s="1"/>
  <c r="J24" i="22" s="1"/>
  <c r="W24" i="22" a="1"/>
  <c r="W24" i="22" s="1"/>
  <c r="X24" i="22" s="1"/>
  <c r="Y24" i="22" s="1"/>
  <c r="I24" i="22" s="1"/>
  <c r="T24" i="22" a="1"/>
  <c r="T24" i="22" s="1"/>
  <c r="U24" i="22" s="1"/>
  <c r="AY23" i="22"/>
  <c r="AZ23" i="22" s="1"/>
  <c r="AW23" i="22"/>
  <c r="AT23" i="22"/>
  <c r="P23" i="22" s="1"/>
  <c r="AQ23" i="22"/>
  <c r="O23" i="22" s="1"/>
  <c r="AM23" i="22"/>
  <c r="AN23" i="22" s="1"/>
  <c r="N23" i="22" s="1"/>
  <c r="AK23" i="22"/>
  <c r="M23" i="22" s="1"/>
  <c r="AH23" i="22"/>
  <c r="L23" i="22" s="1"/>
  <c r="AD23" i="22"/>
  <c r="AE23" i="22" s="1"/>
  <c r="K23" i="22" s="1"/>
  <c r="AA23" i="22"/>
  <c r="AB23" i="22" s="1"/>
  <c r="J23" i="22" s="1"/>
  <c r="W23" i="22" a="1"/>
  <c r="W23" i="22" s="1"/>
  <c r="X23" i="22" s="1"/>
  <c r="Y23" i="22" s="1"/>
  <c r="I23" i="22" s="1"/>
  <c r="T23" i="22" a="1"/>
  <c r="T23" i="22" s="1"/>
  <c r="AY22" i="22"/>
  <c r="AZ22" i="22" s="1"/>
  <c r="AW22" i="22"/>
  <c r="AT22" i="22"/>
  <c r="P22" i="22" s="1"/>
  <c r="AQ22" i="22"/>
  <c r="AM22" i="22"/>
  <c r="AN22" i="22" s="1"/>
  <c r="N22" i="22" s="1"/>
  <c r="AK22" i="22"/>
  <c r="M22" i="22" s="1"/>
  <c r="AH22" i="22"/>
  <c r="L22" i="22" s="1"/>
  <c r="AD22" i="22"/>
  <c r="AE22" i="22" s="1"/>
  <c r="K22" i="22" s="1"/>
  <c r="AA22" i="22"/>
  <c r="AB22" i="22" s="1"/>
  <c r="J22" i="22" s="1"/>
  <c r="W22" i="22" a="1"/>
  <c r="W22" i="22" s="1"/>
  <c r="X22" i="22" s="1"/>
  <c r="Y22" i="22" s="1"/>
  <c r="I22" i="22" s="1"/>
  <c r="T22" i="22" a="1"/>
  <c r="T22" i="22" s="1"/>
  <c r="U22" i="22" s="1"/>
  <c r="AY21" i="22"/>
  <c r="AZ21" i="22" s="1"/>
  <c r="AW21" i="22"/>
  <c r="AT21" i="22"/>
  <c r="P21" i="22" s="1"/>
  <c r="AQ21" i="22"/>
  <c r="AM21" i="22"/>
  <c r="AN21" i="22" s="1"/>
  <c r="N21" i="22" s="1"/>
  <c r="AK21" i="22"/>
  <c r="M21" i="22" s="1"/>
  <c r="AH21" i="22"/>
  <c r="L21" i="22" s="1"/>
  <c r="AD21" i="22"/>
  <c r="AE21" i="22" s="1"/>
  <c r="K21" i="22" s="1"/>
  <c r="AA21" i="22"/>
  <c r="AB21" i="22" s="1"/>
  <c r="J21" i="22" s="1"/>
  <c r="W21" i="22" a="1"/>
  <c r="W21" i="22" s="1"/>
  <c r="X21" i="22" s="1"/>
  <c r="Y21" i="22" s="1"/>
  <c r="I21" i="22" s="1"/>
  <c r="T21" i="22" a="1"/>
  <c r="T21" i="22" s="1"/>
  <c r="U21" i="22" s="1"/>
  <c r="AY20" i="22"/>
  <c r="AZ20" i="22" s="1"/>
  <c r="AW20" i="22"/>
  <c r="AT20" i="22"/>
  <c r="P20" i="22" s="1"/>
  <c r="AQ20" i="22"/>
  <c r="AM20" i="22"/>
  <c r="AN20" i="22" s="1"/>
  <c r="N20" i="22" s="1"/>
  <c r="AK20" i="22"/>
  <c r="M20" i="22" s="1"/>
  <c r="AH20" i="22"/>
  <c r="L20" i="22" s="1"/>
  <c r="AD20" i="22"/>
  <c r="AE20" i="22" s="1"/>
  <c r="K20" i="22" s="1"/>
  <c r="AA20" i="22"/>
  <c r="AB20" i="22" s="1"/>
  <c r="J20" i="22" s="1"/>
  <c r="W20" i="22" a="1"/>
  <c r="W20" i="22" s="1"/>
  <c r="X20" i="22" s="1"/>
  <c r="Y20" i="22" s="1"/>
  <c r="I20" i="22" s="1"/>
  <c r="T20" i="22" a="1"/>
  <c r="T20" i="22" s="1"/>
  <c r="AY19" i="22"/>
  <c r="AZ19" i="22" s="1"/>
  <c r="AW19" i="22"/>
  <c r="AT19" i="22"/>
  <c r="P19" i="22" s="1"/>
  <c r="AQ19" i="22"/>
  <c r="AM19" i="22"/>
  <c r="AN19" i="22" s="1"/>
  <c r="N19" i="22" s="1"/>
  <c r="AK19" i="22"/>
  <c r="M19" i="22" s="1"/>
  <c r="AH19" i="22"/>
  <c r="L19" i="22" s="1"/>
  <c r="AD19" i="22"/>
  <c r="AE19" i="22" s="1"/>
  <c r="K19" i="22" s="1"/>
  <c r="AA19" i="22"/>
  <c r="AB19" i="22" s="1"/>
  <c r="J19" i="22" s="1"/>
  <c r="W19" i="22" a="1"/>
  <c r="W19" i="22" s="1"/>
  <c r="X19" i="22" s="1"/>
  <c r="Y19" i="22" s="1"/>
  <c r="I19" i="22" s="1"/>
  <c r="T19" i="22" a="1"/>
  <c r="T19" i="22" s="1"/>
  <c r="U19" i="22" s="1"/>
  <c r="AY18" i="22"/>
  <c r="AZ18" i="22" s="1"/>
  <c r="AW18" i="22"/>
  <c r="AT18" i="22"/>
  <c r="P18" i="22" s="1"/>
  <c r="AQ18" i="22"/>
  <c r="AM18" i="22"/>
  <c r="AN18" i="22" s="1"/>
  <c r="N18" i="22" s="1"/>
  <c r="AK18" i="22"/>
  <c r="M18" i="22" s="1"/>
  <c r="AH18" i="22"/>
  <c r="L18" i="22" s="1"/>
  <c r="AD18" i="22"/>
  <c r="AE18" i="22" s="1"/>
  <c r="K18" i="22" s="1"/>
  <c r="AA18" i="22"/>
  <c r="AB18" i="22" s="1"/>
  <c r="J18" i="22" s="1"/>
  <c r="W18" i="22" a="1"/>
  <c r="W18" i="22" s="1"/>
  <c r="X18" i="22" s="1"/>
  <c r="Y18" i="22" s="1"/>
  <c r="I18" i="22" s="1"/>
  <c r="T18" i="22" a="1"/>
  <c r="T18" i="22" s="1"/>
  <c r="U18" i="22" s="1"/>
  <c r="AY17" i="22"/>
  <c r="AZ17" i="22" s="1"/>
  <c r="AW17" i="22"/>
  <c r="AT17" i="22"/>
  <c r="P17" i="22" s="1"/>
  <c r="AQ17" i="22"/>
  <c r="AM17" i="22"/>
  <c r="AN17" i="22" s="1"/>
  <c r="N17" i="22" s="1"/>
  <c r="AK17" i="22"/>
  <c r="M17" i="22" s="1"/>
  <c r="AH17" i="22"/>
  <c r="L17" i="22" s="1"/>
  <c r="AD17" i="22"/>
  <c r="AE17" i="22" s="1"/>
  <c r="K17" i="22" s="1"/>
  <c r="AA17" i="22"/>
  <c r="AB17" i="22" s="1"/>
  <c r="J17" i="22" s="1"/>
  <c r="W17" i="22" a="1"/>
  <c r="W17" i="22" s="1"/>
  <c r="X17" i="22" s="1"/>
  <c r="Y17" i="22" s="1"/>
  <c r="I17" i="22" s="1"/>
  <c r="T17" i="22" a="1"/>
  <c r="T17" i="22" s="1"/>
  <c r="U17" i="22" s="1"/>
  <c r="AY16" i="22"/>
  <c r="AZ16" i="22" s="1"/>
  <c r="P16" i="22"/>
  <c r="AQ16" i="22"/>
  <c r="N16" i="22"/>
  <c r="M16" i="22"/>
  <c r="L16" i="22"/>
  <c r="AD16" i="22"/>
  <c r="AE16" i="22" s="1"/>
  <c r="K16" i="22" s="1"/>
  <c r="J16" i="22"/>
  <c r="AY13" i="22"/>
  <c r="AZ13" i="22" s="1"/>
  <c r="P13" i="22"/>
  <c r="N13" i="22"/>
  <c r="AK13" i="22"/>
  <c r="M13" i="22" s="1"/>
  <c r="AH13" i="22"/>
  <c r="L13" i="22" s="1"/>
  <c r="AD13" i="22"/>
  <c r="AE13" i="22" s="1"/>
  <c r="K13" i="22" s="1"/>
  <c r="J13" i="22"/>
  <c r="AY12" i="22"/>
  <c r="AZ12" i="22" s="1"/>
  <c r="P12" i="22"/>
  <c r="N12" i="22"/>
  <c r="AK12" i="22"/>
  <c r="M12" i="22" s="1"/>
  <c r="AH12" i="22"/>
  <c r="L12" i="22" s="1"/>
  <c r="AD12" i="22"/>
  <c r="AE12" i="22" s="1"/>
  <c r="K12" i="22" s="1"/>
  <c r="J12" i="22"/>
  <c r="AY11" i="22"/>
  <c r="AZ11" i="22" s="1"/>
  <c r="P11" i="22"/>
  <c r="N11" i="22"/>
  <c r="AK11" i="22"/>
  <c r="M11" i="22" s="1"/>
  <c r="AH11" i="22"/>
  <c r="L11" i="22" s="1"/>
  <c r="AD11" i="22"/>
  <c r="AE11" i="22" s="1"/>
  <c r="K11" i="22" s="1"/>
  <c r="AA11" i="22"/>
  <c r="AB11" i="22" s="1"/>
  <c r="J11" i="22" s="1"/>
  <c r="AY10" i="22"/>
  <c r="AZ10" i="22" s="1"/>
  <c r="AW10" i="22"/>
  <c r="AT10" i="22"/>
  <c r="P10" i="22" s="1"/>
  <c r="N10" i="22"/>
  <c r="M10" i="22"/>
  <c r="AH10" i="22"/>
  <c r="L10" i="22" s="1"/>
  <c r="AD10" i="22"/>
  <c r="AE10" i="22" s="1"/>
  <c r="K10" i="22" s="1"/>
  <c r="AA10" i="22"/>
  <c r="AB10" i="22" s="1"/>
  <c r="J10" i="22" s="1"/>
  <c r="AY8" i="22"/>
  <c r="AZ8" i="22" s="1"/>
  <c r="AW8" i="22"/>
  <c r="AT8" i="22"/>
  <c r="P8" i="22" s="1"/>
  <c r="N8" i="22"/>
  <c r="AK8" i="22"/>
  <c r="M8" i="22" s="1"/>
  <c r="AH8" i="22"/>
  <c r="L8" i="22" s="1"/>
  <c r="AD8" i="22"/>
  <c r="AE8" i="22" s="1"/>
  <c r="K8" i="22" s="1"/>
  <c r="AA8" i="22"/>
  <c r="AB8" i="22" s="1"/>
  <c r="J8" i="22" s="1"/>
  <c r="AY15" i="22"/>
  <c r="AZ15" i="22" s="1"/>
  <c r="P15" i="22"/>
  <c r="N15" i="22"/>
  <c r="M15" i="22"/>
  <c r="L15" i="22"/>
  <c r="AD15" i="22"/>
  <c r="AE15" i="22" s="1"/>
  <c r="K15" i="22" s="1"/>
  <c r="AA15" i="22"/>
  <c r="AB15" i="22" s="1"/>
  <c r="J15" i="22" s="1"/>
  <c r="AY9" i="22"/>
  <c r="AZ9" i="22" s="1"/>
  <c r="AW9" i="22"/>
  <c r="AT9" i="22"/>
  <c r="P9" i="22" s="1"/>
  <c r="N9" i="22"/>
  <c r="M9" i="22"/>
  <c r="AH9" i="22"/>
  <c r="L9" i="22" s="1"/>
  <c r="AD9" i="22"/>
  <c r="AE9" i="22" s="1"/>
  <c r="K9" i="22" s="1"/>
  <c r="AA9" i="22"/>
  <c r="AB9" i="22" s="1"/>
  <c r="J9" i="22" s="1"/>
  <c r="AY6" i="22"/>
  <c r="AZ6" i="22" s="1"/>
  <c r="AW6" i="22"/>
  <c r="AT6" i="22"/>
  <c r="P6" i="22" s="1"/>
  <c r="AQ6" i="22"/>
  <c r="N6" i="22"/>
  <c r="AK6" i="22"/>
  <c r="M6" i="22" s="1"/>
  <c r="AH6" i="22"/>
  <c r="L6" i="22" s="1"/>
  <c r="AD6" i="22"/>
  <c r="AE6" i="22" s="1"/>
  <c r="K6" i="22" s="1"/>
  <c r="AA6" i="22"/>
  <c r="AB6" i="22" s="1"/>
  <c r="J6" i="22" s="1"/>
  <c r="AY14" i="22"/>
  <c r="AZ14" i="22" s="1"/>
  <c r="P14" i="22"/>
  <c r="N14" i="22"/>
  <c r="M14" i="22"/>
  <c r="L14" i="22"/>
  <c r="AD14" i="22"/>
  <c r="AE14" i="22" s="1"/>
  <c r="K14" i="22" s="1"/>
  <c r="J14" i="22"/>
  <c r="T14" i="22" a="1"/>
  <c r="T14" i="22" s="1"/>
  <c r="AY7" i="22"/>
  <c r="AZ7" i="22" s="1"/>
  <c r="AW7" i="22"/>
  <c r="AT7" i="22"/>
  <c r="P7" i="22" s="1"/>
  <c r="AQ7" i="22"/>
  <c r="AM7" i="22"/>
  <c r="AN7" i="22" s="1"/>
  <c r="N7" i="22" s="1"/>
  <c r="AK7" i="22"/>
  <c r="M7" i="22" s="1"/>
  <c r="AH7" i="22"/>
  <c r="L7" i="22" s="1"/>
  <c r="AD7" i="22"/>
  <c r="AE7" i="22" s="1"/>
  <c r="K7" i="22" s="1"/>
  <c r="J7" i="22"/>
  <c r="T7" i="22" a="1"/>
  <c r="T7" i="22" s="1"/>
  <c r="AY4" i="22"/>
  <c r="AZ4" i="22" s="1"/>
  <c r="AW4" i="22"/>
  <c r="AT4" i="22"/>
  <c r="P4" i="22" s="1"/>
  <c r="AQ4" i="22"/>
  <c r="AM4" i="22"/>
  <c r="AN4" i="22" s="1"/>
  <c r="N4" i="22" s="1"/>
  <c r="AK4" i="22"/>
  <c r="M4" i="22" s="1"/>
  <c r="AH4" i="22"/>
  <c r="L4" i="22" s="1"/>
  <c r="AD4" i="22"/>
  <c r="AE4" i="22" s="1"/>
  <c r="K4" i="22" s="1"/>
  <c r="AA4" i="22"/>
  <c r="AB4" i="22" s="1"/>
  <c r="J4" i="22" s="1"/>
  <c r="T4" i="22" a="1"/>
  <c r="T4" i="22" s="1"/>
  <c r="AY5" i="22"/>
  <c r="AZ5" i="22" s="1"/>
  <c r="AW5" i="22"/>
  <c r="AT5" i="22"/>
  <c r="P5" i="22" s="1"/>
  <c r="AQ5" i="22"/>
  <c r="AM5" i="22"/>
  <c r="AN5" i="22" s="1"/>
  <c r="N5" i="22" s="1"/>
  <c r="M5" i="22"/>
  <c r="AH5" i="22"/>
  <c r="L5" i="22" s="1"/>
  <c r="AD5" i="22"/>
  <c r="AE5" i="22" s="1"/>
  <c r="K5" i="22" s="1"/>
  <c r="AA5" i="22"/>
  <c r="AB5" i="22" s="1"/>
  <c r="J5" i="22" s="1"/>
  <c r="T5" i="22" a="1"/>
  <c r="T5" i="22" s="1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C7" i="17"/>
  <c r="C8" i="17"/>
  <c r="C9" i="17"/>
  <c r="AY32" i="21"/>
  <c r="AZ32" i="21" s="1"/>
  <c r="AW32" i="21"/>
  <c r="AT32" i="21"/>
  <c r="P32" i="21" s="1"/>
  <c r="AQ32" i="21"/>
  <c r="AM32" i="21"/>
  <c r="AN32" i="21" s="1"/>
  <c r="N32" i="21" s="1"/>
  <c r="AK32" i="21"/>
  <c r="M32" i="21" s="1"/>
  <c r="AH32" i="21"/>
  <c r="L32" i="21" s="1"/>
  <c r="AD32" i="21"/>
  <c r="AE32" i="21" s="1"/>
  <c r="K32" i="21" s="1"/>
  <c r="AA32" i="21"/>
  <c r="AB32" i="21" s="1"/>
  <c r="J32" i="21" s="1"/>
  <c r="W32" i="21" a="1"/>
  <c r="W32" i="21" s="1"/>
  <c r="X32" i="21" s="1"/>
  <c r="Y32" i="21" s="1"/>
  <c r="I32" i="21" s="1"/>
  <c r="T32" i="21" a="1"/>
  <c r="T32" i="21" s="1"/>
  <c r="U32" i="21" s="1"/>
  <c r="AY31" i="21"/>
  <c r="AZ31" i="21" s="1"/>
  <c r="AW31" i="21"/>
  <c r="AT31" i="21"/>
  <c r="P31" i="21" s="1"/>
  <c r="AQ31" i="21"/>
  <c r="AM31" i="21"/>
  <c r="AN31" i="21" s="1"/>
  <c r="N31" i="21" s="1"/>
  <c r="AK31" i="21"/>
  <c r="M31" i="21" s="1"/>
  <c r="AH31" i="21"/>
  <c r="L31" i="21" s="1"/>
  <c r="AD31" i="21"/>
  <c r="AE31" i="21" s="1"/>
  <c r="K31" i="21" s="1"/>
  <c r="AA31" i="21"/>
  <c r="AB31" i="21" s="1"/>
  <c r="J31" i="21" s="1"/>
  <c r="W31" i="21" a="1"/>
  <c r="W31" i="21" s="1"/>
  <c r="X31" i="21" s="1"/>
  <c r="Y31" i="21" s="1"/>
  <c r="I31" i="21" s="1"/>
  <c r="T31" i="21" a="1"/>
  <c r="T31" i="21" s="1"/>
  <c r="U31" i="21" s="1"/>
  <c r="AY30" i="21"/>
  <c r="AZ30" i="21" s="1"/>
  <c r="AW30" i="21"/>
  <c r="AT30" i="21"/>
  <c r="P30" i="21" s="1"/>
  <c r="AQ30" i="21"/>
  <c r="AM30" i="21"/>
  <c r="AN30" i="21" s="1"/>
  <c r="N30" i="21" s="1"/>
  <c r="AK30" i="21"/>
  <c r="M30" i="21" s="1"/>
  <c r="AH30" i="21"/>
  <c r="L30" i="21" s="1"/>
  <c r="AD30" i="21"/>
  <c r="AE30" i="21" s="1"/>
  <c r="K30" i="21" s="1"/>
  <c r="AA30" i="21"/>
  <c r="AB30" i="21" s="1"/>
  <c r="J30" i="21" s="1"/>
  <c r="W30" i="21" a="1"/>
  <c r="W30" i="21" s="1"/>
  <c r="X30" i="21" s="1"/>
  <c r="Y30" i="21" s="1"/>
  <c r="I30" i="21" s="1"/>
  <c r="T30" i="21" a="1"/>
  <c r="T30" i="21" s="1"/>
  <c r="AY29" i="21"/>
  <c r="AZ29" i="21" s="1"/>
  <c r="AW29" i="21"/>
  <c r="AT29" i="21"/>
  <c r="P29" i="21" s="1"/>
  <c r="AQ29" i="21"/>
  <c r="AM29" i="21"/>
  <c r="AN29" i="21" s="1"/>
  <c r="N29" i="21" s="1"/>
  <c r="AK29" i="21"/>
  <c r="M29" i="21" s="1"/>
  <c r="AH29" i="21"/>
  <c r="L29" i="21" s="1"/>
  <c r="AD29" i="21"/>
  <c r="AE29" i="21" s="1"/>
  <c r="K29" i="21" s="1"/>
  <c r="AA29" i="21"/>
  <c r="AB29" i="21" s="1"/>
  <c r="J29" i="21" s="1"/>
  <c r="W29" i="21" a="1"/>
  <c r="W29" i="21" s="1"/>
  <c r="X29" i="21" s="1"/>
  <c r="Y29" i="21" s="1"/>
  <c r="I29" i="21" s="1"/>
  <c r="T29" i="21" a="1"/>
  <c r="T29" i="21" s="1"/>
  <c r="AY28" i="21"/>
  <c r="AZ28" i="21" s="1"/>
  <c r="AW28" i="21"/>
  <c r="AT28" i="21"/>
  <c r="P28" i="21" s="1"/>
  <c r="AQ28" i="21"/>
  <c r="AM28" i="21"/>
  <c r="AN28" i="21" s="1"/>
  <c r="N28" i="21" s="1"/>
  <c r="AK28" i="21"/>
  <c r="M28" i="21" s="1"/>
  <c r="AH28" i="21"/>
  <c r="L28" i="21" s="1"/>
  <c r="AD28" i="21"/>
  <c r="AE28" i="21" s="1"/>
  <c r="K28" i="21" s="1"/>
  <c r="AA28" i="21"/>
  <c r="AB28" i="21" s="1"/>
  <c r="J28" i="21" s="1"/>
  <c r="W28" i="21" a="1"/>
  <c r="W28" i="21" s="1"/>
  <c r="X28" i="21" s="1"/>
  <c r="Y28" i="21" s="1"/>
  <c r="I28" i="21" s="1"/>
  <c r="T28" i="21" a="1"/>
  <c r="T28" i="21" s="1"/>
  <c r="AY27" i="21"/>
  <c r="AZ27" i="21" s="1"/>
  <c r="AW27" i="21"/>
  <c r="AT27" i="21"/>
  <c r="P27" i="21" s="1"/>
  <c r="AQ27" i="21"/>
  <c r="AM27" i="21"/>
  <c r="AN27" i="21" s="1"/>
  <c r="N27" i="21" s="1"/>
  <c r="AK27" i="21"/>
  <c r="M27" i="21" s="1"/>
  <c r="AH27" i="21"/>
  <c r="L27" i="21" s="1"/>
  <c r="AD27" i="21"/>
  <c r="AE27" i="21" s="1"/>
  <c r="K27" i="21" s="1"/>
  <c r="AA27" i="21"/>
  <c r="AB27" i="21" s="1"/>
  <c r="J27" i="21" s="1"/>
  <c r="W27" i="21" a="1"/>
  <c r="W27" i="21" s="1"/>
  <c r="X27" i="21" s="1"/>
  <c r="Y27" i="21" s="1"/>
  <c r="I27" i="21" s="1"/>
  <c r="T27" i="21" a="1"/>
  <c r="T27" i="21" s="1"/>
  <c r="U27" i="21" s="1"/>
  <c r="AY26" i="21"/>
  <c r="AZ26" i="21" s="1"/>
  <c r="AW26" i="21"/>
  <c r="AT26" i="21"/>
  <c r="P26" i="21" s="1"/>
  <c r="AQ26" i="21"/>
  <c r="AM26" i="21"/>
  <c r="AN26" i="21" s="1"/>
  <c r="N26" i="21" s="1"/>
  <c r="AK26" i="21"/>
  <c r="M26" i="21" s="1"/>
  <c r="AH26" i="21"/>
  <c r="L26" i="21" s="1"/>
  <c r="AD26" i="21"/>
  <c r="AE26" i="21" s="1"/>
  <c r="K26" i="21" s="1"/>
  <c r="AA26" i="21"/>
  <c r="AB26" i="21" s="1"/>
  <c r="J26" i="21" s="1"/>
  <c r="W26" i="21" a="1"/>
  <c r="W26" i="21" s="1"/>
  <c r="X26" i="21" s="1"/>
  <c r="Y26" i="21" s="1"/>
  <c r="I26" i="21" s="1"/>
  <c r="T26" i="21" a="1"/>
  <c r="T26" i="21" s="1"/>
  <c r="AY25" i="21"/>
  <c r="AZ25" i="21" s="1"/>
  <c r="AW25" i="21"/>
  <c r="AT25" i="21"/>
  <c r="P25" i="21" s="1"/>
  <c r="AQ25" i="21"/>
  <c r="AM25" i="21"/>
  <c r="AN25" i="21" s="1"/>
  <c r="N25" i="21" s="1"/>
  <c r="AK25" i="21"/>
  <c r="M25" i="21" s="1"/>
  <c r="AH25" i="21"/>
  <c r="L25" i="21" s="1"/>
  <c r="AD25" i="21"/>
  <c r="AE25" i="21" s="1"/>
  <c r="K25" i="21" s="1"/>
  <c r="AA25" i="21"/>
  <c r="AB25" i="21" s="1"/>
  <c r="J25" i="21" s="1"/>
  <c r="W25" i="21" a="1"/>
  <c r="W25" i="21" s="1"/>
  <c r="X25" i="21" s="1"/>
  <c r="Y25" i="21" s="1"/>
  <c r="I25" i="21" s="1"/>
  <c r="T25" i="21" a="1"/>
  <c r="T25" i="21" s="1"/>
  <c r="U25" i="21" s="1"/>
  <c r="AY24" i="21"/>
  <c r="AZ24" i="21" s="1"/>
  <c r="AW24" i="21"/>
  <c r="AT24" i="21"/>
  <c r="P24" i="21" s="1"/>
  <c r="AQ24" i="21"/>
  <c r="AM24" i="21"/>
  <c r="AN24" i="21" s="1"/>
  <c r="N24" i="21" s="1"/>
  <c r="AK24" i="21"/>
  <c r="M24" i="21" s="1"/>
  <c r="AH24" i="21"/>
  <c r="L24" i="21" s="1"/>
  <c r="AD24" i="21"/>
  <c r="AE24" i="21" s="1"/>
  <c r="K24" i="21" s="1"/>
  <c r="AA24" i="21"/>
  <c r="AB24" i="21" s="1"/>
  <c r="J24" i="21" s="1"/>
  <c r="W24" i="21" a="1"/>
  <c r="W24" i="21" s="1"/>
  <c r="X24" i="21" s="1"/>
  <c r="Y24" i="21" s="1"/>
  <c r="I24" i="21" s="1"/>
  <c r="T24" i="21" a="1"/>
  <c r="T24" i="21" s="1"/>
  <c r="U24" i="21" s="1"/>
  <c r="AY23" i="21"/>
  <c r="AZ23" i="21" s="1"/>
  <c r="AW23" i="21"/>
  <c r="AT23" i="21"/>
  <c r="P23" i="21" s="1"/>
  <c r="AQ23" i="21"/>
  <c r="AM23" i="21"/>
  <c r="AN23" i="21" s="1"/>
  <c r="N23" i="21" s="1"/>
  <c r="AK23" i="21"/>
  <c r="M23" i="21" s="1"/>
  <c r="AH23" i="21"/>
  <c r="L23" i="21" s="1"/>
  <c r="AD23" i="21"/>
  <c r="AE23" i="21" s="1"/>
  <c r="K23" i="21" s="1"/>
  <c r="AA23" i="21"/>
  <c r="AB23" i="21" s="1"/>
  <c r="J23" i="21" s="1"/>
  <c r="W23" i="21" a="1"/>
  <c r="W23" i="21" s="1"/>
  <c r="X23" i="21" s="1"/>
  <c r="Y23" i="21" s="1"/>
  <c r="I23" i="21" s="1"/>
  <c r="T23" i="21" a="1"/>
  <c r="T23" i="21" s="1"/>
  <c r="U23" i="21" s="1"/>
  <c r="AY22" i="21"/>
  <c r="AZ22" i="21" s="1"/>
  <c r="AW22" i="21"/>
  <c r="AT22" i="21"/>
  <c r="P22" i="21" s="1"/>
  <c r="AQ22" i="21"/>
  <c r="AM22" i="21"/>
  <c r="AN22" i="21" s="1"/>
  <c r="N22" i="21" s="1"/>
  <c r="AK22" i="21"/>
  <c r="M22" i="21" s="1"/>
  <c r="AH22" i="21"/>
  <c r="L22" i="21" s="1"/>
  <c r="AD22" i="21"/>
  <c r="AE22" i="21" s="1"/>
  <c r="K22" i="21" s="1"/>
  <c r="AA22" i="21"/>
  <c r="AB22" i="21" s="1"/>
  <c r="J22" i="21" s="1"/>
  <c r="W22" i="21" a="1"/>
  <c r="W22" i="21" s="1"/>
  <c r="X22" i="21" s="1"/>
  <c r="Y22" i="21" s="1"/>
  <c r="I22" i="21" s="1"/>
  <c r="T22" i="21" a="1"/>
  <c r="T22" i="21" s="1"/>
  <c r="AY21" i="21"/>
  <c r="AZ21" i="21" s="1"/>
  <c r="AW21" i="21"/>
  <c r="AT21" i="21"/>
  <c r="P21" i="21" s="1"/>
  <c r="AQ21" i="21"/>
  <c r="AM21" i="21"/>
  <c r="AN21" i="21" s="1"/>
  <c r="N21" i="21" s="1"/>
  <c r="AK21" i="21"/>
  <c r="M21" i="21" s="1"/>
  <c r="AH21" i="21"/>
  <c r="L21" i="21" s="1"/>
  <c r="AD21" i="21"/>
  <c r="AE21" i="21" s="1"/>
  <c r="K21" i="21" s="1"/>
  <c r="AA21" i="21"/>
  <c r="AB21" i="21" s="1"/>
  <c r="J21" i="21" s="1"/>
  <c r="W21" i="21" a="1"/>
  <c r="W21" i="21" s="1"/>
  <c r="X21" i="21" s="1"/>
  <c r="Y21" i="21" s="1"/>
  <c r="I21" i="21" s="1"/>
  <c r="T21" i="21" a="1"/>
  <c r="T21" i="21" s="1"/>
  <c r="U21" i="21" s="1"/>
  <c r="AY20" i="21"/>
  <c r="AZ20" i="21" s="1"/>
  <c r="AW20" i="21"/>
  <c r="AT20" i="21"/>
  <c r="P20" i="21" s="1"/>
  <c r="AQ20" i="21"/>
  <c r="AM20" i="21"/>
  <c r="AN20" i="21" s="1"/>
  <c r="N20" i="21" s="1"/>
  <c r="AK20" i="21"/>
  <c r="M20" i="21" s="1"/>
  <c r="AH20" i="21"/>
  <c r="L20" i="21" s="1"/>
  <c r="AD20" i="21"/>
  <c r="AE20" i="21" s="1"/>
  <c r="K20" i="21" s="1"/>
  <c r="AA20" i="21"/>
  <c r="AB20" i="21" s="1"/>
  <c r="J20" i="21" s="1"/>
  <c r="W20" i="21" a="1"/>
  <c r="W20" i="21" s="1"/>
  <c r="X20" i="21" s="1"/>
  <c r="Y20" i="21" s="1"/>
  <c r="I20" i="21" s="1"/>
  <c r="T20" i="21" a="1"/>
  <c r="T20" i="21" s="1"/>
  <c r="U20" i="21" s="1"/>
  <c r="AY19" i="21"/>
  <c r="AZ19" i="21" s="1"/>
  <c r="AW19" i="21"/>
  <c r="AT19" i="21"/>
  <c r="P19" i="21" s="1"/>
  <c r="AQ19" i="21"/>
  <c r="AM19" i="21"/>
  <c r="AN19" i="21" s="1"/>
  <c r="N19" i="21" s="1"/>
  <c r="AK19" i="21"/>
  <c r="M19" i="21" s="1"/>
  <c r="AH19" i="21"/>
  <c r="L19" i="21" s="1"/>
  <c r="AD19" i="21"/>
  <c r="AE19" i="21" s="1"/>
  <c r="K19" i="21" s="1"/>
  <c r="AA19" i="21"/>
  <c r="AB19" i="21" s="1"/>
  <c r="J19" i="21" s="1"/>
  <c r="W19" i="21" a="1"/>
  <c r="W19" i="21" s="1"/>
  <c r="X19" i="21" s="1"/>
  <c r="Y19" i="21" s="1"/>
  <c r="I19" i="21" s="1"/>
  <c r="T19" i="21" a="1"/>
  <c r="T19" i="21" s="1"/>
  <c r="U19" i="21" s="1"/>
  <c r="AY18" i="21"/>
  <c r="AZ18" i="21" s="1"/>
  <c r="AW18" i="21"/>
  <c r="AT18" i="21"/>
  <c r="P18" i="21" s="1"/>
  <c r="AQ18" i="21"/>
  <c r="AM18" i="21"/>
  <c r="AN18" i="21" s="1"/>
  <c r="N18" i="21" s="1"/>
  <c r="AK18" i="21"/>
  <c r="M18" i="21" s="1"/>
  <c r="AH18" i="21"/>
  <c r="L18" i="21" s="1"/>
  <c r="AD18" i="21"/>
  <c r="AE18" i="21" s="1"/>
  <c r="K18" i="21" s="1"/>
  <c r="AA18" i="21"/>
  <c r="AB18" i="21" s="1"/>
  <c r="J18" i="21" s="1"/>
  <c r="W18" i="21" a="1"/>
  <c r="W18" i="21" s="1"/>
  <c r="X18" i="21" s="1"/>
  <c r="Y18" i="21" s="1"/>
  <c r="I18" i="21" s="1"/>
  <c r="T18" i="21" a="1"/>
  <c r="T18" i="21" s="1"/>
  <c r="AY17" i="21"/>
  <c r="AZ17" i="21" s="1"/>
  <c r="AW17" i="21"/>
  <c r="AT17" i="21"/>
  <c r="P17" i="21" s="1"/>
  <c r="AQ17" i="21"/>
  <c r="AM17" i="21"/>
  <c r="AN17" i="21" s="1"/>
  <c r="N17" i="21" s="1"/>
  <c r="AK17" i="21"/>
  <c r="M17" i="21" s="1"/>
  <c r="AH17" i="21"/>
  <c r="L17" i="21" s="1"/>
  <c r="AD17" i="21"/>
  <c r="AE17" i="21" s="1"/>
  <c r="K17" i="21" s="1"/>
  <c r="AA17" i="21"/>
  <c r="AB17" i="21" s="1"/>
  <c r="J17" i="21" s="1"/>
  <c r="W17" i="21" a="1"/>
  <c r="W17" i="21" s="1"/>
  <c r="X17" i="21" s="1"/>
  <c r="Y17" i="21" s="1"/>
  <c r="I17" i="21" s="1"/>
  <c r="T17" i="21" a="1"/>
  <c r="T17" i="21" s="1"/>
  <c r="AY16" i="21"/>
  <c r="AZ16" i="21" s="1"/>
  <c r="AW16" i="21"/>
  <c r="AT16" i="21"/>
  <c r="P16" i="21" s="1"/>
  <c r="AQ16" i="21"/>
  <c r="AM16" i="21"/>
  <c r="AN16" i="21" s="1"/>
  <c r="N16" i="21" s="1"/>
  <c r="AK16" i="21"/>
  <c r="M16" i="21" s="1"/>
  <c r="AH16" i="21"/>
  <c r="L16" i="21" s="1"/>
  <c r="AD16" i="21"/>
  <c r="AE16" i="21" s="1"/>
  <c r="K16" i="21" s="1"/>
  <c r="AA16" i="21"/>
  <c r="AB16" i="21" s="1"/>
  <c r="J16" i="21" s="1"/>
  <c r="W16" i="21" a="1"/>
  <c r="W16" i="21" s="1"/>
  <c r="X16" i="21" s="1"/>
  <c r="Y16" i="21" s="1"/>
  <c r="I16" i="21" s="1"/>
  <c r="T16" i="21" a="1"/>
  <c r="T16" i="21" s="1"/>
  <c r="U16" i="21" s="1"/>
  <c r="AY15" i="21"/>
  <c r="AZ15" i="21" s="1"/>
  <c r="AW15" i="21"/>
  <c r="AT15" i="21"/>
  <c r="P15" i="21" s="1"/>
  <c r="AQ15" i="21"/>
  <c r="AM15" i="21"/>
  <c r="AN15" i="21" s="1"/>
  <c r="N15" i="21" s="1"/>
  <c r="AK15" i="21"/>
  <c r="M15" i="21" s="1"/>
  <c r="AH15" i="21"/>
  <c r="L15" i="21" s="1"/>
  <c r="AD15" i="21"/>
  <c r="AE15" i="21" s="1"/>
  <c r="K15" i="21" s="1"/>
  <c r="AA15" i="21"/>
  <c r="AB15" i="21" s="1"/>
  <c r="J15" i="21" s="1"/>
  <c r="W15" i="21" a="1"/>
  <c r="W15" i="21" s="1"/>
  <c r="X15" i="21" s="1"/>
  <c r="Y15" i="21" s="1"/>
  <c r="I15" i="21" s="1"/>
  <c r="T15" i="21" a="1"/>
  <c r="T15" i="21" s="1"/>
  <c r="U15" i="21" s="1"/>
  <c r="AY14" i="21"/>
  <c r="AZ14" i="21" s="1"/>
  <c r="AW14" i="21"/>
  <c r="AT14" i="21"/>
  <c r="P14" i="21" s="1"/>
  <c r="AQ14" i="21"/>
  <c r="AM14" i="21"/>
  <c r="AN14" i="21" s="1"/>
  <c r="N14" i="21" s="1"/>
  <c r="AK14" i="21"/>
  <c r="M14" i="21" s="1"/>
  <c r="AH14" i="21"/>
  <c r="L14" i="21" s="1"/>
  <c r="AD14" i="21"/>
  <c r="AE14" i="21" s="1"/>
  <c r="K14" i="21" s="1"/>
  <c r="AA14" i="21"/>
  <c r="AB14" i="21" s="1"/>
  <c r="J14" i="21" s="1"/>
  <c r="W14" i="21" a="1"/>
  <c r="W14" i="21" s="1"/>
  <c r="X14" i="21" s="1"/>
  <c r="Y14" i="21" s="1"/>
  <c r="I14" i="21" s="1"/>
  <c r="T14" i="21" a="1"/>
  <c r="T14" i="21" s="1"/>
  <c r="U14" i="21" s="1"/>
  <c r="AY11" i="21"/>
  <c r="AZ11" i="21" s="1"/>
  <c r="P11" i="21"/>
  <c r="N11" i="21"/>
  <c r="AK11" i="21"/>
  <c r="M11" i="21" s="1"/>
  <c r="AH11" i="21"/>
  <c r="L11" i="21" s="1"/>
  <c r="AD11" i="21"/>
  <c r="AE11" i="21" s="1"/>
  <c r="K11" i="21" s="1"/>
  <c r="J11" i="21"/>
  <c r="AY9" i="21"/>
  <c r="AZ9" i="21" s="1"/>
  <c r="P9" i="21"/>
  <c r="AQ9" i="21"/>
  <c r="AM9" i="21"/>
  <c r="AN9" i="21" s="1"/>
  <c r="N9" i="21" s="1"/>
  <c r="M9" i="21"/>
  <c r="AH9" i="21"/>
  <c r="L9" i="21" s="1"/>
  <c r="AD9" i="21"/>
  <c r="AE9" i="21" s="1"/>
  <c r="K9" i="21" s="1"/>
  <c r="AA9" i="21"/>
  <c r="AB9" i="21" s="1"/>
  <c r="J9" i="21" s="1"/>
  <c r="AY6" i="21"/>
  <c r="AZ6" i="21" s="1"/>
  <c r="AW6" i="21"/>
  <c r="AT6" i="21"/>
  <c r="P6" i="21" s="1"/>
  <c r="AQ6" i="21"/>
  <c r="AM6" i="21"/>
  <c r="AN6" i="21" s="1"/>
  <c r="N6" i="21" s="1"/>
  <c r="AK6" i="21"/>
  <c r="M6" i="21" s="1"/>
  <c r="AH6" i="21"/>
  <c r="L6" i="21" s="1"/>
  <c r="AD6" i="21"/>
  <c r="AE6" i="21" s="1"/>
  <c r="K6" i="21" s="1"/>
  <c r="AA6" i="21"/>
  <c r="AB6" i="21" s="1"/>
  <c r="J6" i="21" s="1"/>
  <c r="AY8" i="21"/>
  <c r="AZ8" i="21" s="1"/>
  <c r="AW8" i="21"/>
  <c r="AT8" i="21"/>
  <c r="P8" i="21" s="1"/>
  <c r="AQ8" i="21"/>
  <c r="AM8" i="21"/>
  <c r="AN8" i="21" s="1"/>
  <c r="N8" i="21" s="1"/>
  <c r="M8" i="21"/>
  <c r="L8" i="21"/>
  <c r="AD8" i="21"/>
  <c r="AE8" i="21" s="1"/>
  <c r="K8" i="21" s="1"/>
  <c r="AA8" i="21"/>
  <c r="AB8" i="21" s="1"/>
  <c r="J8" i="21" s="1"/>
  <c r="U8" i="21"/>
  <c r="AY10" i="21"/>
  <c r="AZ10" i="21" s="1"/>
  <c r="P10" i="21"/>
  <c r="N10" i="21"/>
  <c r="AK10" i="21"/>
  <c r="M10" i="21" s="1"/>
  <c r="AH10" i="21"/>
  <c r="L10" i="21" s="1"/>
  <c r="AD10" i="21"/>
  <c r="AE10" i="21" s="1"/>
  <c r="K10" i="21" s="1"/>
  <c r="AA10" i="21"/>
  <c r="AB10" i="21" s="1"/>
  <c r="J10" i="21" s="1"/>
  <c r="AY13" i="21"/>
  <c r="AZ13" i="21" s="1"/>
  <c r="P13" i="21"/>
  <c r="N13" i="21"/>
  <c r="M13" i="21"/>
  <c r="L13" i="21"/>
  <c r="AD13" i="21"/>
  <c r="AE13" i="21" s="1"/>
  <c r="K13" i="21" s="1"/>
  <c r="AA13" i="21"/>
  <c r="AB13" i="21" s="1"/>
  <c r="J13" i="21" s="1"/>
  <c r="AY7" i="21"/>
  <c r="AZ7" i="21" s="1"/>
  <c r="AW7" i="21"/>
  <c r="AT7" i="21"/>
  <c r="P7" i="21" s="1"/>
  <c r="AQ7" i="21"/>
  <c r="AM7" i="21"/>
  <c r="AN7" i="21" s="1"/>
  <c r="N7" i="21" s="1"/>
  <c r="M7" i="21"/>
  <c r="L7" i="21"/>
  <c r="AD7" i="21"/>
  <c r="AE7" i="21" s="1"/>
  <c r="K7" i="21" s="1"/>
  <c r="AA7" i="21"/>
  <c r="AB7" i="21" s="1"/>
  <c r="J7" i="21" s="1"/>
  <c r="AY5" i="21"/>
  <c r="AZ5" i="21" s="1"/>
  <c r="AW5" i="21"/>
  <c r="AT5" i="21"/>
  <c r="P5" i="21" s="1"/>
  <c r="AQ5" i="21"/>
  <c r="AM5" i="21"/>
  <c r="AN5" i="21" s="1"/>
  <c r="N5" i="21" s="1"/>
  <c r="AK5" i="21"/>
  <c r="M5" i="21" s="1"/>
  <c r="AH5" i="21"/>
  <c r="L5" i="21" s="1"/>
  <c r="AD5" i="21"/>
  <c r="AE5" i="21" s="1"/>
  <c r="K5" i="21" s="1"/>
  <c r="J5" i="21"/>
  <c r="AY12" i="21"/>
  <c r="AZ12" i="21" s="1"/>
  <c r="P12" i="21"/>
  <c r="N12" i="21"/>
  <c r="M12" i="21"/>
  <c r="L12" i="21"/>
  <c r="AD12" i="21"/>
  <c r="AE12" i="21" s="1"/>
  <c r="K12" i="21" s="1"/>
  <c r="AA12" i="21"/>
  <c r="AB12" i="21" s="1"/>
  <c r="J12" i="21" s="1"/>
  <c r="AY4" i="21"/>
  <c r="AZ4" i="21" s="1"/>
  <c r="AW4" i="21"/>
  <c r="AT4" i="21"/>
  <c r="P4" i="21" s="1"/>
  <c r="AQ4" i="21"/>
  <c r="AM4" i="21"/>
  <c r="AN4" i="21" s="1"/>
  <c r="N4" i="21" s="1"/>
  <c r="AK4" i="21"/>
  <c r="M4" i="21" s="1"/>
  <c r="AH4" i="21"/>
  <c r="L4" i="21" s="1"/>
  <c r="AD4" i="21"/>
  <c r="AE4" i="21" s="1"/>
  <c r="K4" i="21" s="1"/>
  <c r="AA4" i="21"/>
  <c r="AB4" i="21" s="1"/>
  <c r="J4" i="21" s="1"/>
  <c r="T4" i="21" a="1"/>
  <c r="T4" i="21" s="1"/>
  <c r="C3" i="17"/>
  <c r="H3" i="17"/>
  <c r="C4" i="17"/>
  <c r="H4" i="17"/>
  <c r="T5" i="1" a="1"/>
  <c r="T5" i="1" s="1"/>
  <c r="T7" i="1" a="1"/>
  <c r="T7" i="1" s="1"/>
  <c r="T6" i="1" a="1"/>
  <c r="T6" i="1" s="1"/>
  <c r="T11" i="1" a="1"/>
  <c r="T11" i="1" s="1"/>
  <c r="U11" i="1" s="1"/>
  <c r="T12" i="1" a="1"/>
  <c r="T12" i="1" s="1"/>
  <c r="U12" i="1" s="1"/>
  <c r="T13" i="1" a="1"/>
  <c r="T13" i="1" s="1"/>
  <c r="U13" i="1" s="1"/>
  <c r="T14" i="1" a="1"/>
  <c r="T14" i="1" s="1"/>
  <c r="U14" i="1" s="1"/>
  <c r="T15" i="1" a="1"/>
  <c r="T15" i="1" s="1"/>
  <c r="U15" i="1" s="1"/>
  <c r="T16" i="1" a="1"/>
  <c r="T16" i="1" s="1"/>
  <c r="U16" i="1" s="1"/>
  <c r="T17" i="1" a="1"/>
  <c r="T17" i="1" s="1"/>
  <c r="U17" i="1" s="1"/>
  <c r="T18" i="1" a="1"/>
  <c r="T18" i="1" s="1"/>
  <c r="U18" i="1" s="1"/>
  <c r="T19" i="1" a="1"/>
  <c r="T19" i="1" s="1"/>
  <c r="U19" i="1" s="1"/>
  <c r="T20" i="1" a="1"/>
  <c r="T20" i="1" s="1"/>
  <c r="U20" i="1" s="1"/>
  <c r="T21" i="1" a="1"/>
  <c r="T21" i="1" s="1"/>
  <c r="U21" i="1" s="1"/>
  <c r="T22" i="1" a="1"/>
  <c r="T22" i="1" s="1"/>
  <c r="U22" i="1" s="1"/>
  <c r="T23" i="1" a="1"/>
  <c r="T23" i="1" s="1"/>
  <c r="U23" i="1" s="1"/>
  <c r="T24" i="1" a="1"/>
  <c r="T24" i="1" s="1"/>
  <c r="U24" i="1" s="1"/>
  <c r="T25" i="1" a="1"/>
  <c r="T25" i="1" s="1"/>
  <c r="U25" i="1" s="1"/>
  <c r="T26" i="1" a="1"/>
  <c r="T26" i="1" s="1"/>
  <c r="U26" i="1" s="1"/>
  <c r="T27" i="1" a="1"/>
  <c r="T27" i="1" s="1"/>
  <c r="U27" i="1" s="1"/>
  <c r="T28" i="1" a="1"/>
  <c r="T28" i="1" s="1"/>
  <c r="U28" i="1" s="1"/>
  <c r="T29" i="1" a="1"/>
  <c r="T29" i="1" s="1"/>
  <c r="U29" i="1" s="1"/>
  <c r="T30" i="1" a="1"/>
  <c r="T30" i="1" s="1"/>
  <c r="U30" i="1" s="1"/>
  <c r="T31" i="1" a="1"/>
  <c r="T31" i="1" s="1"/>
  <c r="U31" i="1" s="1"/>
  <c r="T32" i="1" a="1"/>
  <c r="T32" i="1" s="1"/>
  <c r="U32" i="1" s="1"/>
  <c r="T4" i="1" a="1"/>
  <c r="T4" i="1" s="1"/>
  <c r="C12" i="16"/>
  <c r="C13" i="16"/>
  <c r="C14" i="16"/>
  <c r="C15" i="16"/>
  <c r="C16" i="16"/>
  <c r="C7" i="16"/>
  <c r="C8" i="16"/>
  <c r="C9" i="16"/>
  <c r="C10" i="16"/>
  <c r="C11" i="16"/>
  <c r="C2" i="16"/>
  <c r="C3" i="16"/>
  <c r="C4" i="16"/>
  <c r="C5" i="16"/>
  <c r="S12" i="21" l="1"/>
  <c r="R12" i="21"/>
  <c r="S16" i="21"/>
  <c r="R16" i="21"/>
  <c r="S15" i="21"/>
  <c r="R15" i="21"/>
  <c r="S23" i="21"/>
  <c r="R23" i="21"/>
  <c r="S28" i="21"/>
  <c r="R28" i="21"/>
  <c r="S32" i="21"/>
  <c r="R32" i="21"/>
  <c r="S14" i="21"/>
  <c r="R14" i="21"/>
  <c r="S18" i="21"/>
  <c r="R18" i="21"/>
  <c r="S22" i="21"/>
  <c r="R22" i="21"/>
  <c r="S27" i="21"/>
  <c r="R27" i="21"/>
  <c r="S31" i="21"/>
  <c r="R31" i="21"/>
  <c r="S10" i="21"/>
  <c r="R10" i="21"/>
  <c r="S9" i="21"/>
  <c r="R9" i="21"/>
  <c r="S20" i="21"/>
  <c r="R20" i="21"/>
  <c r="S24" i="21"/>
  <c r="R24" i="21"/>
  <c r="S25" i="21"/>
  <c r="R25" i="21"/>
  <c r="S29" i="21"/>
  <c r="R29" i="21"/>
  <c r="S4" i="21"/>
  <c r="R4" i="21"/>
  <c r="S5" i="21"/>
  <c r="R5" i="21"/>
  <c r="S13" i="21"/>
  <c r="R13" i="21"/>
  <c r="S19" i="21"/>
  <c r="R19" i="21"/>
  <c r="S7" i="21"/>
  <c r="R7" i="21"/>
  <c r="S8" i="21"/>
  <c r="R8" i="21"/>
  <c r="S6" i="21"/>
  <c r="R6" i="21"/>
  <c r="S11" i="21"/>
  <c r="R11" i="21"/>
  <c r="S17" i="21"/>
  <c r="R17" i="21"/>
  <c r="S21" i="21"/>
  <c r="R21" i="21"/>
  <c r="S26" i="21"/>
  <c r="R26" i="21"/>
  <c r="S30" i="21"/>
  <c r="R30" i="21"/>
  <c r="S11" i="22"/>
  <c r="R11" i="22"/>
  <c r="S19" i="22"/>
  <c r="R19" i="22"/>
  <c r="S23" i="22"/>
  <c r="R23" i="22"/>
  <c r="S27" i="22"/>
  <c r="R27" i="22"/>
  <c r="S31" i="22"/>
  <c r="R31" i="22"/>
  <c r="S4" i="22"/>
  <c r="R4" i="22"/>
  <c r="S13" i="22"/>
  <c r="R13" i="22"/>
  <c r="S20" i="22"/>
  <c r="R20" i="22"/>
  <c r="S28" i="22"/>
  <c r="R28" i="22"/>
  <c r="S5" i="22"/>
  <c r="R5" i="22"/>
  <c r="S7" i="22"/>
  <c r="R7" i="22"/>
  <c r="S14" i="22"/>
  <c r="R14" i="22"/>
  <c r="S15" i="22"/>
  <c r="R15" i="22"/>
  <c r="S8" i="22"/>
  <c r="R8" i="22"/>
  <c r="S10" i="22"/>
  <c r="R10" i="22"/>
  <c r="S18" i="22"/>
  <c r="R18" i="22"/>
  <c r="S22" i="22"/>
  <c r="R22" i="22"/>
  <c r="S26" i="22"/>
  <c r="R26" i="22"/>
  <c r="S30" i="22"/>
  <c r="R30" i="22"/>
  <c r="S12" i="22"/>
  <c r="R12" i="22"/>
  <c r="S16" i="22"/>
  <c r="R16" i="22"/>
  <c r="S24" i="22"/>
  <c r="R24" i="22"/>
  <c r="S32" i="22"/>
  <c r="R32" i="22"/>
  <c r="S6" i="22"/>
  <c r="R6" i="22"/>
  <c r="S9" i="22"/>
  <c r="R9" i="22"/>
  <c r="S17" i="22"/>
  <c r="R17" i="22"/>
  <c r="S21" i="22"/>
  <c r="R21" i="22"/>
  <c r="S25" i="22"/>
  <c r="R25" i="22"/>
  <c r="S29" i="22"/>
  <c r="R29" i="22"/>
  <c r="S4" i="23"/>
  <c r="R4" i="23"/>
  <c r="S20" i="23"/>
  <c r="R20" i="23"/>
  <c r="S32" i="23"/>
  <c r="R32" i="23"/>
  <c r="S12" i="23"/>
  <c r="R12" i="23"/>
  <c r="S17" i="23"/>
  <c r="R17" i="23"/>
  <c r="S22" i="23"/>
  <c r="R22" i="23"/>
  <c r="S26" i="23"/>
  <c r="R26" i="23"/>
  <c r="S31" i="23"/>
  <c r="R31" i="23"/>
  <c r="S9" i="23"/>
  <c r="R9" i="23"/>
  <c r="S13" i="23"/>
  <c r="R13" i="23"/>
  <c r="S14" i="23"/>
  <c r="R14" i="23"/>
  <c r="S18" i="23"/>
  <c r="R18" i="23"/>
  <c r="G18" i="23" s="1"/>
  <c r="S27" i="23"/>
  <c r="R27" i="23"/>
  <c r="S6" i="23"/>
  <c r="R6" i="23"/>
  <c r="S7" i="23"/>
  <c r="R7" i="23"/>
  <c r="S8" i="23"/>
  <c r="R8" i="23"/>
  <c r="S11" i="23"/>
  <c r="R11" i="23"/>
  <c r="S16" i="23"/>
  <c r="R16" i="23"/>
  <c r="S21" i="23"/>
  <c r="R21" i="23"/>
  <c r="S25" i="23"/>
  <c r="R25" i="23"/>
  <c r="S29" i="23"/>
  <c r="R29" i="23"/>
  <c r="S23" i="23"/>
  <c r="R23" i="23"/>
  <c r="S5" i="23"/>
  <c r="R5" i="23"/>
  <c r="S10" i="23"/>
  <c r="R10" i="23"/>
  <c r="S15" i="23"/>
  <c r="R15" i="23"/>
  <c r="S19" i="23"/>
  <c r="R19" i="23"/>
  <c r="S24" i="23"/>
  <c r="R24" i="23"/>
  <c r="S28" i="23"/>
  <c r="R28" i="23"/>
  <c r="H10" i="23"/>
  <c r="F17" i="23"/>
  <c r="G14" i="23"/>
  <c r="Q28" i="21"/>
  <c r="Q4" i="21"/>
  <c r="Q12" i="21"/>
  <c r="Q16" i="21"/>
  <c r="Q20" i="21"/>
  <c r="Q24" i="21"/>
  <c r="Q30" i="21"/>
  <c r="Q5" i="21"/>
  <c r="Q29" i="21"/>
  <c r="Q7" i="21"/>
  <c r="Q10" i="21"/>
  <c r="Q22" i="21"/>
  <c r="Q27" i="21"/>
  <c r="Q32" i="21"/>
  <c r="Q8" i="21"/>
  <c r="Q25" i="21"/>
  <c r="Q6" i="21"/>
  <c r="Q15" i="21"/>
  <c r="Q19" i="21"/>
  <c r="Q23" i="21"/>
  <c r="Q13" i="21"/>
  <c r="Q14" i="21"/>
  <c r="Q18" i="21"/>
  <c r="Q9" i="21"/>
  <c r="Q11" i="21"/>
  <c r="Q17" i="21"/>
  <c r="Q21" i="21"/>
  <c r="Q26" i="21"/>
  <c r="Q31" i="21"/>
  <c r="Q9" i="23"/>
  <c r="Q16" i="23"/>
  <c r="Q19" i="23"/>
  <c r="Q25" i="23"/>
  <c r="Q29" i="23"/>
  <c r="Q30" i="23"/>
  <c r="F30" i="23" s="1"/>
  <c r="Q8" i="23"/>
  <c r="Q10" i="23"/>
  <c r="Q20" i="23"/>
  <c r="Q6" i="23"/>
  <c r="Q12" i="23"/>
  <c r="Q13" i="23"/>
  <c r="Q15" i="23"/>
  <c r="Q24" i="23"/>
  <c r="F24" i="23" s="1"/>
  <c r="Q28" i="23"/>
  <c r="Q4" i="23"/>
  <c r="Q21" i="23"/>
  <c r="Q26" i="23"/>
  <c r="Q31" i="23"/>
  <c r="Q5" i="23"/>
  <c r="Q7" i="23"/>
  <c r="Q11" i="23"/>
  <c r="Q22" i="23"/>
  <c r="Q23" i="23"/>
  <c r="Q27" i="23"/>
  <c r="Q32" i="23"/>
  <c r="Q8" i="22"/>
  <c r="Q23" i="22"/>
  <c r="Q27" i="22"/>
  <c r="Q32" i="22"/>
  <c r="Q9" i="22"/>
  <c r="Q13" i="22"/>
  <c r="Q18" i="22"/>
  <c r="Q22" i="22"/>
  <c r="Q26" i="22"/>
  <c r="Q31" i="22"/>
  <c r="Q19" i="22"/>
  <c r="Q6" i="22"/>
  <c r="Q15" i="22"/>
  <c r="Q17" i="22"/>
  <c r="Q21" i="22"/>
  <c r="Q25" i="22"/>
  <c r="Q29" i="22"/>
  <c r="Q30" i="22"/>
  <c r="Q14" i="22"/>
  <c r="Q12" i="22"/>
  <c r="Q4" i="22"/>
  <c r="Q5" i="22"/>
  <c r="Q7" i="22"/>
  <c r="Q10" i="22"/>
  <c r="Q11" i="22"/>
  <c r="Q16" i="22"/>
  <c r="Q20" i="22"/>
  <c r="Q24" i="22"/>
  <c r="Q28" i="22"/>
  <c r="O4" i="22"/>
  <c r="O16" i="22"/>
  <c r="O20" i="22"/>
  <c r="O25" i="22"/>
  <c r="O29" i="22"/>
  <c r="O30" i="22"/>
  <c r="O6" i="22"/>
  <c r="O19" i="22"/>
  <c r="O24" i="22"/>
  <c r="O28" i="22"/>
  <c r="O5" i="22"/>
  <c r="O7" i="22"/>
  <c r="O18" i="22"/>
  <c r="O22" i="22"/>
  <c r="O27" i="22"/>
  <c r="O32" i="22"/>
  <c r="O17" i="22"/>
  <c r="O21" i="22"/>
  <c r="O26" i="22"/>
  <c r="O31" i="22"/>
  <c r="O7" i="21"/>
  <c r="O21" i="21"/>
  <c r="O16" i="21"/>
  <c r="O20" i="21"/>
  <c r="O24" i="21"/>
  <c r="O27" i="21"/>
  <c r="O28" i="21"/>
  <c r="O29" i="21"/>
  <c r="O30" i="21"/>
  <c r="O9" i="21"/>
  <c r="O17" i="21"/>
  <c r="O4" i="21"/>
  <c r="O6" i="21"/>
  <c r="O14" i="21"/>
  <c r="O15" i="21"/>
  <c r="O19" i="21"/>
  <c r="O23" i="21"/>
  <c r="O25" i="21"/>
  <c r="O26" i="21"/>
  <c r="O31" i="21"/>
  <c r="O8" i="21"/>
  <c r="O5" i="21"/>
  <c r="O18" i="21"/>
  <c r="O22" i="21"/>
  <c r="O32" i="21"/>
  <c r="U6" i="21"/>
  <c r="V6" i="21" s="1"/>
  <c r="H6" i="21" s="1"/>
  <c r="U10" i="21"/>
  <c r="V10" i="21" s="1"/>
  <c r="H10" i="21" s="1"/>
  <c r="U13" i="21"/>
  <c r="V13" i="21" s="1"/>
  <c r="H13" i="21" s="1"/>
  <c r="U7" i="21"/>
  <c r="V7" i="21" s="1"/>
  <c r="H7" i="21" s="1"/>
  <c r="U10" i="1"/>
  <c r="U9" i="1"/>
  <c r="U8" i="23"/>
  <c r="V8" i="23" s="1"/>
  <c r="H8" i="23" s="1"/>
  <c r="U11" i="22"/>
  <c r="V11" i="22" s="1"/>
  <c r="H11" i="22" s="1"/>
  <c r="U10" i="22"/>
  <c r="V10" i="22" s="1"/>
  <c r="H10" i="22" s="1"/>
  <c r="U9" i="22"/>
  <c r="V9" i="22" s="1"/>
  <c r="H9" i="22" s="1"/>
  <c r="U4" i="23"/>
  <c r="V4" i="23" s="1"/>
  <c r="H4" i="23" s="1"/>
  <c r="U6" i="23"/>
  <c r="V6" i="23" s="1"/>
  <c r="H6" i="23" s="1"/>
  <c r="U4" i="1"/>
  <c r="U7" i="1"/>
  <c r="U4" i="21"/>
  <c r="U8" i="22"/>
  <c r="V8" i="22" s="1"/>
  <c r="H8" i="22" s="1"/>
  <c r="U13" i="22"/>
  <c r="V13" i="22" s="1"/>
  <c r="H13" i="22" s="1"/>
  <c r="U6" i="22"/>
  <c r="V6" i="22" s="1"/>
  <c r="H6" i="22" s="1"/>
  <c r="U4" i="22"/>
  <c r="V4" i="22" s="1"/>
  <c r="H4" i="22" s="1"/>
  <c r="U14" i="22"/>
  <c r="V14" i="22" s="1"/>
  <c r="H14" i="22" s="1"/>
  <c r="U12" i="22"/>
  <c r="V12" i="22" s="1"/>
  <c r="H12" i="22" s="1"/>
  <c r="U23" i="22"/>
  <c r="V23" i="22" s="1"/>
  <c r="H23" i="22" s="1"/>
  <c r="U5" i="22"/>
  <c r="V5" i="22" s="1"/>
  <c r="H5" i="22" s="1"/>
  <c r="U6" i="1"/>
  <c r="V27" i="21"/>
  <c r="H27" i="21" s="1"/>
  <c r="V31" i="21"/>
  <c r="H31" i="21" s="1"/>
  <c r="V14" i="21"/>
  <c r="H14" i="21" s="1"/>
  <c r="V26" i="22"/>
  <c r="H26" i="22" s="1"/>
  <c r="V31" i="22"/>
  <c r="H31" i="22" s="1"/>
  <c r="U29" i="21"/>
  <c r="V29" i="21" s="1"/>
  <c r="H29" i="21" s="1"/>
  <c r="U17" i="21"/>
  <c r="V17" i="21" s="1"/>
  <c r="H17" i="21" s="1"/>
  <c r="U11" i="21"/>
  <c r="V11" i="21" s="1"/>
  <c r="H11" i="21" s="1"/>
  <c r="V8" i="21"/>
  <c r="H8" i="21" s="1"/>
  <c r="U7" i="22"/>
  <c r="V7" i="22" s="1"/>
  <c r="H7" i="22" s="1"/>
  <c r="V21" i="21"/>
  <c r="H21" i="21" s="1"/>
  <c r="U30" i="22"/>
  <c r="V30" i="22" s="1"/>
  <c r="H30" i="22" s="1"/>
  <c r="U15" i="22"/>
  <c r="V15" i="22" s="1"/>
  <c r="H15" i="22" s="1"/>
  <c r="U30" i="21"/>
  <c r="V30" i="21" s="1"/>
  <c r="H30" i="21" s="1"/>
  <c r="U26" i="21"/>
  <c r="V26" i="21" s="1"/>
  <c r="H26" i="21" s="1"/>
  <c r="U22" i="21"/>
  <c r="V22" i="21" s="1"/>
  <c r="H22" i="21" s="1"/>
  <c r="U18" i="21"/>
  <c r="V18" i="21" s="1"/>
  <c r="H18" i="21" s="1"/>
  <c r="V25" i="21"/>
  <c r="H25" i="21" s="1"/>
  <c r="V18" i="22"/>
  <c r="H18" i="22" s="1"/>
  <c r="V19" i="22"/>
  <c r="H19" i="22" s="1"/>
  <c r="V22" i="22"/>
  <c r="H22" i="22" s="1"/>
  <c r="V27" i="22"/>
  <c r="H27" i="22" s="1"/>
  <c r="U28" i="22"/>
  <c r="V28" i="22" s="1"/>
  <c r="H28" i="22" s="1"/>
  <c r="U20" i="22"/>
  <c r="V20" i="22" s="1"/>
  <c r="H20" i="22" s="1"/>
  <c r="H16" i="22"/>
  <c r="U28" i="21"/>
  <c r="V28" i="21" s="1"/>
  <c r="H28" i="21" s="1"/>
  <c r="U9" i="21"/>
  <c r="V9" i="21" s="1"/>
  <c r="H9" i="21" s="1"/>
  <c r="V15" i="21"/>
  <c r="H15" i="21" s="1"/>
  <c r="V20" i="21"/>
  <c r="H20" i="21" s="1"/>
  <c r="V32" i="21"/>
  <c r="H32" i="21" s="1"/>
  <c r="V16" i="21"/>
  <c r="H16" i="21" s="1"/>
  <c r="V19" i="21"/>
  <c r="H19" i="21" s="1"/>
  <c r="V23" i="21"/>
  <c r="H23" i="21" s="1"/>
  <c r="V24" i="21"/>
  <c r="H24" i="21" s="1"/>
  <c r="V21" i="22"/>
  <c r="H21" i="22" s="1"/>
  <c r="V24" i="22"/>
  <c r="H24" i="22" s="1"/>
  <c r="V32" i="22"/>
  <c r="H32" i="22" s="1"/>
  <c r="V25" i="22"/>
  <c r="H25" i="22" s="1"/>
  <c r="V29" i="22"/>
  <c r="H29" i="22" s="1"/>
  <c r="V17" i="22"/>
  <c r="H17" i="22" s="1"/>
  <c r="V5" i="21"/>
  <c r="H5" i="21" s="1"/>
  <c r="V12" i="21"/>
  <c r="H12" i="21" s="1"/>
  <c r="G13" i="23" l="1"/>
  <c r="F25" i="23"/>
  <c r="F18" i="23"/>
  <c r="F16" i="23"/>
  <c r="G17" i="23"/>
  <c r="F29" i="21"/>
  <c r="G27" i="23"/>
  <c r="F22" i="23"/>
  <c r="G31" i="23"/>
  <c r="F21" i="23"/>
  <c r="F14" i="23"/>
  <c r="F11" i="23"/>
  <c r="F26" i="23"/>
  <c r="G28" i="23"/>
  <c r="F15" i="23"/>
  <c r="F12" i="23"/>
  <c r="F20" i="23"/>
  <c r="G29" i="23"/>
  <c r="F24" i="21"/>
  <c r="F19" i="23"/>
  <c r="F19" i="21"/>
  <c r="F27" i="21"/>
  <c r="F21" i="21"/>
  <c r="F32" i="21"/>
  <c r="F30" i="21"/>
  <c r="F25" i="22"/>
  <c r="G20" i="23"/>
  <c r="G19" i="23"/>
  <c r="G15" i="23"/>
  <c r="F29" i="23"/>
  <c r="F27" i="23"/>
  <c r="G22" i="23"/>
  <c r="G32" i="23"/>
  <c r="G23" i="23"/>
  <c r="G25" i="23"/>
  <c r="G24" i="23"/>
  <c r="G21" i="23"/>
  <c r="F31" i="23"/>
  <c r="F13" i="23"/>
  <c r="G30" i="23"/>
  <c r="F32" i="22"/>
  <c r="F23" i="22"/>
  <c r="F20" i="22"/>
  <c r="F19" i="22"/>
  <c r="F30" i="22"/>
  <c r="F31" i="22"/>
  <c r="F22" i="22"/>
  <c r="F21" i="22"/>
  <c r="F28" i="22"/>
  <c r="F16" i="22"/>
  <c r="F22" i="21"/>
  <c r="F15" i="21"/>
  <c r="F28" i="21"/>
  <c r="F25" i="21"/>
  <c r="F18" i="21"/>
  <c r="F26" i="21"/>
  <c r="F17" i="21"/>
  <c r="F14" i="21"/>
  <c r="F31" i="21"/>
  <c r="G27" i="22"/>
  <c r="F27" i="22"/>
  <c r="F23" i="23"/>
  <c r="F28" i="23"/>
  <c r="G23" i="21"/>
  <c r="F23" i="21"/>
  <c r="G20" i="21"/>
  <c r="F20" i="21"/>
  <c r="G11" i="23"/>
  <c r="G26" i="23"/>
  <c r="F32" i="23"/>
  <c r="G17" i="22"/>
  <c r="F17" i="22"/>
  <c r="G16" i="23"/>
  <c r="F24" i="22"/>
  <c r="G29" i="22"/>
  <c r="F29" i="22"/>
  <c r="G16" i="21"/>
  <c r="F16" i="21"/>
  <c r="G18" i="22"/>
  <c r="F18" i="22"/>
  <c r="G26" i="22"/>
  <c r="F26" i="22"/>
  <c r="G12" i="23"/>
  <c r="G24" i="21"/>
  <c r="G17" i="21"/>
  <c r="G31" i="21"/>
  <c r="G22" i="21"/>
  <c r="G21" i="22"/>
  <c r="G28" i="22"/>
  <c r="G19" i="22"/>
  <c r="G19" i="21"/>
  <c r="G21" i="21"/>
  <c r="G25" i="21"/>
  <c r="G14" i="21"/>
  <c r="G32" i="22"/>
  <c r="G27" i="21"/>
  <c r="G24" i="22"/>
  <c r="G32" i="21"/>
  <c r="G31" i="22"/>
  <c r="G25" i="22"/>
  <c r="G28" i="21"/>
  <c r="G22" i="22"/>
  <c r="G18" i="21"/>
  <c r="G23" i="22"/>
  <c r="G30" i="22"/>
  <c r="G26" i="21"/>
  <c r="G20" i="22"/>
  <c r="G30" i="21"/>
  <c r="G29" i="21"/>
  <c r="G15" i="21"/>
  <c r="W11" i="1" l="1" a="1"/>
  <c r="W11" i="1" s="1"/>
  <c r="W12" i="1" a="1"/>
  <c r="W12" i="1" s="1"/>
  <c r="W13" i="1" a="1"/>
  <c r="W13" i="1" s="1"/>
  <c r="W14" i="1" a="1"/>
  <c r="W14" i="1" s="1"/>
  <c r="W15" i="1" a="1"/>
  <c r="W15" i="1" s="1"/>
  <c r="W16" i="1" a="1"/>
  <c r="W16" i="1" s="1"/>
  <c r="W17" i="1" a="1"/>
  <c r="W17" i="1" s="1"/>
  <c r="W18" i="1" a="1"/>
  <c r="W18" i="1" s="1"/>
  <c r="W19" i="1" a="1"/>
  <c r="W19" i="1" s="1"/>
  <c r="W20" i="1" a="1"/>
  <c r="W20" i="1" s="1"/>
  <c r="W21" i="1" a="1"/>
  <c r="W21" i="1" s="1"/>
  <c r="W22" i="1" a="1"/>
  <c r="W22" i="1" s="1"/>
  <c r="W23" i="1" a="1"/>
  <c r="W23" i="1" s="1"/>
  <c r="W24" i="1" a="1"/>
  <c r="W24" i="1" s="1"/>
  <c r="W25" i="1" a="1"/>
  <c r="W25" i="1" s="1"/>
  <c r="W26" i="1" a="1"/>
  <c r="W26" i="1" s="1"/>
  <c r="W27" i="1" a="1"/>
  <c r="W27" i="1" s="1"/>
  <c r="W28" i="1" a="1"/>
  <c r="W28" i="1" s="1"/>
  <c r="W29" i="1" a="1"/>
  <c r="W29" i="1" s="1"/>
  <c r="W30" i="1" a="1"/>
  <c r="W30" i="1" s="1"/>
  <c r="W31" i="1" a="1"/>
  <c r="W31" i="1" s="1"/>
  <c r="W32" i="1" a="1"/>
  <c r="W32" i="1" s="1"/>
  <c r="C16" i="17"/>
  <c r="C17" i="17"/>
  <c r="C18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15" i="17"/>
  <c r="C2" i="17"/>
  <c r="C5" i="17"/>
  <c r="C6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C24" i="16"/>
  <c r="C39" i="16"/>
  <c r="C40" i="16"/>
  <c r="C25" i="16"/>
  <c r="C41" i="16"/>
  <c r="C6" i="16"/>
  <c r="C26" i="16"/>
  <c r="C17" i="16"/>
  <c r="C42" i="16"/>
  <c r="C18" i="16"/>
  <c r="C43" i="16"/>
  <c r="C27" i="16"/>
  <c r="C44" i="16"/>
  <c r="C28" i="16"/>
  <c r="C29" i="16"/>
  <c r="C30" i="16"/>
  <c r="C45" i="16"/>
  <c r="C19" i="16"/>
  <c r="C20" i="16"/>
  <c r="C46" i="16"/>
  <c r="C47" i="16"/>
  <c r="C48" i="16"/>
  <c r="C49" i="16"/>
  <c r="C21" i="16"/>
  <c r="C50" i="16"/>
  <c r="C22" i="16"/>
  <c r="C51" i="16"/>
  <c r="C31" i="16"/>
  <c r="C52" i="16"/>
  <c r="C53" i="16"/>
  <c r="C54" i="16"/>
  <c r="C55" i="16"/>
  <c r="C32" i="16"/>
  <c r="C56" i="16"/>
  <c r="C57" i="16"/>
  <c r="C33" i="16"/>
  <c r="C58" i="16"/>
  <c r="C59" i="16"/>
  <c r="C60" i="16"/>
  <c r="C34" i="16"/>
  <c r="C61" i="16"/>
  <c r="C62" i="16"/>
  <c r="C23" i="16"/>
  <c r="C35" i="16"/>
  <c r="C68" i="16"/>
  <c r="C63" i="16"/>
  <c r="C64" i="16"/>
  <c r="C36" i="16"/>
  <c r="C65" i="16"/>
  <c r="C37" i="16"/>
  <c r="C66" i="16"/>
  <c r="C67" i="16"/>
  <c r="C38" i="16"/>
  <c r="H17" i="16"/>
  <c r="H8" i="16"/>
  <c r="H42" i="16"/>
  <c r="H18" i="16"/>
  <c r="H43" i="16"/>
  <c r="H27" i="16"/>
  <c r="H44" i="16"/>
  <c r="H28" i="16"/>
  <c r="H29" i="16"/>
  <c r="H30" i="16"/>
  <c r="H45" i="16"/>
  <c r="H9" i="16"/>
  <c r="H19" i="16"/>
  <c r="H20" i="16"/>
  <c r="H46" i="16"/>
  <c r="H47" i="16"/>
  <c r="H48" i="16"/>
  <c r="H49" i="16"/>
  <c r="H21" i="16"/>
  <c r="H50" i="16"/>
  <c r="H22" i="16"/>
  <c r="H51" i="16"/>
  <c r="H10" i="16"/>
  <c r="H31" i="16"/>
  <c r="H52" i="16"/>
  <c r="H53" i="16"/>
  <c r="H54" i="16"/>
  <c r="H55" i="16"/>
  <c r="H32" i="16"/>
  <c r="H56" i="16"/>
  <c r="H57" i="16"/>
  <c r="H33" i="16"/>
  <c r="H58" i="16"/>
  <c r="H59" i="16"/>
  <c r="H60" i="16"/>
  <c r="H11" i="16"/>
  <c r="H34" i="16"/>
  <c r="H61" i="16"/>
  <c r="H62" i="16"/>
  <c r="H23" i="16"/>
  <c r="H35" i="16"/>
  <c r="H68" i="16"/>
  <c r="H63" i="16"/>
  <c r="H64" i="16"/>
  <c r="H36" i="16"/>
  <c r="H65" i="16"/>
  <c r="H37" i="16"/>
  <c r="H66" i="16"/>
  <c r="H67" i="16"/>
  <c r="H38" i="16"/>
  <c r="H69" i="16"/>
  <c r="H70" i="16"/>
  <c r="H71" i="16"/>
  <c r="H72" i="16"/>
  <c r="W9" i="22" l="1" a="1"/>
  <c r="W9" i="22" s="1"/>
  <c r="W9" i="23" a="1"/>
  <c r="W9" i="23" s="1"/>
  <c r="W4" i="23" a="1"/>
  <c r="W4" i="23" s="1"/>
  <c r="W6" i="22" a="1"/>
  <c r="W6" i="22" s="1"/>
  <c r="W5" i="23" a="1"/>
  <c r="W5" i="23" s="1"/>
  <c r="W6" i="23" a="1"/>
  <c r="W6" i="23" s="1"/>
  <c r="W7" i="22" a="1"/>
  <c r="W7" i="22" s="1"/>
  <c r="W14" i="22" a="1"/>
  <c r="W14" i="22" s="1"/>
  <c r="W12" i="21" a="1"/>
  <c r="W12" i="21" s="1"/>
  <c r="W7" i="23" a="1"/>
  <c r="W7" i="23" s="1"/>
  <c r="W4" i="22" a="1"/>
  <c r="W4" i="22" s="1"/>
  <c r="W5" i="21" a="1"/>
  <c r="W5" i="21" s="1"/>
  <c r="W6" i="1" a="1"/>
  <c r="W6" i="1" s="1"/>
  <c r="H9" i="17"/>
  <c r="H10" i="17"/>
  <c r="H11" i="17"/>
  <c r="H12" i="17"/>
  <c r="H13" i="17"/>
  <c r="H8" i="17"/>
  <c r="H7" i="17"/>
  <c r="H6" i="17"/>
  <c r="H5" i="17"/>
  <c r="H2" i="17"/>
  <c r="H4" i="16"/>
  <c r="H15" i="16"/>
  <c r="H5" i="16"/>
  <c r="H39" i="16"/>
  <c r="H40" i="16"/>
  <c r="H25" i="16"/>
  <c r="H41" i="16"/>
  <c r="H6" i="16"/>
  <c r="H26" i="16"/>
  <c r="H7" i="16"/>
  <c r="H16" i="16"/>
  <c r="H3" i="16"/>
  <c r="H12" i="16"/>
  <c r="H13" i="16"/>
  <c r="H24" i="16"/>
  <c r="H14" i="16"/>
  <c r="H2" i="16"/>
  <c r="I10" i="23" l="1"/>
  <c r="I16" i="22"/>
  <c r="X13" i="22"/>
  <c r="Y13" i="22" s="1"/>
  <c r="I13" i="22" s="1"/>
  <c r="X12" i="22"/>
  <c r="Y12" i="22" s="1"/>
  <c r="I12" i="22" s="1"/>
  <c r="X8" i="23"/>
  <c r="Y8" i="23" s="1"/>
  <c r="I8" i="23" s="1"/>
  <c r="F8" i="23" s="1"/>
  <c r="X11" i="22"/>
  <c r="Y11" i="22" s="1"/>
  <c r="I11" i="22" s="1"/>
  <c r="X10" i="22"/>
  <c r="Y10" i="22" s="1"/>
  <c r="I10" i="22" s="1"/>
  <c r="X8" i="22"/>
  <c r="Y8" i="22" s="1"/>
  <c r="I8" i="22" s="1"/>
  <c r="F8" i="22" s="1"/>
  <c r="X15" i="22"/>
  <c r="Y15" i="22" s="1"/>
  <c r="I15" i="22" s="1"/>
  <c r="F15" i="22" s="1"/>
  <c r="X9" i="22"/>
  <c r="Y9" i="22" s="1"/>
  <c r="I9" i="22" s="1"/>
  <c r="F9" i="22" s="1"/>
  <c r="X7" i="23"/>
  <c r="Y7" i="23" s="1"/>
  <c r="I7" i="23" s="1"/>
  <c r="X14" i="22"/>
  <c r="Y14" i="22" s="1"/>
  <c r="I14" i="22" s="1"/>
  <c r="X4" i="22"/>
  <c r="Y4" i="22" s="1"/>
  <c r="I4" i="22" s="1"/>
  <c r="F4" i="22" s="1"/>
  <c r="X7" i="22"/>
  <c r="Y7" i="22" s="1"/>
  <c r="I7" i="22" s="1"/>
  <c r="X6" i="22"/>
  <c r="Y6" i="22" s="1"/>
  <c r="I6" i="22" s="1"/>
  <c r="X6" i="23"/>
  <c r="Y6" i="23" s="1"/>
  <c r="I6" i="23" s="1"/>
  <c r="F6" i="23" s="1"/>
  <c r="X4" i="23"/>
  <c r="Y4" i="23" s="1"/>
  <c r="I4" i="23" s="1"/>
  <c r="F4" i="23" s="1"/>
  <c r="X5" i="22"/>
  <c r="Y5" i="22" s="1"/>
  <c r="I5" i="22" s="1"/>
  <c r="F5" i="22" s="1"/>
  <c r="X5" i="23"/>
  <c r="Y5" i="23" s="1"/>
  <c r="I5" i="23" s="1"/>
  <c r="F5" i="23" s="1"/>
  <c r="X9" i="23"/>
  <c r="Y9" i="23" s="1"/>
  <c r="I9" i="23" s="1"/>
  <c r="F9" i="23" s="1"/>
  <c r="W8" i="1" a="1"/>
  <c r="W8" i="1" s="1"/>
  <c r="W4" i="21" a="1"/>
  <c r="W4" i="21" s="1"/>
  <c r="X11" i="21" s="1"/>
  <c r="Y11" i="21" s="1"/>
  <c r="I11" i="21" s="1"/>
  <c r="F11" i="21" s="1"/>
  <c r="W7" i="1" a="1"/>
  <c r="W7" i="1" s="1"/>
  <c r="W5" i="1" a="1"/>
  <c r="W5" i="1" s="1"/>
  <c r="W4" i="1" a="1"/>
  <c r="W4" i="1" s="1"/>
  <c r="F6" i="22" l="1" a="1"/>
  <c r="F6" i="22" s="1"/>
  <c r="F10" i="22" a="1"/>
  <c r="F10" i="22" s="1"/>
  <c r="F13" i="22" a="1"/>
  <c r="F13" i="22" s="1"/>
  <c r="F14" i="22" a="1"/>
  <c r="F14" i="22" s="1"/>
  <c r="F12" i="22" a="1"/>
  <c r="F12" i="22" s="1"/>
  <c r="F7" i="22" a="1"/>
  <c r="F7" i="22" s="1"/>
  <c r="F11" i="22" a="1"/>
  <c r="F11" i="22" s="1"/>
  <c r="F10" i="23"/>
  <c r="G10" i="23"/>
  <c r="G7" i="23"/>
  <c r="F7" i="23"/>
  <c r="G16" i="22"/>
  <c r="G11" i="21"/>
  <c r="G13" i="22"/>
  <c r="G12" i="22"/>
  <c r="X6" i="21"/>
  <c r="Y6" i="21" s="1"/>
  <c r="I6" i="21" s="1"/>
  <c r="F6" i="21" s="1"/>
  <c r="X9" i="21"/>
  <c r="Y9" i="21" s="1"/>
  <c r="I9" i="21" s="1"/>
  <c r="X10" i="21"/>
  <c r="Y10" i="21" s="1"/>
  <c r="I10" i="21" s="1"/>
  <c r="F10" i="21" s="1"/>
  <c r="X8" i="21"/>
  <c r="Y8" i="21" s="1"/>
  <c r="I8" i="21" s="1"/>
  <c r="X7" i="21"/>
  <c r="Y7" i="21" s="1"/>
  <c r="I7" i="21" s="1"/>
  <c r="F7" i="21" s="1" a="1"/>
  <c r="X13" i="21"/>
  <c r="Y13" i="21" s="1"/>
  <c r="I13" i="21" s="1"/>
  <c r="F13" i="21" s="1"/>
  <c r="G8" i="23"/>
  <c r="G11" i="22"/>
  <c r="G10" i="22"/>
  <c r="G8" i="22"/>
  <c r="G15" i="22"/>
  <c r="G14" i="22"/>
  <c r="G9" i="22"/>
  <c r="G9" i="23"/>
  <c r="G6" i="23"/>
  <c r="G5" i="23"/>
  <c r="G6" i="22"/>
  <c r="G5" i="22"/>
  <c r="G7" i="22"/>
  <c r="G4" i="23"/>
  <c r="G4" i="22"/>
  <c r="X12" i="21"/>
  <c r="Y12" i="21" s="1"/>
  <c r="I12" i="21" s="1"/>
  <c r="F12" i="21" s="1"/>
  <c r="X5" i="21"/>
  <c r="Y5" i="21" s="1"/>
  <c r="I5" i="21" s="1"/>
  <c r="F5" i="21" s="1"/>
  <c r="V4" i="21"/>
  <c r="H4" i="21" s="1"/>
  <c r="F4" i="21" s="1"/>
  <c r="X4" i="21"/>
  <c r="Y4" i="21" s="1"/>
  <c r="I4" i="21" s="1"/>
  <c r="F8" i="21" l="1" a="1"/>
  <c r="F8" i="21" s="1"/>
  <c r="F9" i="21" a="1"/>
  <c r="F9" i="21" s="1"/>
  <c r="G7" i="21"/>
  <c r="F7" i="21"/>
  <c r="E30" i="23"/>
  <c r="E26" i="23"/>
  <c r="E22" i="23"/>
  <c r="E32" i="23"/>
  <c r="E27" i="23"/>
  <c r="E21" i="23"/>
  <c r="E19" i="23"/>
  <c r="E23" i="23"/>
  <c r="E12" i="23"/>
  <c r="E28" i="23"/>
  <c r="E25" i="23"/>
  <c r="E11" i="23"/>
  <c r="E24" i="23"/>
  <c r="E31" i="23"/>
  <c r="E18" i="23"/>
  <c r="E20" i="23"/>
  <c r="E14" i="23"/>
  <c r="E13" i="23"/>
  <c r="E29" i="23"/>
  <c r="E16" i="23"/>
  <c r="E15" i="23"/>
  <c r="E17" i="23"/>
  <c r="E10" i="23"/>
  <c r="E25" i="22"/>
  <c r="E31" i="22"/>
  <c r="E32" i="22"/>
  <c r="E22" i="22"/>
  <c r="E24" i="22"/>
  <c r="E21" i="22"/>
  <c r="E27" i="22"/>
  <c r="E23" i="22"/>
  <c r="E18" i="22"/>
  <c r="E30" i="22"/>
  <c r="E19" i="22"/>
  <c r="E29" i="22"/>
  <c r="E17" i="22"/>
  <c r="E26" i="22"/>
  <c r="E28" i="22"/>
  <c r="E20" i="22"/>
  <c r="E16" i="22"/>
  <c r="E13" i="22"/>
  <c r="E12" i="22"/>
  <c r="G6" i="21"/>
  <c r="G9" i="21"/>
  <c r="G10" i="21"/>
  <c r="G8" i="21"/>
  <c r="G13" i="21"/>
  <c r="E8" i="23"/>
  <c r="E11" i="22"/>
  <c r="E10" i="22"/>
  <c r="E8" i="22"/>
  <c r="E15" i="22"/>
  <c r="E9" i="22"/>
  <c r="E7" i="23"/>
  <c r="E7" i="22"/>
  <c r="E5" i="22"/>
  <c r="E14" i="22"/>
  <c r="E6" i="22"/>
  <c r="E4" i="22"/>
  <c r="E4" i="23"/>
  <c r="E9" i="23"/>
  <c r="E5" i="23"/>
  <c r="E6" i="23"/>
  <c r="G5" i="21"/>
  <c r="G12" i="21"/>
  <c r="G4" i="21"/>
  <c r="E27" i="21" l="1"/>
  <c r="E15" i="21"/>
  <c r="E28" i="21"/>
  <c r="E32" i="21"/>
  <c r="E17" i="21"/>
  <c r="E23" i="21"/>
  <c r="E30" i="21"/>
  <c r="E20" i="21"/>
  <c r="E16" i="21"/>
  <c r="E29" i="21"/>
  <c r="E22" i="21"/>
  <c r="E19" i="21"/>
  <c r="E21" i="21"/>
  <c r="E25" i="21"/>
  <c r="E24" i="21"/>
  <c r="E31" i="21"/>
  <c r="E26" i="21"/>
  <c r="E18" i="21"/>
  <c r="E14" i="21"/>
  <c r="E11" i="21"/>
  <c r="E6" i="21"/>
  <c r="E9" i="21"/>
  <c r="E10" i="21"/>
  <c r="E8" i="21"/>
  <c r="E13" i="21"/>
  <c r="E7" i="21"/>
  <c r="E4" i="21"/>
  <c r="E5" i="21"/>
  <c r="E12" i="21"/>
  <c r="AM6" i="1"/>
  <c r="AM14" i="1"/>
  <c r="AM11" i="1"/>
  <c r="AM12" i="1"/>
  <c r="AM18" i="1"/>
  <c r="AM16" i="1"/>
  <c r="AM19" i="1"/>
  <c r="AM17" i="1"/>
  <c r="AM22" i="1"/>
  <c r="AM21" i="1"/>
  <c r="AM15" i="1"/>
  <c r="AM23" i="1"/>
  <c r="AM24" i="1"/>
  <c r="AM25" i="1"/>
  <c r="AM26" i="1"/>
  <c r="AM27" i="1"/>
  <c r="AM28" i="1"/>
  <c r="AM29" i="1"/>
  <c r="AM30" i="1"/>
  <c r="AM31" i="1"/>
  <c r="AM32" i="1"/>
  <c r="A15" i="9" l="1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C124" i="7" l="1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G87" i="7"/>
  <c r="C87" i="7"/>
  <c r="G86" i="7"/>
  <c r="C86" i="7"/>
  <c r="G85" i="7"/>
  <c r="C85" i="7"/>
  <c r="G84" i="7"/>
  <c r="C84" i="7"/>
  <c r="G83" i="7"/>
  <c r="C83" i="7"/>
  <c r="G82" i="7"/>
  <c r="C82" i="7"/>
  <c r="G81" i="7"/>
  <c r="C81" i="7"/>
  <c r="G80" i="7"/>
  <c r="C80" i="7"/>
  <c r="G79" i="7"/>
  <c r="C79" i="7"/>
  <c r="G78" i="7"/>
  <c r="C78" i="7"/>
  <c r="G77" i="7"/>
  <c r="C77" i="7"/>
  <c r="G76" i="7"/>
  <c r="C76" i="7"/>
  <c r="G75" i="7"/>
  <c r="C75" i="7"/>
  <c r="G74" i="7"/>
  <c r="C74" i="7"/>
  <c r="G73" i="7"/>
  <c r="C73" i="7"/>
  <c r="G72" i="7"/>
  <c r="C72" i="7"/>
  <c r="G71" i="7"/>
  <c r="C71" i="7"/>
  <c r="G70" i="7"/>
  <c r="C70" i="7"/>
  <c r="G69" i="7"/>
  <c r="C69" i="7"/>
  <c r="G68" i="7"/>
  <c r="C68" i="7"/>
  <c r="G67" i="7"/>
  <c r="C67" i="7"/>
  <c r="G66" i="7"/>
  <c r="C66" i="7"/>
  <c r="G65" i="7"/>
  <c r="C65" i="7"/>
  <c r="G64" i="7"/>
  <c r="C64" i="7"/>
  <c r="G63" i="7"/>
  <c r="C63" i="7"/>
  <c r="G62" i="7"/>
  <c r="C62" i="7"/>
  <c r="G61" i="7"/>
  <c r="C61" i="7"/>
  <c r="G60" i="7"/>
  <c r="C60" i="7"/>
  <c r="G59" i="7"/>
  <c r="C59" i="7"/>
  <c r="G58" i="7"/>
  <c r="C58" i="7"/>
  <c r="G57" i="7"/>
  <c r="C57" i="7"/>
  <c r="G56" i="7"/>
  <c r="C56" i="7"/>
  <c r="G55" i="7"/>
  <c r="C55" i="7"/>
  <c r="G54" i="7"/>
  <c r="C54" i="7"/>
  <c r="G53" i="7"/>
  <c r="C53" i="7"/>
  <c r="G52" i="7"/>
  <c r="C52" i="7"/>
  <c r="G51" i="7"/>
  <c r="C51" i="7"/>
  <c r="G50" i="7"/>
  <c r="C50" i="7"/>
  <c r="G49" i="7"/>
  <c r="C49" i="7"/>
  <c r="G48" i="7"/>
  <c r="C48" i="7"/>
  <c r="G47" i="7"/>
  <c r="C47" i="7"/>
  <c r="G46" i="7"/>
  <c r="C46" i="7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G27" i="7"/>
  <c r="G26" i="7"/>
  <c r="G25" i="7"/>
  <c r="G24" i="7"/>
  <c r="G23" i="7"/>
  <c r="G22" i="7"/>
  <c r="G21" i="7"/>
  <c r="G20" i="7"/>
  <c r="G19" i="7"/>
  <c r="C19" i="7"/>
  <c r="G18" i="7"/>
  <c r="C18" i="7"/>
  <c r="G17" i="7"/>
  <c r="C17" i="7"/>
  <c r="G16" i="7"/>
  <c r="C16" i="7"/>
  <c r="G15" i="7"/>
  <c r="C15" i="7"/>
  <c r="G14" i="7"/>
  <c r="C14" i="7"/>
  <c r="G13" i="7"/>
  <c r="G12" i="7"/>
  <c r="G11" i="7"/>
  <c r="G10" i="7"/>
  <c r="G9" i="7"/>
  <c r="C9" i="7"/>
  <c r="G8" i="7"/>
  <c r="C8" i="7"/>
  <c r="G7" i="7"/>
  <c r="C7" i="7"/>
  <c r="G6" i="7"/>
  <c r="C6" i="7"/>
  <c r="G5" i="7"/>
  <c r="C5" i="7"/>
  <c r="G4" i="7"/>
  <c r="C4" i="7"/>
  <c r="G3" i="7"/>
  <c r="C3" i="7"/>
  <c r="G2" i="7"/>
  <c r="C2" i="7"/>
  <c r="AY32" i="1" l="1"/>
  <c r="AZ32" i="1" s="1"/>
  <c r="S32" i="1" s="1"/>
  <c r="AW32" i="1"/>
  <c r="AT32" i="1"/>
  <c r="P32" i="1" s="1"/>
  <c r="AQ32" i="1"/>
  <c r="AN32" i="1"/>
  <c r="N32" i="1" s="1"/>
  <c r="AK32" i="1"/>
  <c r="M32" i="1" s="1"/>
  <c r="AH32" i="1"/>
  <c r="L32" i="1" s="1"/>
  <c r="AD32" i="1"/>
  <c r="AE32" i="1" s="1"/>
  <c r="K32" i="1" s="1"/>
  <c r="AA32" i="1"/>
  <c r="AB32" i="1" s="1"/>
  <c r="J32" i="1" s="1"/>
  <c r="X32" i="1"/>
  <c r="Y32" i="1" s="1"/>
  <c r="I32" i="1" s="1"/>
  <c r="V32" i="1"/>
  <c r="H32" i="1" s="1"/>
  <c r="A29" i="9"/>
  <c r="AY31" i="1"/>
  <c r="AZ31" i="1" s="1"/>
  <c r="S31" i="1" s="1"/>
  <c r="AW31" i="1"/>
  <c r="AT31" i="1"/>
  <c r="P31" i="1" s="1"/>
  <c r="AQ31" i="1"/>
  <c r="AN31" i="1"/>
  <c r="N31" i="1" s="1"/>
  <c r="AK31" i="1"/>
  <c r="M31" i="1" s="1"/>
  <c r="AH31" i="1"/>
  <c r="L31" i="1" s="1"/>
  <c r="AD31" i="1"/>
  <c r="AE31" i="1" s="1"/>
  <c r="K31" i="1" s="1"/>
  <c r="AA31" i="1"/>
  <c r="AB31" i="1" s="1"/>
  <c r="J31" i="1" s="1"/>
  <c r="X31" i="1"/>
  <c r="Y31" i="1" s="1"/>
  <c r="I31" i="1" s="1"/>
  <c r="V31" i="1"/>
  <c r="H31" i="1" s="1"/>
  <c r="A28" i="9"/>
  <c r="AY30" i="1"/>
  <c r="AZ30" i="1" s="1"/>
  <c r="S30" i="1" s="1"/>
  <c r="AW30" i="1"/>
  <c r="AT30" i="1"/>
  <c r="P30" i="1" s="1"/>
  <c r="AQ30" i="1"/>
  <c r="AN30" i="1"/>
  <c r="N30" i="1" s="1"/>
  <c r="AK30" i="1"/>
  <c r="M30" i="1" s="1"/>
  <c r="AH30" i="1"/>
  <c r="L30" i="1" s="1"/>
  <c r="AD30" i="1"/>
  <c r="AE30" i="1" s="1"/>
  <c r="K30" i="1" s="1"/>
  <c r="AA30" i="1"/>
  <c r="AB30" i="1" s="1"/>
  <c r="J30" i="1" s="1"/>
  <c r="X30" i="1"/>
  <c r="Y30" i="1" s="1"/>
  <c r="I30" i="1" s="1"/>
  <c r="V30" i="1"/>
  <c r="H30" i="1" s="1"/>
  <c r="A27" i="9"/>
  <c r="AY29" i="1"/>
  <c r="AZ29" i="1" s="1"/>
  <c r="S29" i="1" s="1"/>
  <c r="AW29" i="1"/>
  <c r="AT29" i="1"/>
  <c r="P29" i="1" s="1"/>
  <c r="AQ29" i="1"/>
  <c r="AN29" i="1"/>
  <c r="N29" i="1" s="1"/>
  <c r="AK29" i="1"/>
  <c r="M29" i="1" s="1"/>
  <c r="AH29" i="1"/>
  <c r="L29" i="1" s="1"/>
  <c r="AD29" i="1"/>
  <c r="AE29" i="1" s="1"/>
  <c r="K29" i="1" s="1"/>
  <c r="AA29" i="1"/>
  <c r="AB29" i="1" s="1"/>
  <c r="J29" i="1" s="1"/>
  <c r="X29" i="1"/>
  <c r="Y29" i="1" s="1"/>
  <c r="I29" i="1" s="1"/>
  <c r="V29" i="1"/>
  <c r="H29" i="1" s="1"/>
  <c r="A26" i="9"/>
  <c r="AY28" i="1"/>
  <c r="AZ28" i="1" s="1"/>
  <c r="S28" i="1" s="1"/>
  <c r="AW28" i="1"/>
  <c r="AT28" i="1"/>
  <c r="P28" i="1" s="1"/>
  <c r="AQ28" i="1"/>
  <c r="AN28" i="1"/>
  <c r="N28" i="1" s="1"/>
  <c r="AK28" i="1"/>
  <c r="M28" i="1" s="1"/>
  <c r="AH28" i="1"/>
  <c r="L28" i="1" s="1"/>
  <c r="AD28" i="1"/>
  <c r="AE28" i="1" s="1"/>
  <c r="K28" i="1" s="1"/>
  <c r="AA28" i="1"/>
  <c r="AB28" i="1" s="1"/>
  <c r="J28" i="1" s="1"/>
  <c r="X28" i="1"/>
  <c r="Y28" i="1" s="1"/>
  <c r="I28" i="1" s="1"/>
  <c r="V28" i="1"/>
  <c r="H28" i="1" s="1"/>
  <c r="A25" i="9"/>
  <c r="AY27" i="1"/>
  <c r="AZ27" i="1" s="1"/>
  <c r="S27" i="1" s="1"/>
  <c r="AW27" i="1"/>
  <c r="AT27" i="1"/>
  <c r="P27" i="1" s="1"/>
  <c r="AQ27" i="1"/>
  <c r="AN27" i="1"/>
  <c r="N27" i="1" s="1"/>
  <c r="AK27" i="1"/>
  <c r="M27" i="1" s="1"/>
  <c r="AH27" i="1"/>
  <c r="L27" i="1" s="1"/>
  <c r="AD27" i="1"/>
  <c r="AE27" i="1" s="1"/>
  <c r="K27" i="1" s="1"/>
  <c r="AA27" i="1"/>
  <c r="AB27" i="1" s="1"/>
  <c r="J27" i="1" s="1"/>
  <c r="X27" i="1"/>
  <c r="Y27" i="1" s="1"/>
  <c r="I27" i="1" s="1"/>
  <c r="V27" i="1"/>
  <c r="H27" i="1" s="1"/>
  <c r="A24" i="9"/>
  <c r="AY26" i="1"/>
  <c r="AZ26" i="1" s="1"/>
  <c r="S26" i="1" s="1"/>
  <c r="AW26" i="1"/>
  <c r="AT26" i="1"/>
  <c r="P26" i="1" s="1"/>
  <c r="AQ26" i="1"/>
  <c r="AN26" i="1"/>
  <c r="N26" i="1" s="1"/>
  <c r="AK26" i="1"/>
  <c r="M26" i="1" s="1"/>
  <c r="AH26" i="1"/>
  <c r="L26" i="1" s="1"/>
  <c r="AD26" i="1"/>
  <c r="AE26" i="1" s="1"/>
  <c r="K26" i="1" s="1"/>
  <c r="AA26" i="1"/>
  <c r="AB26" i="1" s="1"/>
  <c r="J26" i="1" s="1"/>
  <c r="X26" i="1"/>
  <c r="Y26" i="1" s="1"/>
  <c r="I26" i="1" s="1"/>
  <c r="V26" i="1"/>
  <c r="H26" i="1" s="1"/>
  <c r="A23" i="9"/>
  <c r="AY25" i="1"/>
  <c r="AZ25" i="1" s="1"/>
  <c r="S25" i="1" s="1"/>
  <c r="AW25" i="1"/>
  <c r="AT25" i="1"/>
  <c r="P25" i="1" s="1"/>
  <c r="AQ25" i="1"/>
  <c r="AN25" i="1"/>
  <c r="N25" i="1" s="1"/>
  <c r="AK25" i="1"/>
  <c r="M25" i="1" s="1"/>
  <c r="AH25" i="1"/>
  <c r="L25" i="1" s="1"/>
  <c r="AD25" i="1"/>
  <c r="AE25" i="1" s="1"/>
  <c r="K25" i="1" s="1"/>
  <c r="AA25" i="1"/>
  <c r="AB25" i="1" s="1"/>
  <c r="J25" i="1" s="1"/>
  <c r="X25" i="1"/>
  <c r="Y25" i="1" s="1"/>
  <c r="I25" i="1" s="1"/>
  <c r="V25" i="1"/>
  <c r="H25" i="1" s="1"/>
  <c r="A22" i="9"/>
  <c r="AY24" i="1"/>
  <c r="AZ24" i="1" s="1"/>
  <c r="S24" i="1" s="1"/>
  <c r="AW24" i="1"/>
  <c r="AT24" i="1"/>
  <c r="P24" i="1" s="1"/>
  <c r="AQ24" i="1"/>
  <c r="AN24" i="1"/>
  <c r="N24" i="1" s="1"/>
  <c r="AK24" i="1"/>
  <c r="M24" i="1" s="1"/>
  <c r="AH24" i="1"/>
  <c r="L24" i="1" s="1"/>
  <c r="AD24" i="1"/>
  <c r="AE24" i="1" s="1"/>
  <c r="K24" i="1" s="1"/>
  <c r="AA24" i="1"/>
  <c r="AB24" i="1" s="1"/>
  <c r="J24" i="1" s="1"/>
  <c r="X24" i="1"/>
  <c r="Y24" i="1" s="1"/>
  <c r="I24" i="1" s="1"/>
  <c r="V24" i="1"/>
  <c r="H24" i="1" s="1"/>
  <c r="A21" i="9"/>
  <c r="AY23" i="1"/>
  <c r="AZ23" i="1" s="1"/>
  <c r="S23" i="1" s="1"/>
  <c r="AW23" i="1"/>
  <c r="AT23" i="1"/>
  <c r="P23" i="1" s="1"/>
  <c r="AQ23" i="1"/>
  <c r="AN23" i="1"/>
  <c r="N23" i="1" s="1"/>
  <c r="AK23" i="1"/>
  <c r="M23" i="1" s="1"/>
  <c r="AH23" i="1"/>
  <c r="L23" i="1" s="1"/>
  <c r="AD23" i="1"/>
  <c r="AE23" i="1" s="1"/>
  <c r="K23" i="1" s="1"/>
  <c r="AA23" i="1"/>
  <c r="AB23" i="1" s="1"/>
  <c r="J23" i="1" s="1"/>
  <c r="X23" i="1"/>
  <c r="Y23" i="1" s="1"/>
  <c r="I23" i="1" s="1"/>
  <c r="V23" i="1"/>
  <c r="H23" i="1" s="1"/>
  <c r="A20" i="9"/>
  <c r="AY15" i="1"/>
  <c r="AZ15" i="1" s="1"/>
  <c r="S15" i="1" s="1"/>
  <c r="AW15" i="1"/>
  <c r="AT15" i="1"/>
  <c r="P15" i="1" s="1"/>
  <c r="AQ15" i="1"/>
  <c r="AN15" i="1"/>
  <c r="N15" i="1" s="1"/>
  <c r="AK15" i="1"/>
  <c r="M15" i="1" s="1"/>
  <c r="AH15" i="1"/>
  <c r="L15" i="1" s="1"/>
  <c r="AD15" i="1"/>
  <c r="AE15" i="1" s="1"/>
  <c r="K15" i="1" s="1"/>
  <c r="AA15" i="1"/>
  <c r="AB15" i="1" s="1"/>
  <c r="J15" i="1" s="1"/>
  <c r="X15" i="1"/>
  <c r="Y15" i="1" s="1"/>
  <c r="I15" i="1" s="1"/>
  <c r="V15" i="1"/>
  <c r="H15" i="1" s="1"/>
  <c r="A19" i="9"/>
  <c r="AY21" i="1"/>
  <c r="AZ21" i="1" s="1"/>
  <c r="S21" i="1" s="1"/>
  <c r="AW21" i="1"/>
  <c r="AT21" i="1"/>
  <c r="P21" i="1" s="1"/>
  <c r="AQ21" i="1"/>
  <c r="AN21" i="1"/>
  <c r="N21" i="1" s="1"/>
  <c r="AK21" i="1"/>
  <c r="M21" i="1" s="1"/>
  <c r="AH21" i="1"/>
  <c r="L21" i="1" s="1"/>
  <c r="AD21" i="1"/>
  <c r="AE21" i="1" s="1"/>
  <c r="K21" i="1" s="1"/>
  <c r="AA21" i="1"/>
  <c r="AB21" i="1" s="1"/>
  <c r="J21" i="1" s="1"/>
  <c r="X21" i="1"/>
  <c r="Y21" i="1" s="1"/>
  <c r="I21" i="1" s="1"/>
  <c r="V21" i="1"/>
  <c r="H21" i="1" s="1"/>
  <c r="A18" i="9"/>
  <c r="AY22" i="1"/>
  <c r="AZ22" i="1" s="1"/>
  <c r="S22" i="1" s="1"/>
  <c r="AW22" i="1"/>
  <c r="AT22" i="1"/>
  <c r="P22" i="1" s="1"/>
  <c r="AQ22" i="1"/>
  <c r="AN22" i="1"/>
  <c r="N22" i="1" s="1"/>
  <c r="AK22" i="1"/>
  <c r="M22" i="1" s="1"/>
  <c r="AH22" i="1"/>
  <c r="L22" i="1" s="1"/>
  <c r="AD22" i="1"/>
  <c r="AE22" i="1" s="1"/>
  <c r="K22" i="1" s="1"/>
  <c r="AA22" i="1"/>
  <c r="AB22" i="1" s="1"/>
  <c r="J22" i="1" s="1"/>
  <c r="X22" i="1"/>
  <c r="Y22" i="1" s="1"/>
  <c r="I22" i="1" s="1"/>
  <c r="V22" i="1"/>
  <c r="H22" i="1" s="1"/>
  <c r="A17" i="9"/>
  <c r="AY17" i="1"/>
  <c r="AZ17" i="1" s="1"/>
  <c r="S17" i="1" s="1"/>
  <c r="AW17" i="1"/>
  <c r="AT17" i="1"/>
  <c r="P17" i="1" s="1"/>
  <c r="AQ17" i="1"/>
  <c r="AN17" i="1"/>
  <c r="N17" i="1" s="1"/>
  <c r="AK17" i="1"/>
  <c r="M17" i="1" s="1"/>
  <c r="AH17" i="1"/>
  <c r="L17" i="1" s="1"/>
  <c r="AD17" i="1"/>
  <c r="AE17" i="1" s="1"/>
  <c r="K17" i="1" s="1"/>
  <c r="AA17" i="1"/>
  <c r="AB17" i="1" s="1"/>
  <c r="J17" i="1" s="1"/>
  <c r="X17" i="1"/>
  <c r="Y17" i="1" s="1"/>
  <c r="I17" i="1" s="1"/>
  <c r="V17" i="1"/>
  <c r="H17" i="1" s="1"/>
  <c r="A16" i="9"/>
  <c r="AY19" i="1"/>
  <c r="AZ19" i="1" s="1"/>
  <c r="S19" i="1" s="1"/>
  <c r="AW19" i="1"/>
  <c r="AT19" i="1"/>
  <c r="P19" i="1" s="1"/>
  <c r="AQ19" i="1"/>
  <c r="AN19" i="1"/>
  <c r="N19" i="1" s="1"/>
  <c r="AK19" i="1"/>
  <c r="M19" i="1" s="1"/>
  <c r="AH19" i="1"/>
  <c r="L19" i="1" s="1"/>
  <c r="AD19" i="1"/>
  <c r="AE19" i="1" s="1"/>
  <c r="K19" i="1" s="1"/>
  <c r="AA19" i="1"/>
  <c r="AB19" i="1" s="1"/>
  <c r="J19" i="1" s="1"/>
  <c r="X19" i="1"/>
  <c r="Y19" i="1" s="1"/>
  <c r="I19" i="1" s="1"/>
  <c r="V19" i="1"/>
  <c r="H19" i="1" s="1"/>
  <c r="AY16" i="1"/>
  <c r="AZ16" i="1" s="1"/>
  <c r="S16" i="1" s="1"/>
  <c r="AW16" i="1"/>
  <c r="AT16" i="1"/>
  <c r="P16" i="1" s="1"/>
  <c r="AQ16" i="1"/>
  <c r="AN16" i="1"/>
  <c r="N16" i="1" s="1"/>
  <c r="AK16" i="1"/>
  <c r="M16" i="1" s="1"/>
  <c r="AH16" i="1"/>
  <c r="L16" i="1" s="1"/>
  <c r="AD16" i="1"/>
  <c r="AE16" i="1" s="1"/>
  <c r="K16" i="1" s="1"/>
  <c r="AA16" i="1"/>
  <c r="AB16" i="1" s="1"/>
  <c r="J16" i="1" s="1"/>
  <c r="X16" i="1"/>
  <c r="Y16" i="1" s="1"/>
  <c r="I16" i="1" s="1"/>
  <c r="V16" i="1"/>
  <c r="H16" i="1" s="1"/>
  <c r="A14" i="9"/>
  <c r="AY18" i="1"/>
  <c r="AZ18" i="1" s="1"/>
  <c r="S18" i="1" s="1"/>
  <c r="AW18" i="1"/>
  <c r="AN18" i="1"/>
  <c r="N18" i="1" s="1"/>
  <c r="AK18" i="1"/>
  <c r="M18" i="1" s="1"/>
  <c r="AH18" i="1"/>
  <c r="L18" i="1" s="1"/>
  <c r="AD18" i="1"/>
  <c r="AE18" i="1" s="1"/>
  <c r="K18" i="1" s="1"/>
  <c r="AA18" i="1"/>
  <c r="AB18" i="1" s="1"/>
  <c r="J18" i="1" s="1"/>
  <c r="X18" i="1"/>
  <c r="Y18" i="1" s="1"/>
  <c r="I18" i="1" s="1"/>
  <c r="V18" i="1"/>
  <c r="H18" i="1" s="1"/>
  <c r="A12" i="9"/>
  <c r="AY20" i="1"/>
  <c r="AZ20" i="1" s="1"/>
  <c r="S20" i="1" s="1"/>
  <c r="AW20" i="1"/>
  <c r="AT20" i="1"/>
  <c r="P20" i="1" s="1"/>
  <c r="AQ20" i="1"/>
  <c r="AK20" i="1"/>
  <c r="M20" i="1" s="1"/>
  <c r="AH20" i="1"/>
  <c r="L20" i="1" s="1"/>
  <c r="AD20" i="1"/>
  <c r="AE20" i="1" s="1"/>
  <c r="K20" i="1" s="1"/>
  <c r="AA20" i="1"/>
  <c r="AB20" i="1" s="1"/>
  <c r="J20" i="1" s="1"/>
  <c r="X20" i="1"/>
  <c r="Y20" i="1" s="1"/>
  <c r="I20" i="1" s="1"/>
  <c r="V20" i="1"/>
  <c r="H20" i="1" s="1"/>
  <c r="AY12" i="1"/>
  <c r="AZ12" i="1" s="1"/>
  <c r="S12" i="1" s="1"/>
  <c r="AW12" i="1"/>
  <c r="AT12" i="1"/>
  <c r="P12" i="1" s="1"/>
  <c r="AQ12" i="1"/>
  <c r="AN12" i="1"/>
  <c r="N12" i="1" s="1"/>
  <c r="AK12" i="1"/>
  <c r="M12" i="1" s="1"/>
  <c r="AH12" i="1"/>
  <c r="L12" i="1" s="1"/>
  <c r="AD12" i="1"/>
  <c r="AE12" i="1" s="1"/>
  <c r="K12" i="1" s="1"/>
  <c r="AA12" i="1"/>
  <c r="AB12" i="1" s="1"/>
  <c r="J12" i="1" s="1"/>
  <c r="X12" i="1"/>
  <c r="Y12" i="1" s="1"/>
  <c r="I12" i="1" s="1"/>
  <c r="V12" i="1"/>
  <c r="H12" i="1" s="1"/>
  <c r="AY11" i="1"/>
  <c r="AZ11" i="1" s="1"/>
  <c r="S11" i="1" s="1"/>
  <c r="AW11" i="1"/>
  <c r="AT11" i="1"/>
  <c r="P11" i="1" s="1"/>
  <c r="AQ11" i="1"/>
  <c r="AN11" i="1"/>
  <c r="N11" i="1" s="1"/>
  <c r="AK11" i="1"/>
  <c r="M11" i="1" s="1"/>
  <c r="AH11" i="1"/>
  <c r="L11" i="1" s="1"/>
  <c r="AD11" i="1"/>
  <c r="AE11" i="1" s="1"/>
  <c r="K11" i="1" s="1"/>
  <c r="AA11" i="1"/>
  <c r="AB11" i="1" s="1"/>
  <c r="J11" i="1" s="1"/>
  <c r="X11" i="1"/>
  <c r="Y11" i="1" s="1"/>
  <c r="I11" i="1" s="1"/>
  <c r="V11" i="1"/>
  <c r="H11" i="1" s="1"/>
  <c r="A9" i="9"/>
  <c r="AT13" i="1"/>
  <c r="P13" i="1" s="1"/>
  <c r="AQ13" i="1"/>
  <c r="AK13" i="1"/>
  <c r="M13" i="1" s="1"/>
  <c r="AH13" i="1"/>
  <c r="L13" i="1" s="1"/>
  <c r="AD13" i="1"/>
  <c r="AE13" i="1" s="1"/>
  <c r="K13" i="1" s="1"/>
  <c r="AA13" i="1"/>
  <c r="AB13" i="1" s="1"/>
  <c r="J13" i="1" s="1"/>
  <c r="X13" i="1"/>
  <c r="Y13" i="1" s="1"/>
  <c r="I13" i="1" s="1"/>
  <c r="V13" i="1"/>
  <c r="H13" i="1" s="1"/>
  <c r="AY9" i="1"/>
  <c r="AZ9" i="1" s="1"/>
  <c r="S9" i="1" s="1"/>
  <c r="P9" i="1"/>
  <c r="M9" i="1"/>
  <c r="L9" i="1"/>
  <c r="AD9" i="1"/>
  <c r="AE9" i="1" s="1"/>
  <c r="K9" i="1" s="1"/>
  <c r="AA9" i="1"/>
  <c r="AB9" i="1" s="1"/>
  <c r="J9" i="1" s="1"/>
  <c r="X9" i="1"/>
  <c r="Y9" i="1" s="1"/>
  <c r="I9" i="1" s="1"/>
  <c r="V9" i="1"/>
  <c r="H9" i="1" s="1"/>
  <c r="M10" i="1"/>
  <c r="L10" i="1"/>
  <c r="AD10" i="1"/>
  <c r="AE10" i="1" s="1"/>
  <c r="K10" i="1" s="1"/>
  <c r="AA10" i="1"/>
  <c r="AB10" i="1" s="1"/>
  <c r="J10" i="1" s="1"/>
  <c r="X10" i="1"/>
  <c r="Y10" i="1" s="1"/>
  <c r="I10" i="1" s="1"/>
  <c r="V10" i="1"/>
  <c r="H10" i="1" s="1"/>
  <c r="AN14" i="1"/>
  <c r="N14" i="1" s="1"/>
  <c r="AK14" i="1"/>
  <c r="M14" i="1" s="1"/>
  <c r="AH14" i="1"/>
  <c r="L14" i="1" s="1"/>
  <c r="AD14" i="1"/>
  <c r="AE14" i="1" s="1"/>
  <c r="K14" i="1" s="1"/>
  <c r="AA14" i="1"/>
  <c r="AB14" i="1" s="1"/>
  <c r="J14" i="1" s="1"/>
  <c r="X14" i="1"/>
  <c r="Y14" i="1" s="1"/>
  <c r="I14" i="1" s="1"/>
  <c r="V14" i="1"/>
  <c r="H14" i="1" s="1"/>
  <c r="AN7" i="1"/>
  <c r="N7" i="1" s="1"/>
  <c r="AD7" i="1"/>
  <c r="AE7" i="1" s="1"/>
  <c r="K7" i="1" s="1"/>
  <c r="AA7" i="1"/>
  <c r="AB7" i="1" s="1"/>
  <c r="J7" i="1" s="1"/>
  <c r="X7" i="1"/>
  <c r="Y7" i="1" s="1"/>
  <c r="I7" i="1" s="1"/>
  <c r="V7" i="1"/>
  <c r="H7" i="1" s="1"/>
  <c r="AY6" i="1"/>
  <c r="AZ6" i="1" s="1"/>
  <c r="S6" i="1" s="1"/>
  <c r="AW6" i="1"/>
  <c r="AN6" i="1"/>
  <c r="N6" i="1" s="1"/>
  <c r="AD6" i="1"/>
  <c r="AE6" i="1" s="1"/>
  <c r="K6" i="1" s="1"/>
  <c r="AA6" i="1"/>
  <c r="AB6" i="1" s="1"/>
  <c r="J6" i="1" s="1"/>
  <c r="X6" i="1"/>
  <c r="Y6" i="1" s="1"/>
  <c r="I6" i="1" s="1"/>
  <c r="V6" i="1"/>
  <c r="H6" i="1" s="1"/>
  <c r="AY8" i="1"/>
  <c r="AZ8" i="1" s="1"/>
  <c r="S8" i="1" s="1"/>
  <c r="AW8" i="1"/>
  <c r="AD8" i="1"/>
  <c r="AE8" i="1" s="1"/>
  <c r="K8" i="1" s="1"/>
  <c r="J8" i="1"/>
  <c r="X8" i="1"/>
  <c r="Y8" i="1" s="1"/>
  <c r="I8" i="1" s="1"/>
  <c r="V8" i="1"/>
  <c r="H8" i="1" s="1"/>
  <c r="AY5" i="1"/>
  <c r="AZ5" i="1" s="1"/>
  <c r="S5" i="1" s="1"/>
  <c r="AW5" i="1"/>
  <c r="AD5" i="1"/>
  <c r="AE5" i="1" s="1"/>
  <c r="K5" i="1" s="1"/>
  <c r="AA5" i="1"/>
  <c r="AB5" i="1" s="1"/>
  <c r="J5" i="1" s="1"/>
  <c r="X5" i="1"/>
  <c r="Y5" i="1" s="1"/>
  <c r="I5" i="1" s="1"/>
  <c r="V5" i="1"/>
  <c r="H5" i="1" s="1"/>
  <c r="AD4" i="1"/>
  <c r="AE4" i="1" s="1"/>
  <c r="K4" i="1" s="1"/>
  <c r="AA4" i="1"/>
  <c r="AB4" i="1" s="1"/>
  <c r="J4" i="1" s="1"/>
  <c r="X4" i="1"/>
  <c r="Y4" i="1" s="1"/>
  <c r="I4" i="1" s="1"/>
  <c r="Q5" i="1" l="1"/>
  <c r="Q9" i="1"/>
  <c r="Q11" i="1"/>
  <c r="Q6" i="1"/>
  <c r="Q19" i="1"/>
  <c r="Q22" i="1"/>
  <c r="Q21" i="1"/>
  <c r="Q23" i="1"/>
  <c r="Q26" i="1"/>
  <c r="Q27" i="1"/>
  <c r="Q28" i="1"/>
  <c r="Q29" i="1"/>
  <c r="Q30" i="1"/>
  <c r="Q31" i="1"/>
  <c r="Q32" i="1"/>
  <c r="Q20" i="1"/>
  <c r="Q8" i="1"/>
  <c r="Q17" i="1"/>
  <c r="Q15" i="1"/>
  <c r="Q24" i="1"/>
  <c r="Q25" i="1"/>
  <c r="Q12" i="1"/>
  <c r="Q18" i="1"/>
  <c r="Q16" i="1"/>
  <c r="O13" i="1"/>
  <c r="O19" i="1"/>
  <c r="O22" i="1"/>
  <c r="O23" i="1"/>
  <c r="O26" i="1"/>
  <c r="O29" i="1"/>
  <c r="O32" i="1"/>
  <c r="O12" i="1"/>
  <c r="O16" i="1"/>
  <c r="O17" i="1"/>
  <c r="O15" i="1"/>
  <c r="O25" i="1"/>
  <c r="O28" i="1"/>
  <c r="O11" i="1"/>
  <c r="O21" i="1"/>
  <c r="O24" i="1"/>
  <c r="O27" i="1"/>
  <c r="O30" i="1"/>
  <c r="O31" i="1"/>
  <c r="O20" i="1"/>
  <c r="A13" i="9"/>
  <c r="A5" i="9"/>
  <c r="A10" i="9"/>
  <c r="A11" i="9"/>
  <c r="A6" i="9"/>
  <c r="A1" i="9"/>
  <c r="A2" i="9"/>
  <c r="A3" i="9"/>
  <c r="A7" i="9"/>
  <c r="A4" i="9"/>
  <c r="A8" i="9"/>
  <c r="H18" i="29" l="1"/>
  <c r="H20" i="29"/>
  <c r="H18" i="28"/>
  <c r="H13" i="29"/>
  <c r="H21" i="28"/>
  <c r="H20" i="28"/>
  <c r="H10" i="29"/>
  <c r="H8" i="29"/>
  <c r="H6" i="29"/>
  <c r="H4" i="29"/>
  <c r="H2" i="29"/>
  <c r="H11" i="28"/>
  <c r="H9" i="28"/>
  <c r="H7" i="28"/>
  <c r="H5" i="28"/>
  <c r="H3" i="28"/>
  <c r="H9" i="29"/>
  <c r="H7" i="29"/>
  <c r="H3" i="29"/>
  <c r="H8" i="28"/>
  <c r="H4" i="28"/>
  <c r="H2" i="28"/>
  <c r="H22" i="28"/>
  <c r="H14" i="29"/>
  <c r="H17" i="29"/>
  <c r="H16" i="29"/>
  <c r="H14" i="28"/>
  <c r="H19" i="28"/>
  <c r="H17" i="28"/>
  <c r="H16" i="28"/>
  <c r="H11" i="29"/>
  <c r="H5" i="29"/>
  <c r="H10" i="28"/>
  <c r="H6" i="28"/>
  <c r="H15" i="28"/>
  <c r="H21" i="29"/>
  <c r="H15" i="29"/>
  <c r="H23" i="28"/>
  <c r="H12" i="29"/>
  <c r="H22" i="29"/>
  <c r="H19" i="29"/>
  <c r="H13" i="28"/>
  <c r="H12" i="28"/>
  <c r="H4" i="27"/>
  <c r="H2" i="27"/>
  <c r="H3" i="26"/>
  <c r="H3" i="27"/>
  <c r="H4" i="26"/>
  <c r="H5" i="27"/>
  <c r="H18" i="26"/>
  <c r="H11" i="26"/>
  <c r="H9" i="27"/>
  <c r="H12" i="26"/>
  <c r="H12" i="27"/>
  <c r="H16" i="26"/>
  <c r="H20" i="27"/>
  <c r="H10" i="26"/>
  <c r="H11" i="27"/>
  <c r="H8" i="26"/>
  <c r="H7" i="26"/>
  <c r="H23" i="29"/>
  <c r="H16" i="27"/>
  <c r="H7" i="27"/>
  <c r="H9" i="26"/>
  <c r="H8" i="27"/>
  <c r="H14" i="27"/>
  <c r="H18" i="27"/>
  <c r="H19" i="27"/>
  <c r="H2" i="26"/>
  <c r="H17" i="27"/>
  <c r="H13" i="27"/>
  <c r="H17" i="26"/>
  <c r="H6" i="26"/>
  <c r="H6" i="27"/>
  <c r="H10" i="27"/>
  <c r="H21" i="27"/>
  <c r="H15" i="27"/>
  <c r="H15" i="26"/>
  <c r="H14" i="26"/>
  <c r="H5" i="26"/>
  <c r="H13" i="26"/>
  <c r="G30" i="1"/>
  <c r="G32" i="1"/>
  <c r="F11" i="1"/>
  <c r="G26" i="1"/>
  <c r="G19" i="1"/>
  <c r="F25" i="1"/>
  <c r="G28" i="1"/>
  <c r="G27" i="1"/>
  <c r="F28" i="1"/>
  <c r="F26" i="1"/>
  <c r="G17" i="1"/>
  <c r="F29" i="1"/>
  <c r="F27" i="1"/>
  <c r="F16" i="1"/>
  <c r="F24" i="1"/>
  <c r="F12" i="1"/>
  <c r="G23" i="1"/>
  <c r="F31" i="1"/>
  <c r="F21" i="1"/>
  <c r="F15" i="1"/>
  <c r="F32" i="1"/>
  <c r="F22" i="1"/>
  <c r="G16" i="1"/>
  <c r="G31" i="1"/>
  <c r="G21" i="1"/>
  <c r="G15" i="1"/>
  <c r="G12" i="1"/>
  <c r="G22" i="1"/>
  <c r="F19" i="1"/>
  <c r="F30" i="1"/>
  <c r="F23" i="1"/>
  <c r="F17" i="1"/>
  <c r="G25" i="1"/>
  <c r="G24" i="1"/>
  <c r="G29" i="1"/>
  <c r="G11" i="1"/>
  <c r="H126" i="24"/>
  <c r="H128" i="24"/>
  <c r="H130" i="24"/>
  <c r="H132" i="24"/>
  <c r="H134" i="24"/>
  <c r="H136" i="24"/>
  <c r="H138" i="24"/>
  <c r="H140" i="24"/>
  <c r="H29" i="24"/>
  <c r="H27" i="24"/>
  <c r="H131" i="24"/>
  <c r="H139" i="25"/>
  <c r="H137" i="25"/>
  <c r="H135" i="25"/>
  <c r="H133" i="25"/>
  <c r="H131" i="25"/>
  <c r="H129" i="25"/>
  <c r="H127" i="25"/>
  <c r="H125" i="25"/>
  <c r="H27" i="25"/>
  <c r="H25" i="25"/>
  <c r="H23" i="25"/>
  <c r="H25" i="24"/>
  <c r="H140" i="25"/>
  <c r="H138" i="25"/>
  <c r="H136" i="25"/>
  <c r="H134" i="25"/>
  <c r="H132" i="25"/>
  <c r="H130" i="25"/>
  <c r="H128" i="25"/>
  <c r="H126" i="25"/>
  <c r="H28" i="25"/>
  <c r="H26" i="25"/>
  <c r="H24" i="25"/>
  <c r="H22" i="25"/>
  <c r="H28" i="24"/>
  <c r="H125" i="24"/>
  <c r="H127" i="24"/>
  <c r="H129" i="24"/>
  <c r="H133" i="24"/>
  <c r="H135" i="24"/>
  <c r="H137" i="24"/>
  <c r="H139" i="24"/>
  <c r="H26" i="24"/>
  <c r="H23" i="24"/>
  <c r="H2" i="25"/>
  <c r="H18" i="25"/>
  <c r="H8" i="25"/>
  <c r="H17" i="25"/>
  <c r="H22" i="24"/>
  <c r="H5" i="25"/>
  <c r="H8" i="24"/>
  <c r="H12" i="24"/>
  <c r="H87" i="25"/>
  <c r="H39" i="25"/>
  <c r="H92" i="24"/>
  <c r="H100" i="24"/>
  <c r="H108" i="24"/>
  <c r="H116" i="24"/>
  <c r="H124" i="24"/>
  <c r="H59" i="24"/>
  <c r="H11" i="24"/>
  <c r="H99" i="25"/>
  <c r="H111" i="25"/>
  <c r="H97" i="24"/>
  <c r="H76" i="24"/>
  <c r="H39" i="24"/>
  <c r="H107" i="25"/>
  <c r="H95" i="24"/>
  <c r="H84" i="24"/>
  <c r="H47" i="24"/>
  <c r="H63" i="25"/>
  <c r="H30" i="25"/>
  <c r="H117" i="24"/>
  <c r="H48" i="24"/>
  <c r="H107" i="24"/>
  <c r="H59" i="25"/>
  <c r="H56" i="24"/>
  <c r="H99" i="24"/>
  <c r="H30" i="24"/>
  <c r="H41" i="25"/>
  <c r="H74" i="25"/>
  <c r="H110" i="25"/>
  <c r="H34" i="24"/>
  <c r="H68" i="25"/>
  <c r="H37" i="25"/>
  <c r="H44" i="25"/>
  <c r="H81" i="25"/>
  <c r="H49" i="25"/>
  <c r="H37" i="24"/>
  <c r="H70" i="25"/>
  <c r="H56" i="25"/>
  <c r="H53" i="25"/>
  <c r="H85" i="25"/>
  <c r="H52" i="25"/>
  <c r="H42" i="24"/>
  <c r="H77" i="25"/>
  <c r="H58" i="25"/>
  <c r="H60" i="25"/>
  <c r="H104" i="25"/>
  <c r="H121" i="25"/>
  <c r="H84" i="25"/>
  <c r="H98" i="25"/>
  <c r="H9" i="25"/>
  <c r="H96" i="24"/>
  <c r="H112" i="24"/>
  <c r="H75" i="24"/>
  <c r="H3" i="24"/>
  <c r="H113" i="24"/>
  <c r="H4" i="24"/>
  <c r="H111" i="24"/>
  <c r="H6" i="24"/>
  <c r="H101" i="24"/>
  <c r="H5" i="24"/>
  <c r="H91" i="24"/>
  <c r="H36" i="24"/>
  <c r="H46" i="24"/>
  <c r="H82" i="25"/>
  <c r="H109" i="25"/>
  <c r="H49" i="24"/>
  <c r="H19" i="24"/>
  <c r="H24" i="24"/>
  <c r="H16" i="25"/>
  <c r="H4" i="25"/>
  <c r="H13" i="25"/>
  <c r="H19" i="25"/>
  <c r="H21" i="24"/>
  <c r="H16" i="24"/>
  <c r="H14" i="24"/>
  <c r="H71" i="25"/>
  <c r="H31" i="25"/>
  <c r="H94" i="24"/>
  <c r="H102" i="24"/>
  <c r="H110" i="24"/>
  <c r="H118" i="24"/>
  <c r="H83" i="24"/>
  <c r="H51" i="24"/>
  <c r="H7" i="24"/>
  <c r="H83" i="25"/>
  <c r="H79" i="25"/>
  <c r="H105" i="24"/>
  <c r="H71" i="24"/>
  <c r="H32" i="24"/>
  <c r="H75" i="25"/>
  <c r="H103" i="24"/>
  <c r="H79" i="24"/>
  <c r="H40" i="24"/>
  <c r="H54" i="25"/>
  <c r="H93" i="24"/>
  <c r="H80" i="24"/>
  <c r="H10" i="24"/>
  <c r="H68" i="24"/>
  <c r="H38" i="25"/>
  <c r="H31" i="24"/>
  <c r="H63" i="24"/>
  <c r="H97" i="25"/>
  <c r="H62" i="25"/>
  <c r="H106" i="25"/>
  <c r="H64" i="25"/>
  <c r="H50" i="24"/>
  <c r="H86" i="25"/>
  <c r="H101" i="25"/>
  <c r="H92" i="25"/>
  <c r="H113" i="25"/>
  <c r="H66" i="25"/>
  <c r="H53" i="24"/>
  <c r="H93" i="25"/>
  <c r="H88" i="25"/>
  <c r="H94" i="25"/>
  <c r="H117" i="25"/>
  <c r="H73" i="25"/>
  <c r="H58" i="24"/>
  <c r="H100" i="25"/>
  <c r="H90" i="25"/>
  <c r="H124" i="25"/>
  <c r="H38" i="24"/>
  <c r="H61" i="25"/>
  <c r="H80" i="25"/>
  <c r="H77" i="24"/>
  <c r="H10" i="25"/>
  <c r="H14" i="25"/>
  <c r="H20" i="24"/>
  <c r="H7" i="25"/>
  <c r="H15" i="25"/>
  <c r="H17" i="24"/>
  <c r="H9" i="24"/>
  <c r="H119" i="25"/>
  <c r="H55" i="25"/>
  <c r="H88" i="24"/>
  <c r="H104" i="24"/>
  <c r="H120" i="24"/>
  <c r="H43" i="24"/>
  <c r="H67" i="25"/>
  <c r="H46" i="25"/>
  <c r="H64" i="24"/>
  <c r="H51" i="25"/>
  <c r="H72" i="24"/>
  <c r="H42" i="25"/>
  <c r="H60" i="24"/>
  <c r="H91" i="25"/>
  <c r="H18" i="24"/>
  <c r="H65" i="24"/>
  <c r="H41" i="24"/>
  <c r="H66" i="24"/>
  <c r="H32" i="25"/>
  <c r="H6" i="25"/>
  <c r="H3" i="25"/>
  <c r="H103" i="25"/>
  <c r="H106" i="24"/>
  <c r="H35" i="24"/>
  <c r="H121" i="24"/>
  <c r="H119" i="24"/>
  <c r="H109" i="24"/>
  <c r="H123" i="24"/>
  <c r="H33" i="25"/>
  <c r="H62" i="24"/>
  <c r="H76" i="25"/>
  <c r="H85" i="24"/>
  <c r="H86" i="24"/>
  <c r="H78" i="25"/>
  <c r="H87" i="24"/>
  <c r="H29" i="25"/>
  <c r="H108" i="25"/>
  <c r="H102" i="25"/>
  <c r="H90" i="24"/>
  <c r="H33" i="24"/>
  <c r="H36" i="25"/>
  <c r="H65" i="25"/>
  <c r="H114" i="25"/>
  <c r="H72" i="25"/>
  <c r="H20" i="25"/>
  <c r="H11" i="25"/>
  <c r="H47" i="25"/>
  <c r="H114" i="24"/>
  <c r="H115" i="25"/>
  <c r="H44" i="24"/>
  <c r="H52" i="24"/>
  <c r="H55" i="24"/>
  <c r="H43" i="25"/>
  <c r="H45" i="25"/>
  <c r="H57" i="24"/>
  <c r="H89" i="25"/>
  <c r="H116" i="25"/>
  <c r="H78" i="24"/>
  <c r="H96" i="25"/>
  <c r="H118" i="25"/>
  <c r="H81" i="24"/>
  <c r="H57" i="25"/>
  <c r="H12" i="25"/>
  <c r="H13" i="24"/>
  <c r="H122" i="24"/>
  <c r="H50" i="25"/>
  <c r="H2" i="24"/>
  <c r="H95" i="25"/>
  <c r="H123" i="25"/>
  <c r="H105" i="25"/>
  <c r="H112" i="25"/>
  <c r="H48" i="25"/>
  <c r="H69" i="25"/>
  <c r="H45" i="24"/>
  <c r="H21" i="25"/>
  <c r="H15" i="24"/>
  <c r="H98" i="24"/>
  <c r="H67" i="24"/>
  <c r="H89" i="24"/>
  <c r="H34" i="25"/>
  <c r="H35" i="25"/>
  <c r="H115" i="24"/>
  <c r="H54" i="24"/>
  <c r="H82" i="24"/>
  <c r="H70" i="24"/>
  <c r="H69" i="24"/>
  <c r="H120" i="25"/>
  <c r="H73" i="24"/>
  <c r="H74" i="24"/>
  <c r="H122" i="25"/>
  <c r="H40" i="25"/>
  <c r="H61" i="24"/>
  <c r="G4" i="17"/>
  <c r="G3" i="17"/>
  <c r="G19" i="17"/>
  <c r="G26" i="17"/>
  <c r="G9" i="16"/>
  <c r="G11" i="16"/>
  <c r="G40" i="17"/>
  <c r="G18" i="17"/>
  <c r="G8" i="16"/>
  <c r="G10" i="16"/>
  <c r="G27" i="17"/>
  <c r="G29" i="17"/>
  <c r="G49" i="17"/>
  <c r="G30" i="17"/>
  <c r="G28" i="17"/>
  <c r="G46" i="17"/>
  <c r="G23" i="17"/>
  <c r="G37" i="17"/>
  <c r="G57" i="17"/>
  <c r="G44" i="17"/>
  <c r="G62" i="17"/>
  <c r="G20" i="17"/>
  <c r="G55" i="17"/>
  <c r="G12" i="16"/>
  <c r="G23" i="16"/>
  <c r="G39" i="16"/>
  <c r="G55" i="16"/>
  <c r="G50" i="16"/>
  <c r="G32" i="16"/>
  <c r="G48" i="16"/>
  <c r="G64" i="16"/>
  <c r="G26" i="16"/>
  <c r="G62" i="16"/>
  <c r="G21" i="16"/>
  <c r="G37" i="16"/>
  <c r="G53" i="16"/>
  <c r="G46" i="16"/>
  <c r="G19" i="16"/>
  <c r="G35" i="16"/>
  <c r="G51" i="16"/>
  <c r="G67" i="16"/>
  <c r="G28" i="16"/>
  <c r="G44" i="16"/>
  <c r="G60" i="16"/>
  <c r="G18" i="16"/>
  <c r="G17" i="16"/>
  <c r="G49" i="16"/>
  <c r="G54" i="17"/>
  <c r="G58" i="17"/>
  <c r="G36" i="17"/>
  <c r="G25" i="17"/>
  <c r="G59" i="17"/>
  <c r="G51" i="17"/>
  <c r="G35" i="17"/>
  <c r="G33" i="17"/>
  <c r="G65" i="17"/>
  <c r="G48" i="17"/>
  <c r="G64" i="17"/>
  <c r="G39" i="17"/>
  <c r="G61" i="17"/>
  <c r="G14" i="16"/>
  <c r="G27" i="16"/>
  <c r="G43" i="16"/>
  <c r="G59" i="16"/>
  <c r="G66" i="16"/>
  <c r="G20" i="16"/>
  <c r="G36" i="16"/>
  <c r="G52" i="16"/>
  <c r="G68" i="16"/>
  <c r="G34" i="16"/>
  <c r="G13" i="16"/>
  <c r="G25" i="16"/>
  <c r="G41" i="16"/>
  <c r="G57" i="16"/>
  <c r="G22" i="16"/>
  <c r="G58" i="16"/>
  <c r="G50" i="17"/>
  <c r="G60" i="17"/>
  <c r="G34" i="17"/>
  <c r="G15" i="17"/>
  <c r="G22" i="17"/>
  <c r="G24" i="17"/>
  <c r="G21" i="17"/>
  <c r="G16" i="17"/>
  <c r="G45" i="17"/>
  <c r="G38" i="17"/>
  <c r="G52" i="17"/>
  <c r="G66" i="17"/>
  <c r="G43" i="17"/>
  <c r="G63" i="17"/>
  <c r="G16" i="16"/>
  <c r="G31" i="16"/>
  <c r="G47" i="16"/>
  <c r="G63" i="16"/>
  <c r="G24" i="16"/>
  <c r="G40" i="16"/>
  <c r="G56" i="16"/>
  <c r="G38" i="16"/>
  <c r="G15" i="16"/>
  <c r="G29" i="16"/>
  <c r="G45" i="16"/>
  <c r="G61" i="16"/>
  <c r="G30" i="16"/>
  <c r="G67" i="17"/>
  <c r="G31" i="17"/>
  <c r="G41" i="17"/>
  <c r="G17" i="17"/>
  <c r="G14" i="17"/>
  <c r="G32" i="17"/>
  <c r="G53" i="17"/>
  <c r="G42" i="17"/>
  <c r="G56" i="17"/>
  <c r="G68" i="17"/>
  <c r="G47" i="17"/>
  <c r="G69" i="17"/>
  <c r="G54" i="16"/>
  <c r="G33" i="16"/>
  <c r="G65" i="16"/>
  <c r="G42" i="16"/>
  <c r="G2" i="16"/>
  <c r="G3" i="16"/>
  <c r="G5" i="16"/>
  <c r="G2" i="17"/>
  <c r="G8" i="17"/>
  <c r="G10" i="17"/>
  <c r="G6" i="16"/>
  <c r="G11" i="17"/>
  <c r="G5" i="17"/>
  <c r="G13" i="17"/>
  <c r="G9" i="17"/>
  <c r="G4" i="16"/>
  <c r="G12" i="17"/>
  <c r="G6" i="17"/>
  <c r="G7" i="17"/>
  <c r="G7" i="16"/>
  <c r="AH4" i="1"/>
  <c r="L4" i="1" s="1"/>
  <c r="N10" i="1"/>
  <c r="AY10" i="1"/>
  <c r="AZ10" i="1" s="1"/>
  <c r="S10" i="1" s="1"/>
  <c r="M8" i="1"/>
  <c r="AK4" i="1"/>
  <c r="M4" i="1" s="1"/>
  <c r="AK6" i="1"/>
  <c r="M6" i="1" s="1"/>
  <c r="AQ14" i="1"/>
  <c r="H7" i="7"/>
  <c r="P10" i="1"/>
  <c r="AY7" i="1"/>
  <c r="AZ7" i="1" s="1"/>
  <c r="S7" i="1" s="1"/>
  <c r="AW4" i="1"/>
  <c r="AW13" i="1"/>
  <c r="AT5" i="1"/>
  <c r="P5" i="1" s="1"/>
  <c r="AQ7" i="1"/>
  <c r="AT14" i="1"/>
  <c r="P14" i="1" s="1"/>
  <c r="AQ6" i="1"/>
  <c r="AQ18" i="1"/>
  <c r="AT7" i="1"/>
  <c r="P7" i="1" s="1"/>
  <c r="AT8" i="1"/>
  <c r="P8" i="1" s="1"/>
  <c r="AT4" i="1"/>
  <c r="P4" i="1" s="1"/>
  <c r="AW14" i="1"/>
  <c r="AT6" i="1"/>
  <c r="P6" i="1" s="1"/>
  <c r="AT18" i="1"/>
  <c r="P18" i="1" s="1"/>
  <c r="AW7" i="1"/>
  <c r="AQ4" i="1"/>
  <c r="AY4" i="1"/>
  <c r="AZ4" i="1" s="1"/>
  <c r="S4" i="1" s="1"/>
  <c r="AY13" i="1"/>
  <c r="AZ13" i="1" s="1"/>
  <c r="S13" i="1" s="1"/>
  <c r="AY14" i="1"/>
  <c r="AZ14" i="1" s="1"/>
  <c r="S14" i="1" s="1"/>
  <c r="AQ5" i="1"/>
  <c r="H28" i="7"/>
  <c r="H15" i="7"/>
  <c r="H12" i="7"/>
  <c r="H8" i="7"/>
  <c r="H25" i="7"/>
  <c r="H14" i="7"/>
  <c r="H71" i="7"/>
  <c r="H18" i="7"/>
  <c r="H17" i="7"/>
  <c r="H13" i="7"/>
  <c r="H11" i="7"/>
  <c r="H10" i="7"/>
  <c r="H9" i="7"/>
  <c r="H119" i="7"/>
  <c r="H38" i="7"/>
  <c r="H23" i="7"/>
  <c r="H102" i="7"/>
  <c r="H55" i="7"/>
  <c r="H22" i="7"/>
  <c r="H73" i="7"/>
  <c r="H92" i="7"/>
  <c r="H86" i="7"/>
  <c r="H121" i="7"/>
  <c r="H57" i="7"/>
  <c r="H76" i="7"/>
  <c r="H103" i="7"/>
  <c r="H39" i="7"/>
  <c r="H70" i="7"/>
  <c r="H105" i="7"/>
  <c r="H41" i="7"/>
  <c r="H124" i="7"/>
  <c r="H60" i="7"/>
  <c r="H87" i="7"/>
  <c r="H118" i="7"/>
  <c r="H54" i="7"/>
  <c r="H89" i="7"/>
  <c r="H108" i="7"/>
  <c r="H44" i="7"/>
  <c r="H114" i="7"/>
  <c r="H98" i="7"/>
  <c r="H82" i="7"/>
  <c r="H66" i="7"/>
  <c r="H50" i="7"/>
  <c r="H34" i="7"/>
  <c r="H117" i="7"/>
  <c r="H101" i="7"/>
  <c r="H85" i="7"/>
  <c r="H69" i="7"/>
  <c r="H53" i="7"/>
  <c r="H37" i="7"/>
  <c r="H21" i="7"/>
  <c r="H120" i="7"/>
  <c r="H104" i="7"/>
  <c r="H88" i="7"/>
  <c r="H72" i="7"/>
  <c r="H56" i="7"/>
  <c r="H40" i="7"/>
  <c r="H24" i="7"/>
  <c r="H115" i="7"/>
  <c r="H99" i="7"/>
  <c r="H83" i="7"/>
  <c r="H67" i="7"/>
  <c r="H51" i="7"/>
  <c r="H35" i="7"/>
  <c r="H19" i="7"/>
  <c r="H110" i="7"/>
  <c r="H94" i="7"/>
  <c r="H78" i="7"/>
  <c r="H62" i="7"/>
  <c r="H46" i="7"/>
  <c r="H30" i="7"/>
  <c r="H113" i="7"/>
  <c r="H97" i="7"/>
  <c r="H81" i="7"/>
  <c r="H65" i="7"/>
  <c r="H49" i="7"/>
  <c r="H33" i="7"/>
  <c r="H116" i="7"/>
  <c r="H100" i="7"/>
  <c r="H84" i="7"/>
  <c r="H68" i="7"/>
  <c r="H52" i="7"/>
  <c r="H36" i="7"/>
  <c r="H20" i="7"/>
  <c r="H111" i="7"/>
  <c r="H95" i="7"/>
  <c r="H79" i="7"/>
  <c r="H63" i="7"/>
  <c r="H47" i="7"/>
  <c r="H31" i="7"/>
  <c r="H122" i="7"/>
  <c r="H106" i="7"/>
  <c r="H90" i="7"/>
  <c r="H74" i="7"/>
  <c r="H58" i="7"/>
  <c r="H42" i="7"/>
  <c r="H26" i="7"/>
  <c r="H109" i="7"/>
  <c r="H93" i="7"/>
  <c r="H77" i="7"/>
  <c r="H61" i="7"/>
  <c r="H45" i="7"/>
  <c r="H29" i="7"/>
  <c r="H112" i="7"/>
  <c r="H96" i="7"/>
  <c r="H80" i="7"/>
  <c r="H64" i="7"/>
  <c r="H48" i="7"/>
  <c r="H32" i="7"/>
  <c r="H16" i="7"/>
  <c r="H123" i="7"/>
  <c r="H107" i="7"/>
  <c r="H91" i="7"/>
  <c r="H75" i="7"/>
  <c r="H59" i="7"/>
  <c r="H43" i="7"/>
  <c r="H27" i="7"/>
  <c r="N8" i="1"/>
  <c r="AM5" i="1"/>
  <c r="AN5" i="1" s="1"/>
  <c r="N5" i="1" s="1"/>
  <c r="AM20" i="1"/>
  <c r="AN20" i="1" s="1"/>
  <c r="N20" i="1" s="1"/>
  <c r="F20" i="1" s="1"/>
  <c r="AM13" i="1"/>
  <c r="AN13" i="1" s="1"/>
  <c r="N13" i="1" s="1"/>
  <c r="AM4" i="1"/>
  <c r="AN4" i="1" s="1"/>
  <c r="N4" i="1" s="1"/>
  <c r="AK5" i="1"/>
  <c r="M5" i="1" s="1"/>
  <c r="AK7" i="1"/>
  <c r="M7" i="1" s="1"/>
  <c r="N9" i="1"/>
  <c r="F9" i="1" s="1" a="1"/>
  <c r="F9" i="1" s="1"/>
  <c r="H3" i="7"/>
  <c r="H2" i="7"/>
  <c r="H4" i="7"/>
  <c r="H6" i="7"/>
  <c r="H5" i="7"/>
  <c r="AH6" i="1"/>
  <c r="L6" i="1" s="1"/>
  <c r="AH7" i="1"/>
  <c r="L7" i="1" s="1"/>
  <c r="L8" i="1"/>
  <c r="F8" i="1" s="1" a="1"/>
  <c r="AH5" i="1"/>
  <c r="L5" i="1" s="1"/>
  <c r="F8" i="1" l="1"/>
  <c r="Q13" i="1"/>
  <c r="G13" i="1" s="1"/>
  <c r="Q4" i="1"/>
  <c r="Q10" i="1"/>
  <c r="Q7" i="1"/>
  <c r="Q14" i="1"/>
  <c r="O6" i="1"/>
  <c r="O5" i="1"/>
  <c r="G5" i="1" s="1"/>
  <c r="O4" i="1"/>
  <c r="O18" i="1"/>
  <c r="F18" i="1" s="1"/>
  <c r="O7" i="1"/>
  <c r="F7" i="1" s="1" a="1"/>
  <c r="O14" i="1"/>
  <c r="G20" i="1"/>
  <c r="G9" i="1"/>
  <c r="G8" i="1"/>
  <c r="F6" i="1" l="1" a="1"/>
  <c r="F6" i="1" s="1"/>
  <c r="G6" i="1"/>
  <c r="F10" i="1"/>
  <c r="G7" i="1"/>
  <c r="F13" i="1"/>
  <c r="G10" i="1"/>
  <c r="F14" i="1"/>
  <c r="F7" i="1"/>
  <c r="F5" i="1"/>
  <c r="G18" i="1"/>
  <c r="G14" i="1"/>
  <c r="V4" i="1"/>
  <c r="H4" i="1" s="1"/>
  <c r="F4" i="1" s="1"/>
  <c r="G4" i="1" l="1"/>
  <c r="E4" i="1" l="1"/>
  <c r="E32" i="1"/>
  <c r="E31" i="1"/>
  <c r="E28" i="1"/>
  <c r="E22" i="1"/>
  <c r="E26" i="1"/>
  <c r="E13" i="1"/>
  <c r="E7" i="1"/>
  <c r="E27" i="1"/>
  <c r="E10" i="1"/>
  <c r="E18" i="1"/>
  <c r="E15" i="1"/>
  <c r="E24" i="1"/>
  <c r="E17" i="1"/>
  <c r="E8" i="1"/>
  <c r="E20" i="1"/>
  <c r="E9" i="1"/>
  <c r="E16" i="1"/>
  <c r="E30" i="1"/>
  <c r="E19" i="1"/>
  <c r="E25" i="1"/>
  <c r="E5" i="1"/>
  <c r="E14" i="1"/>
  <c r="E11" i="1"/>
  <c r="E21" i="1"/>
  <c r="E23" i="1"/>
  <c r="E29" i="1"/>
  <c r="E6" i="1"/>
  <c r="E12" i="1"/>
</calcChain>
</file>

<file path=xl/sharedStrings.xml><?xml version="1.0" encoding="utf-8"?>
<sst xmlns="http://schemas.openxmlformats.org/spreadsheetml/2006/main" count="1062" uniqueCount="157">
  <si>
    <t>Alsfeld</t>
  </si>
  <si>
    <t>Lauterbach</t>
  </si>
  <si>
    <t>Niederaula</t>
  </si>
  <si>
    <t>Stockhausen</t>
  </si>
  <si>
    <t>Angersbach</t>
  </si>
  <si>
    <t>Gesamtwertung</t>
  </si>
  <si>
    <t>Weit</t>
  </si>
  <si>
    <t>Cross</t>
  </si>
  <si>
    <t>Hoch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</si>
  <si>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</si>
  <si>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</si>
  <si>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</si>
  <si>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</si>
  <si>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</si>
  <si>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</si>
  <si>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</si>
  <si>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</si>
  <si>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</si>
  <si>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</si>
  <si>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Hannes</t>
  </si>
  <si>
    <t>m</t>
  </si>
  <si>
    <t>TV Lauterbach</t>
  </si>
  <si>
    <t>Fritz</t>
  </si>
  <si>
    <t>Zwicker</t>
  </si>
  <si>
    <t>Ben</t>
  </si>
  <si>
    <t>Harbusch</t>
  </si>
  <si>
    <t>Georg</t>
  </si>
  <si>
    <t>Wamser</t>
  </si>
  <si>
    <t>Fischer</t>
  </si>
  <si>
    <t>Alsfelder Sport-Club 96</t>
  </si>
  <si>
    <t>Tom</t>
  </si>
  <si>
    <t>Abeska</t>
  </si>
  <si>
    <t>TV Frischborn</t>
  </si>
  <si>
    <t>Luisa</t>
  </si>
  <si>
    <t>Wirth</t>
  </si>
  <si>
    <t>w</t>
  </si>
  <si>
    <t>Fine</t>
  </si>
  <si>
    <t>Hahn</t>
  </si>
  <si>
    <t>Lina</t>
  </si>
  <si>
    <t>Röhrdanz</t>
  </si>
  <si>
    <t>TSG Schlitz</t>
  </si>
  <si>
    <t>Clara</t>
  </si>
  <si>
    <t>Mia</t>
  </si>
  <si>
    <t>Weppler</t>
  </si>
  <si>
    <t>Martha</t>
  </si>
  <si>
    <t>Wahl</t>
  </si>
  <si>
    <t>SV Stockhausen</t>
  </si>
  <si>
    <t>Stock</t>
  </si>
  <si>
    <t>SV Herbstein</t>
  </si>
  <si>
    <t>Marie</t>
  </si>
  <si>
    <t>Amelie</t>
  </si>
  <si>
    <t>SV Niederaula</t>
  </si>
  <si>
    <t>Rest</t>
  </si>
  <si>
    <t>ogV</t>
  </si>
  <si>
    <t>Steinacker</t>
  </si>
  <si>
    <t>Rausch</t>
  </si>
  <si>
    <t>Göbel</t>
  </si>
  <si>
    <t>Paul</t>
  </si>
  <si>
    <t>Walther</t>
  </si>
  <si>
    <t>Ella</t>
  </si>
  <si>
    <t>Marlene</t>
  </si>
  <si>
    <t>Illgen</t>
  </si>
  <si>
    <t>Lena</t>
  </si>
  <si>
    <t>Ruhl</t>
  </si>
  <si>
    <t>Oliver</t>
  </si>
  <si>
    <t>Jakob</t>
  </si>
  <si>
    <t>Hewig</t>
  </si>
  <si>
    <t>Samuel</t>
  </si>
  <si>
    <t>Schleich</t>
  </si>
  <si>
    <t>Benedikt</t>
  </si>
  <si>
    <t>jede 2. Zeile entfernen</t>
  </si>
  <si>
    <t>Kugel</t>
  </si>
  <si>
    <t>75m</t>
  </si>
  <si>
    <t>800m</t>
  </si>
  <si>
    <t>Hürden</t>
  </si>
  <si>
    <t>Speer</t>
  </si>
  <si>
    <t>Ball</t>
  </si>
  <si>
    <t>JULA_Hoch</t>
  </si>
  <si>
    <t>Neszi</t>
  </si>
  <si>
    <t>John</t>
  </si>
  <si>
    <t>Finn</t>
  </si>
  <si>
    <t>Matthias</t>
  </si>
  <si>
    <t>Diehl</t>
  </si>
  <si>
    <t>Ludwig</t>
  </si>
  <si>
    <t>Lotta Marie</t>
  </si>
  <si>
    <t>Schnell-Kretschmer</t>
  </si>
  <si>
    <t>John Neszi</t>
  </si>
  <si>
    <t>Finn Walther</t>
  </si>
  <si>
    <t>Oliver Steinacker</t>
  </si>
  <si>
    <t>Matthias Steinacker</t>
  </si>
  <si>
    <t>JULA_Kugel</t>
  </si>
  <si>
    <t>Imhof</t>
  </si>
  <si>
    <t>Paul Imhof</t>
  </si>
  <si>
    <t>Fritz Zwicker</t>
  </si>
  <si>
    <t>Tim Jonathan</t>
  </si>
  <si>
    <t>Benedikt Schleich</t>
  </si>
  <si>
    <t>Tim Jonathan Fischer</t>
  </si>
  <si>
    <t>Amelie Rausch</t>
  </si>
  <si>
    <t>Clara Illgen</t>
  </si>
  <si>
    <t>Lotta Marie Rausch</t>
  </si>
  <si>
    <t>Marie Diehl</t>
  </si>
  <si>
    <t>Marlene Ludwig</t>
  </si>
  <si>
    <t>Luisa Wirth</t>
  </si>
  <si>
    <t>Fine Hahn</t>
  </si>
  <si>
    <t>Mia Weppler</t>
  </si>
  <si>
    <t>Clara Schnell-Kretschmer</t>
  </si>
  <si>
    <t>Martha Wahl</t>
  </si>
  <si>
    <t>Grünewald</t>
  </si>
  <si>
    <t>Ella Grünewald</t>
  </si>
  <si>
    <t>LAT_800</t>
  </si>
  <si>
    <t>Mai</t>
  </si>
  <si>
    <t>Linnea</t>
  </si>
  <si>
    <t>Gez</t>
  </si>
  <si>
    <t>Alexandra</t>
  </si>
  <si>
    <t>Hasoun</t>
  </si>
  <si>
    <t>Ritaj</t>
  </si>
  <si>
    <t>Uzunova</t>
  </si>
  <si>
    <t>Ana</t>
  </si>
  <si>
    <t>Sachs</t>
  </si>
  <si>
    <t>Julien</t>
  </si>
  <si>
    <t>Pfannschilling</t>
  </si>
  <si>
    <t>Vogt</t>
  </si>
  <si>
    <t>Marit Frieda</t>
  </si>
  <si>
    <t>Linnea Mai</t>
  </si>
  <si>
    <t>Alexandra Gez</t>
  </si>
  <si>
    <t>Ritaj Hasoun</t>
  </si>
  <si>
    <t>Ana Uzunova</t>
  </si>
  <si>
    <t>Marit Frieda Stock</t>
  </si>
  <si>
    <t>Julien Sachs</t>
  </si>
  <si>
    <t>Samuel Ruhl</t>
  </si>
  <si>
    <t>Hannes Pfannschilling</t>
  </si>
  <si>
    <t>Jakob Vogt</t>
  </si>
  <si>
    <t>Tom Abeska</t>
  </si>
  <si>
    <t>Ben Harbusch</t>
  </si>
  <si>
    <t>Jakob Hewig</t>
  </si>
  <si>
    <t>Georg Wamser</t>
  </si>
  <si>
    <t>Prüfung Name</t>
  </si>
  <si>
    <t>ANG_Sprint</t>
  </si>
  <si>
    <t>ANG_Hürden</t>
  </si>
  <si>
    <t>n.a.</t>
  </si>
  <si>
    <t>Weitzel</t>
  </si>
  <si>
    <t>Greifzu</t>
  </si>
  <si>
    <t>Alwin</t>
  </si>
  <si>
    <t>aufg.</t>
  </si>
  <si>
    <t>Lisa Malin</t>
  </si>
  <si>
    <t>Ella Weitzel</t>
  </si>
  <si>
    <t>Lisa Malin Göbel</t>
  </si>
  <si>
    <t>Alwin Greifzu</t>
  </si>
  <si>
    <t>TSV Hilders</t>
  </si>
  <si>
    <t>NIA_Cross</t>
  </si>
  <si>
    <t>NIA_Speer</t>
  </si>
  <si>
    <t>Brandau</t>
  </si>
  <si>
    <t>Lena Brandau</t>
  </si>
  <si>
    <t>STO_Ball</t>
  </si>
  <si>
    <t>Staubach</t>
  </si>
  <si>
    <t>Marie Staubach</t>
  </si>
  <si>
    <t>STO_Weit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</si>
</sst>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65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medium">
        <color auto="1"/>
      </left>
      <right/>
      <top/>
      <bottom style="thin">
        <color rgb="FFFF0000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7" fillId="0" borderId="0"/>
    <xf numFmtId="0" fontId="12" fillId="0" borderId="0"/>
  </cellStyleXfs>
  <cellXfs count="84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10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7" fillId="3" borderId="0" xfId="7" applyFill="1"/>
    <xf numFmtId="0" fontId="7" fillId="0" borderId="0" xfId="7"/>
    <xf numFmtId="0" fontId="7" fillId="0" borderId="28" xfId="7" applyBorder="1"/>
    <xf numFmtId="0" fontId="0" fillId="0" borderId="14" xfId="0" applyNumberFormat="1" applyBorder="1" applyAlignment="1" applyProtection="1">
      <alignment horizontal="center"/>
      <protection locked="0"/>
    </xf>
    <xf numFmtId="0" fontId="6" fillId="0" borderId="0" xfId="7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Font="1" applyBorder="1"/>
    <xf numFmtId="0" fontId="0" fillId="0" borderId="11" xfId="0" applyFont="1" applyBorder="1" applyAlignment="1">
      <alignment horizontal="center"/>
    </xf>
    <xf numFmtId="0" fontId="0" fillId="0" borderId="30" xfId="0" applyBorder="1"/>
    <xf numFmtId="0" fontId="0" fillId="0" borderId="30" xfId="0" applyFont="1" applyBorder="1"/>
    <xf numFmtId="0" fontId="0" fillId="0" borderId="0" xfId="0" applyFont="1" applyBorder="1"/>
    <xf numFmtId="0" fontId="0" fillId="0" borderId="1" xfId="0" applyBorder="1"/>
    <xf numFmtId="0" fontId="0" fillId="0" borderId="31" xfId="0" applyBorder="1"/>
    <xf numFmtId="2" fontId="0" fillId="0" borderId="0" xfId="0" applyNumberFormat="1" applyFont="1" applyBorder="1"/>
    <xf numFmtId="2" fontId="0" fillId="0" borderId="30" xfId="0" applyNumberFormat="1" applyFont="1" applyBorder="1"/>
    <xf numFmtId="0" fontId="0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0" xfId="7" applyFont="1" applyFill="1"/>
    <xf numFmtId="47" fontId="7" fillId="0" borderId="0" xfId="7" applyNumberFormat="1"/>
    <xf numFmtId="47" fontId="7" fillId="0" borderId="28" xfId="7" applyNumberFormat="1" applyBorder="1"/>
    <xf numFmtId="164" fontId="7" fillId="0" borderId="0" xfId="7" applyNumberFormat="1"/>
    <xf numFmtId="0" fontId="5" fillId="0" borderId="0" xfId="7" applyFont="1"/>
    <xf numFmtId="164" fontId="0" fillId="0" borderId="14" xfId="0" applyNumberFormat="1" applyBorder="1" applyAlignment="1" applyProtection="1">
      <alignment horizontal="center"/>
      <protection locked="0"/>
    </xf>
    <xf numFmtId="0" fontId="7" fillId="0" borderId="0" xfId="7" applyFill="1"/>
    <xf numFmtId="0" fontId="4" fillId="0" borderId="0" xfId="7" applyFont="1" applyFill="1"/>
    <xf numFmtId="0" fontId="3" fillId="0" borderId="0" xfId="7" applyFont="1" applyFill="1"/>
    <xf numFmtId="0" fontId="3" fillId="0" borderId="0" xfId="7" applyFont="1"/>
    <xf numFmtId="2" fontId="7" fillId="0" borderId="0" xfId="7" applyNumberFormat="1"/>
    <xf numFmtId="0" fontId="2" fillId="0" borderId="0" xfId="7" applyFont="1" applyFill="1"/>
    <xf numFmtId="0" fontId="2" fillId="0" borderId="0" xfId="7" applyFont="1"/>
    <xf numFmtId="45" fontId="7" fillId="0" borderId="0" xfId="7" applyNumberFormat="1"/>
    <xf numFmtId="20" fontId="7" fillId="0" borderId="0" xfId="7" applyNumberFormat="1"/>
    <xf numFmtId="0" fontId="7" fillId="0" borderId="0" xfId="7" applyNumberFormat="1"/>
    <xf numFmtId="20" fontId="0" fillId="0" borderId="14" xfId="0" applyNumberFormat="1" applyBorder="1" applyAlignment="1" applyProtection="1">
      <alignment horizontal="center"/>
      <protection locked="0"/>
    </xf>
    <xf numFmtId="0" fontId="1" fillId="0" borderId="0" xfId="7" applyFont="1"/>
    <xf numFmtId="0" fontId="1" fillId="0" borderId="0" xfId="7" applyFont="1" applyFill="1"/>
    <xf numFmtId="165" fontId="0" fillId="0" borderId="1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abSelected="1"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7.42578125" customWidth="1"/>
    <col min="47" max="47" width="11.5703125" style="1" customWidth="1"/>
  </cols>
  <sheetData>
    <row r="1" spans="1:52" x14ac:dyDescent="0.25">
      <c r="H1" s="2" t="s">
        <v>0</v>
      </c>
      <c r="J1" s="2" t="s">
        <v>1</v>
      </c>
      <c r="L1" s="2" t="s">
        <v>4</v>
      </c>
      <c r="N1" s="2" t="s">
        <v>2</v>
      </c>
      <c r="O1" s="47"/>
      <c r="P1" s="2" t="s">
        <v>3</v>
      </c>
      <c r="R1" s="2"/>
      <c r="T1" s="2" t="s">
        <v>0</v>
      </c>
      <c r="Z1" s="2" t="s">
        <v>1</v>
      </c>
      <c r="AF1" s="2" t="s">
        <v>4</v>
      </c>
      <c r="AL1" s="2" t="s">
        <v>2</v>
      </c>
      <c r="AO1" s="51"/>
      <c r="AR1" s="52" t="s">
        <v>3</v>
      </c>
      <c r="AU1" s="54"/>
      <c r="AX1" s="52"/>
    </row>
    <row r="2" spans="1:52" x14ac:dyDescent="0.25">
      <c r="E2" s="3" t="s">
        <v>5</v>
      </c>
      <c r="F2" s="4"/>
      <c r="G2" s="4"/>
      <c r="H2" s="41" t="s">
        <v>8</v>
      </c>
      <c r="I2" s="34" t="s">
        <v>71</v>
      </c>
      <c r="J2" s="41" t="s">
        <v>73</v>
      </c>
      <c r="K2" s="34"/>
      <c r="L2" s="42" t="s">
        <v>72</v>
      </c>
      <c r="M2" s="40" t="s">
        <v>74</v>
      </c>
      <c r="N2" s="42" t="s">
        <v>7</v>
      </c>
      <c r="O2" s="48" t="s">
        <v>75</v>
      </c>
      <c r="P2" s="41" t="s">
        <v>6</v>
      </c>
      <c r="Q2" s="34" t="s">
        <v>76</v>
      </c>
      <c r="R2" s="5"/>
      <c r="S2" s="6"/>
      <c r="T2" s="2" t="s">
        <v>8</v>
      </c>
      <c r="W2" s="49" t="s">
        <v>71</v>
      </c>
      <c r="Y2" s="7"/>
      <c r="Z2" s="2" t="s">
        <v>73</v>
      </c>
      <c r="AC2" s="49"/>
      <c r="AF2" s="2" t="s">
        <v>72</v>
      </c>
      <c r="AI2" t="s">
        <v>74</v>
      </c>
      <c r="AL2" s="2" t="s">
        <v>9</v>
      </c>
      <c r="AO2" s="50" t="s">
        <v>75</v>
      </c>
      <c r="AR2" s="53" t="s">
        <v>6</v>
      </c>
      <c r="AU2" s="55" t="s">
        <v>76</v>
      </c>
      <c r="AX2" s="53"/>
    </row>
    <row r="3" spans="1:52" x14ac:dyDescent="0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2" t="s">
        <v>15</v>
      </c>
      <c r="Q3" s="10" t="s">
        <v>15</v>
      </c>
      <c r="R3" s="12" t="s">
        <v>15</v>
      </c>
      <c r="S3" s="10" t="s">
        <v>15</v>
      </c>
      <c r="T3" s="15" t="s">
        <v>17</v>
      </c>
      <c r="U3" s="16" t="s">
        <v>18</v>
      </c>
      <c r="V3" s="10" t="s">
        <v>15</v>
      </c>
      <c r="W3" s="17" t="s">
        <v>17</v>
      </c>
      <c r="X3" s="16" t="s">
        <v>18</v>
      </c>
      <c r="Y3" s="10" t="s">
        <v>15</v>
      </c>
      <c r="Z3" s="17" t="s">
        <v>17</v>
      </c>
      <c r="AA3" s="16" t="s">
        <v>18</v>
      </c>
      <c r="AB3" s="10" t="s">
        <v>15</v>
      </c>
      <c r="AC3" s="17" t="s">
        <v>17</v>
      </c>
      <c r="AD3" s="16" t="s">
        <v>18</v>
      </c>
      <c r="AE3" s="10" t="s">
        <v>15</v>
      </c>
      <c r="AF3" s="18" t="s">
        <v>17</v>
      </c>
      <c r="AG3" s="19" t="s">
        <v>18</v>
      </c>
      <c r="AH3" s="20" t="s">
        <v>15</v>
      </c>
      <c r="AI3" s="18" t="s">
        <v>17</v>
      </c>
      <c r="AJ3" s="19" t="s">
        <v>18</v>
      </c>
      <c r="AK3" s="20" t="s">
        <v>15</v>
      </c>
      <c r="AL3" s="17" t="s">
        <v>17</v>
      </c>
      <c r="AM3" s="16" t="s">
        <v>18</v>
      </c>
      <c r="AN3" s="10" t="s">
        <v>15</v>
      </c>
      <c r="AO3" s="17" t="s">
        <v>17</v>
      </c>
      <c r="AP3" s="16" t="s">
        <v>18</v>
      </c>
      <c r="AQ3" s="10" t="s">
        <v>15</v>
      </c>
      <c r="AR3" s="17" t="s">
        <v>17</v>
      </c>
      <c r="AS3" s="16" t="s">
        <v>18</v>
      </c>
      <c r="AT3" s="10" t="s">
        <v>15</v>
      </c>
      <c r="AU3" s="21" t="s">
        <v>17</v>
      </c>
      <c r="AV3" s="16" t="s">
        <v>18</v>
      </c>
      <c r="AW3" s="10" t="s">
        <v>15</v>
      </c>
      <c r="AX3" s="17" t="s">
        <v>17</v>
      </c>
      <c r="AY3" s="16" t="s">
        <v>18</v>
      </c>
      <c r="AZ3" s="9" t="s">
        <v>15</v>
      </c>
    </row>
    <row r="4" spans="1:52" x14ac:dyDescent="0.25">
      <c r="A4" s="22" t="s">
        <v>86</v>
      </c>
      <c r="B4" s="22" t="s">
        <v>20</v>
      </c>
      <c r="C4" s="22">
        <v>2011</v>
      </c>
      <c r="D4" s="22" t="s">
        <v>21</v>
      </c>
      <c r="E4" s="32">
        <f>IF(F4=0,"",RANK(F4,$F$4:$F$49,0))</f>
        <v>1</v>
      </c>
      <c r="F4" s="34">
        <f t="array" ref="F4">SUM(LARGE(H4:S4,{1;2;3;4;5;6;7}))</f>
        <v>348</v>
      </c>
      <c r="G4" s="35">
        <f>COUNTIF(H4:S4,"&gt;0")</f>
        <v>9</v>
      </c>
      <c r="H4" s="36">
        <f>V4</f>
        <v>50</v>
      </c>
      <c r="I4" s="33">
        <f>Y4</f>
        <v>49</v>
      </c>
      <c r="J4" s="36">
        <f>AB4</f>
        <v>50</v>
      </c>
      <c r="K4" s="33">
        <f>AE4</f>
        <v>0</v>
      </c>
      <c r="L4" s="37">
        <f>AH4</f>
        <v>50</v>
      </c>
      <c r="M4" s="38">
        <f>AK4</f>
        <v>50</v>
      </c>
      <c r="N4" s="37">
        <f>AN4</f>
        <v>49</v>
      </c>
      <c r="O4" s="37">
        <f>AQ4</f>
        <v>49</v>
      </c>
      <c r="P4" s="36">
        <f>AT4</f>
        <v>50</v>
      </c>
      <c r="Q4" s="33">
        <f>AW4</f>
        <v>48</v>
      </c>
      <c r="R4" s="36">
        <f>AZ4</f>
        <v>0</v>
      </c>
      <c r="S4" s="33">
        <f>AZ4</f>
        <v>0</v>
      </c>
      <c r="T4" s="23">
        <f t="array" ref="T4">IF(ISBLANK(A4),0,IF((OR(EXACT(A4,ALS_Hoch!$C$2:$C$86))),VLOOKUP(A4,ALS_Hoch!$C$2:$I$86,4,FALSE)))</f>
        <v>1.25</v>
      </c>
      <c r="U4" s="32">
        <f>IF(T4&lt;=0,51,RANK(T4,$T$4:$T$48,0))</f>
        <v>1</v>
      </c>
      <c r="V4" s="33">
        <f>VLOOKUP(U4,Punktezuordnung!$A$2:$B$52,2,FALSE())</f>
        <v>50</v>
      </c>
      <c r="W4" s="23">
        <f t="array" ref="W4">IF(ISBLANK(A4),0,IF((OR(EXACT(A4,ALS_Kugel!$C$2:$C$87))),VLOOKUP(A4,ALS_Kugel!$C$2:$I$87,4,FALSE)))</f>
        <v>6.22</v>
      </c>
      <c r="X4" s="32">
        <f>IF(W4&lt;=0,51,RANK(W4,$W$4:$W$48,0))</f>
        <v>2</v>
      </c>
      <c r="Y4" s="33">
        <f>VLOOKUP(X4,Punktezuordnung!$A$2:$B$52,2,FALSE())</f>
        <v>49</v>
      </c>
      <c r="Z4" s="69">
        <f t="array" ref="Z4">IF(ISBLANK(A4),0,IF((OR(EXACT(A4,LAT_800!$C$2:$C$87))),VLOOKUP(A4,LAT_800!$C$2:$I$87,4,FALSE)))</f>
        <v>2.0057870370370368E-3</v>
      </c>
      <c r="AA4" s="32">
        <f>IF(Z4&gt;=100,51,RANK(Z4,$Z$4:$Z$49,1))</f>
        <v>1</v>
      </c>
      <c r="AB4" s="33">
        <f>VLOOKUP(AA4,Punktezuordnung!$A$2:$B$52,2,FALSE())</f>
        <v>50</v>
      </c>
      <c r="AC4" s="43">
        <v>0</v>
      </c>
      <c r="AD4" s="32">
        <f>IF(AC4&lt;=0,51,RANK(AC4,$AC$4:$AC$49,0))</f>
        <v>51</v>
      </c>
      <c r="AE4" s="33">
        <f>VLOOKUP(AD4,Punktezuordnung!$A$2:$B$52,2,FALSE())</f>
        <v>0</v>
      </c>
      <c r="AF4" s="44">
        <f t="array" ref="AF4">IF(ISBLANK(A4),0,IF((OR(EXACT(A4,ANG_Sprint!$C$2:$C$86))),VLOOKUP(A4,ANG_Sprint!$C$2:$I$86,4,FALSE)))</f>
        <v>10.68</v>
      </c>
      <c r="AG4" s="32">
        <f>IF(AF4&gt;=100,51,RANK(AF4,$AF$4:$AF$49,1))</f>
        <v>1</v>
      </c>
      <c r="AH4" s="33">
        <f>VLOOKUP(AG4,Punktezuordnung!$A$2:$B$52,2,FALSE())</f>
        <v>50</v>
      </c>
      <c r="AI4" s="44">
        <f t="array" ref="AI4">IF(ISBLANK(A4),0,IF((OR(EXACT(A4,ANG_Hürden!$C$2:$C$86))),VLOOKUP(A4,ANG_Hürden!$C$2:$I$86,4,FALSE)))</f>
        <v>10.53</v>
      </c>
      <c r="AJ4" s="32">
        <f>IF(AI4&gt;=100,51,RANK(AI4,$AI$4:$AI$49,1))</f>
        <v>1</v>
      </c>
      <c r="AK4" s="33">
        <f>VLOOKUP(AJ4,Punktezuordnung!$A$2:$B$52,2,FALSE())</f>
        <v>50</v>
      </c>
      <c r="AL4" s="80">
        <f t="array" ref="AL4">IF(ISBLANK(NIA_Cross!$A$2),100,IF(ISBLANK(A4),100,IF((OR(EXACT(A4,NIA_Cross!$C$2:$C$100))),VLOOKUP(A4,NIA_Cross!$C$2:$I$100,4,FALSE))))</f>
        <v>0.48472222222222222</v>
      </c>
      <c r="AM4" s="32">
        <f>IF(AL4=100,51,RANK(AL4,$AL$4:$AL$49,1))</f>
        <v>2</v>
      </c>
      <c r="AN4" s="33">
        <f>VLOOKUP(AM4,Punktezuordnung!$A$2:$B$52,2,FALSE())</f>
        <v>49</v>
      </c>
      <c r="AO4" s="24">
        <f t="array" ref="AO4">IF(ISBLANK(NIA_Speer!$A$2),0,IF(ISBLANK(A4),0,IF((OR(EXACT(A4,NIA_Speer!$C$2:$C$100))),VLOOKUP(A4,NIA_Speer!$C$2:$I$100,4,FALSE))))</f>
        <v>20.98</v>
      </c>
      <c r="AP4" s="32">
        <f>IF(AO4&lt;=0,51,RANK(AO4,$AO$4:$AO$49,0))</f>
        <v>2</v>
      </c>
      <c r="AQ4" s="33">
        <f>VLOOKUP(AP4,Punktezuordnung!$A$2:$B$52,2,FALSE())</f>
        <v>49</v>
      </c>
      <c r="AR4" s="24">
        <f t="array" ref="AR4">IF(ISBLANK(STO_Weit!$A$2),0,IF(ISBLANK(A4),0,IF((OR(EXACT(A4,STO_Weit!$C$2:$C$78))),VLOOKUP(A4,STO_Weit!$C$2:$I$78,4,FALSE))))</f>
        <v>4.53</v>
      </c>
      <c r="AS4" s="32">
        <f>IF(AR4&lt;=0,51,RANK(AR4,$AR$4:$AR$49,0))</f>
        <v>1</v>
      </c>
      <c r="AT4" s="33">
        <f>VLOOKUP(AS4,Punktezuordnung!$A$2:$B$52,2,FALSE())</f>
        <v>50</v>
      </c>
      <c r="AU4" s="83">
        <f t="array" ref="AU4">IF(ISBLANK(STO_Ball!$A$2),0,IF(ISBLANK(A4),0,IF((OR(EXACT(A4,STO_Ball!$C$2:$C$78))),VLOOKUP(A4,STO_Ball!$C$2:$I$78,4,FALSE))))</f>
        <v>33.5</v>
      </c>
      <c r="AV4" s="39">
        <f>IF(AU4&lt;=0,51,RANK(AU4,$AU$4:$AU$49,0))</f>
        <v>3</v>
      </c>
      <c r="AW4" s="33">
        <f>VLOOKUP(AV4,Punktezuordnung!$A$2:$B$52,2,FALSE())</f>
        <v>48</v>
      </c>
      <c r="AX4" s="43">
        <v>0</v>
      </c>
      <c r="AY4" s="32">
        <f>IF(AX4&lt;=0,51,RANK(AX4,$AX$4:$AX$49,0))</f>
        <v>51</v>
      </c>
      <c r="AZ4" s="45">
        <f>VLOOKUP(AY4,Punktezuordnung!$A$2:$B$52,2,FALSE())</f>
        <v>0</v>
      </c>
    </row>
    <row r="5" spans="1:52" x14ac:dyDescent="0.25">
      <c r="A5" s="22" t="s">
        <v>87</v>
      </c>
      <c r="B5" s="22" t="s">
        <v>20</v>
      </c>
      <c r="C5" s="22">
        <v>2011</v>
      </c>
      <c r="D5" s="22" t="s">
        <v>21</v>
      </c>
      <c r="E5" s="39">
        <f>IF(F5=0,"",RANK(F5,$F$4:$F$49,0))</f>
        <v>2</v>
      </c>
      <c r="F5" s="34">
        <f t="array" ref="F5">SUM(LARGE(H5:S5,{1;2;3;4;5;6;7}))</f>
        <v>346</v>
      </c>
      <c r="G5" s="40">
        <f>COUNTIF(H5:S5,"&gt;0")</f>
        <v>9</v>
      </c>
      <c r="H5" s="41">
        <f>V5</f>
        <v>49</v>
      </c>
      <c r="I5" s="34">
        <f>Y5</f>
        <v>50</v>
      </c>
      <c r="J5" s="41">
        <f>AB5</f>
        <v>49</v>
      </c>
      <c r="K5" s="34">
        <f>AE5</f>
        <v>0</v>
      </c>
      <c r="L5" s="37">
        <f>AH5</f>
        <v>49</v>
      </c>
      <c r="M5" s="38">
        <f>AK5</f>
        <v>48</v>
      </c>
      <c r="N5" s="42">
        <f>AN5</f>
        <v>50</v>
      </c>
      <c r="O5" s="37">
        <f>AQ5</f>
        <v>50</v>
      </c>
      <c r="P5" s="36">
        <f>AT5</f>
        <v>48</v>
      </c>
      <c r="Q5" s="33">
        <f>AW5</f>
        <v>49</v>
      </c>
      <c r="R5" s="36">
        <f t="shared" ref="R5:R32" si="0">AZ5</f>
        <v>0</v>
      </c>
      <c r="S5" s="34">
        <f>AZ5</f>
        <v>0</v>
      </c>
      <c r="T5" s="23">
        <f t="array" ref="T5">IF(ISBLANK(A5),0,IF((OR(EXACT(A5,ALS_Hoch!$C$2:$C$86))),VLOOKUP(A5,ALS_Hoch!$C$2:$I$86,4,FALSE)))</f>
        <v>1.25</v>
      </c>
      <c r="U5" s="32">
        <v>2</v>
      </c>
      <c r="V5" s="34">
        <f>VLOOKUP(U5,Punktezuordnung!$A$2:$B$52,2,FALSE())</f>
        <v>49</v>
      </c>
      <c r="W5" s="23">
        <f t="array" ref="W5">IF(ISBLANK(A5),0,IF((OR(EXACT(A5,ALS_Kugel!$C$2:$C$87))),VLOOKUP(A5,ALS_Kugel!$C$2:$I$87,4,FALSE)))</f>
        <v>6.5</v>
      </c>
      <c r="X5" s="39">
        <f>IF(W5&lt;=0,51,RANK(W5,$W$4:$W$48,0))</f>
        <v>1</v>
      </c>
      <c r="Y5" s="34">
        <f>VLOOKUP(X5,Punktezuordnung!$A$2:$B$52,2,FALSE())</f>
        <v>50</v>
      </c>
      <c r="Z5" s="69">
        <f t="array" ref="Z5">IF(ISBLANK(A5),0,IF((OR(EXACT(A5,LAT_800!$C$2:$C$87))),VLOOKUP(A5,LAT_800!$C$2:$I$87,4,FALSE)))</f>
        <v>2.016087962962963E-3</v>
      </c>
      <c r="AA5" s="39">
        <f>IF(Z5&gt;=100,51,RANK(Z5,$Z$4:$Z$49,1))</f>
        <v>2</v>
      </c>
      <c r="AB5" s="34">
        <f>VLOOKUP(AA5,Punktezuordnung!$A$2:$B$52,2,FALSE())</f>
        <v>49</v>
      </c>
      <c r="AC5" s="43">
        <v>0</v>
      </c>
      <c r="AD5" s="39">
        <f>IF(AC5&lt;=0,51,RANK(AC5,$AC$4:$AC$49,0))</f>
        <v>51</v>
      </c>
      <c r="AE5" s="34">
        <f>VLOOKUP(AD5,Punktezuordnung!$A$2:$B$52,2,FALSE())</f>
        <v>0</v>
      </c>
      <c r="AF5" s="44">
        <f t="array" ref="AF5">IF(ISBLANK(A5),0,IF((OR(EXACT(A5,ANG_Sprint!$C$2:$C$86))),VLOOKUP(A5,ANG_Sprint!$C$2:$I$86,4,FALSE)))</f>
        <v>11.32</v>
      </c>
      <c r="AG5" s="32">
        <f>IF(AF5&gt;=100,51,RANK(AF5,$AF$4:$AF$49,1))</f>
        <v>2</v>
      </c>
      <c r="AH5" s="34">
        <f>VLOOKUP(AG5,Punktezuordnung!$A$2:$B$52,2,FALSE())</f>
        <v>49</v>
      </c>
      <c r="AI5" s="44">
        <f t="array" ref="AI5">IF(ISBLANK(A5),0,IF((OR(EXACT(A5,ANG_Hürden!$C$2:$C$86))),VLOOKUP(A5,ANG_Hürden!$C$2:$I$86,4,FALSE)))</f>
        <v>13.48</v>
      </c>
      <c r="AJ5" s="32">
        <f>IF(AI5&gt;=100,51,RANK(AI5,$AI$4:$AI$49,1))</f>
        <v>3</v>
      </c>
      <c r="AK5" s="34">
        <f>VLOOKUP(AJ5,Punktezuordnung!$A$2:$B$52,2,FALSE())</f>
        <v>48</v>
      </c>
      <c r="AL5" s="80">
        <f t="array" ref="AL5">IF(ISBLANK(NIA_Cross!$A$2),100,IF(ISBLANK(A5),100,IF((OR(EXACT(A5,NIA_Cross!$C$2:$C$100))),VLOOKUP(A5,NIA_Cross!$C$2:$I$100,4,FALSE))))</f>
        <v>0.47013888888888888</v>
      </c>
      <c r="AM5" s="32">
        <f>IF(AL5=100,51,RANK(AL5,$AL$4:$AL$49,1))</f>
        <v>1</v>
      </c>
      <c r="AN5" s="34">
        <f>VLOOKUP(AM5,Punktezuordnung!$A$2:$B$52,2,FALSE())</f>
        <v>50</v>
      </c>
      <c r="AO5" s="24">
        <f t="array" ref="AO5">IF(ISBLANK(NIA_Speer!$A$2),0,IF(ISBLANK(A5),0,IF((OR(EXACT(A5,NIA_Speer!$C$2:$C$100))),VLOOKUP(A5,NIA_Speer!$C$2:$I$100,4,FALSE))))</f>
        <v>27.7</v>
      </c>
      <c r="AP5" s="32">
        <f>IF(AO5&lt;=0,51,RANK(AO5,$AO$4:$AO$49,0))</f>
        <v>1</v>
      </c>
      <c r="AQ5" s="34">
        <f>VLOOKUP(AP5,Punktezuordnung!$A$2:$B$52,2,FALSE())</f>
        <v>50</v>
      </c>
      <c r="AR5" s="24">
        <f t="array" ref="AR5">IF(ISBLANK(STO_Weit!$A$2),0,IF(ISBLANK(A5),0,IF((OR(EXACT(A5,STO_Weit!$C$2:$C$78))),VLOOKUP(A5,STO_Weit!$C$2:$I$78,4,FALSE))))</f>
        <v>3.99</v>
      </c>
      <c r="AS5" s="32">
        <f>IF(AR5&lt;=0,51,RANK(AR5,$AR$4:$AR$49,0))</f>
        <v>3</v>
      </c>
      <c r="AT5" s="34">
        <f>VLOOKUP(AS5,Punktezuordnung!$A$2:$B$52,2,FALSE())</f>
        <v>48</v>
      </c>
      <c r="AU5" s="83">
        <f t="array" ref="AU5">IF(ISBLANK(STO_Ball!$A$2),0,IF(ISBLANK(A5),0,IF((OR(EXACT(A5,STO_Ball!$C$2:$C$78))),VLOOKUP(A5,STO_Ball!$C$2:$I$78,4,FALSE))))</f>
        <v>38.5</v>
      </c>
      <c r="AV5" s="39">
        <f>IF(AU5&lt;=0,51,RANK(AU5,$AU$4:$AU$49,0))</f>
        <v>2</v>
      </c>
      <c r="AW5" s="34">
        <f>VLOOKUP(AV5,Punktezuordnung!$A$2:$B$52,2,FALSE())</f>
        <v>49</v>
      </c>
      <c r="AX5" s="43">
        <v>0</v>
      </c>
      <c r="AY5" s="39">
        <f>IF(AX5&lt;=0,51,RANK(AX5,$AX$4:$AX$49,0))</f>
        <v>51</v>
      </c>
      <c r="AZ5" s="46">
        <f>VLOOKUP(AY5,Punktezuordnung!$A$2:$B$52,2,FALSE())</f>
        <v>0</v>
      </c>
    </row>
    <row r="6" spans="1:52" x14ac:dyDescent="0.25">
      <c r="A6" s="22" t="s">
        <v>89</v>
      </c>
      <c r="B6" s="22" t="s">
        <v>20</v>
      </c>
      <c r="C6" s="22">
        <v>2011</v>
      </c>
      <c r="D6" s="22" t="s">
        <v>40</v>
      </c>
      <c r="E6" s="39">
        <f>IF(F6=0,"",RANK(F6,$F$4:$F$49,0))</f>
        <v>3</v>
      </c>
      <c r="F6" s="34">
        <f t="array" ref="F6">SUM(LARGE(H6:S6,{1;2;3;4;5;6;7}))</f>
        <v>335</v>
      </c>
      <c r="G6" s="40">
        <f>COUNTIF(H6:S6,"&gt;0")</f>
        <v>9</v>
      </c>
      <c r="H6" s="41">
        <f>V6</f>
        <v>47</v>
      </c>
      <c r="I6" s="34">
        <f>Y6</f>
        <v>48</v>
      </c>
      <c r="J6" s="41">
        <f>AB6</f>
        <v>45</v>
      </c>
      <c r="K6" s="34">
        <f>AE6</f>
        <v>0</v>
      </c>
      <c r="L6" s="37">
        <f>AH6</f>
        <v>47</v>
      </c>
      <c r="M6" s="38">
        <f>AK6</f>
        <v>47</v>
      </c>
      <c r="N6" s="42">
        <f>AN6</f>
        <v>48</v>
      </c>
      <c r="O6" s="37">
        <f>AQ6</f>
        <v>48</v>
      </c>
      <c r="P6" s="36">
        <f>AT6</f>
        <v>46</v>
      </c>
      <c r="Q6" s="33">
        <f>AW6</f>
        <v>50</v>
      </c>
      <c r="R6" s="36">
        <f t="shared" si="0"/>
        <v>0</v>
      </c>
      <c r="S6" s="34">
        <f>AZ6</f>
        <v>0</v>
      </c>
      <c r="T6" s="23">
        <f t="array" ref="T6">IF(ISBLANK(A6),0,IF((OR(EXACT(A6,ALS_Hoch!$C$2:$C$86))),VLOOKUP(A6,ALS_Hoch!$C$2:$I$86,4,FALSE)))</f>
        <v>1.1499999999999999</v>
      </c>
      <c r="U6" s="32">
        <f>IF(T6&lt;=0,51,RANK(T6,$T$4:$T$48,0))</f>
        <v>4</v>
      </c>
      <c r="V6" s="34">
        <f>VLOOKUP(U6,Punktezuordnung!$A$2:$B$52,2,FALSE())</f>
        <v>47</v>
      </c>
      <c r="W6" s="23">
        <f t="array" ref="W6">IF(ISBLANK(A6),0,IF((OR(EXACT(A6,ALS_Kugel!$C$2:$C$87))),VLOOKUP(A6,ALS_Kugel!$C$2:$I$87,4,FALSE)))</f>
        <v>6.11</v>
      </c>
      <c r="X6" s="39">
        <f>IF(W6&lt;=0,51,RANK(W6,$W$4:$W$48,0))</f>
        <v>3</v>
      </c>
      <c r="Y6" s="34">
        <f>VLOOKUP(X6,Punktezuordnung!$A$2:$B$52,2,FALSE())</f>
        <v>48</v>
      </c>
      <c r="Z6" s="69">
        <f t="array" ref="Z6">IF(ISBLANK(A6),0,IF((OR(EXACT(A6,LAT_800!$C$2:$C$87))),VLOOKUP(A6,LAT_800!$C$2:$I$87,4,FALSE)))</f>
        <v>2.1565972222222225E-3</v>
      </c>
      <c r="AA6" s="39">
        <f>IF(Z6&gt;=100,51,RANK(Z6,$Z$4:$Z$49,1))</f>
        <v>6</v>
      </c>
      <c r="AB6" s="34">
        <f>VLOOKUP(AA6,Punktezuordnung!$A$2:$B$52,2,FALSE())</f>
        <v>45</v>
      </c>
      <c r="AC6" s="43">
        <v>0</v>
      </c>
      <c r="AD6" s="39">
        <f>IF(AC6&lt;=0,51,RANK(AC6,$AC$4:$AC$49,0))</f>
        <v>51</v>
      </c>
      <c r="AE6" s="34">
        <f>VLOOKUP(AD6,Punktezuordnung!$A$2:$B$52,2,FALSE())</f>
        <v>0</v>
      </c>
      <c r="AF6" s="44">
        <f t="array" ref="AF6">IF(ISBLANK(A6),0,IF((OR(EXACT(A6,ANG_Sprint!$C$2:$C$86))),VLOOKUP(A6,ANG_Sprint!$C$2:$I$86,4,FALSE)))</f>
        <v>12.35</v>
      </c>
      <c r="AG6" s="32">
        <f>IF(AF6&gt;=100,51,RANK(AF6,$AF$4:$AF$49,1))</f>
        <v>4</v>
      </c>
      <c r="AH6" s="34">
        <f>VLOOKUP(AG6,Punktezuordnung!$A$2:$B$52,2,FALSE())</f>
        <v>47</v>
      </c>
      <c r="AI6" s="44">
        <f t="array" ref="AI6">IF(ISBLANK(A6),0,IF((OR(EXACT(A6,ANG_Hürden!$C$2:$C$86))),VLOOKUP(A6,ANG_Hürden!$C$2:$I$86,4,FALSE)))</f>
        <v>14.71</v>
      </c>
      <c r="AJ6" s="32">
        <f>IF(AI6&gt;=100,51,RANK(AI6,$AI$4:$AI$49,1))</f>
        <v>4</v>
      </c>
      <c r="AK6" s="34">
        <f>VLOOKUP(AJ6,Punktezuordnung!$A$2:$B$52,2,FALSE())</f>
        <v>47</v>
      </c>
      <c r="AL6" s="80">
        <f t="array" ref="AL6">IF(ISBLANK(NIA_Cross!$A$2),100,IF(ISBLANK(A6),100,IF((OR(EXACT(A6,NIA_Cross!$C$2:$C$100))),VLOOKUP(A6,NIA_Cross!$C$2:$I$100,4,FALSE))))</f>
        <v>0.57638888888888895</v>
      </c>
      <c r="AM6" s="32">
        <f>IF(AL6=100,51,RANK(AL6,$AL$4:$AL$49,1))</f>
        <v>3</v>
      </c>
      <c r="AN6" s="34">
        <f>VLOOKUP(AM6,Punktezuordnung!$A$2:$B$52,2,FALSE())</f>
        <v>48</v>
      </c>
      <c r="AO6" s="24">
        <f t="array" ref="AO6">IF(ISBLANK(NIA_Speer!$A$2),0,IF(ISBLANK(A6),0,IF((OR(EXACT(A6,NIA_Speer!$C$2:$C$100))),VLOOKUP(A6,NIA_Speer!$C$2:$I$100,4,FALSE))))</f>
        <v>16.75</v>
      </c>
      <c r="AP6" s="32">
        <f>IF(AO6&lt;=0,51,RANK(AO6,$AO$4:$AO$49,0))</f>
        <v>3</v>
      </c>
      <c r="AQ6" s="34">
        <f>VLOOKUP(AP6,Punktezuordnung!$A$2:$B$52,2,FALSE())</f>
        <v>48</v>
      </c>
      <c r="AR6" s="24">
        <f t="array" ref="AR6">IF(ISBLANK(STO_Weit!$A$2),0,IF(ISBLANK(A6),0,IF((OR(EXACT(A6,STO_Weit!$C$2:$C$78))),VLOOKUP(A6,STO_Weit!$C$2:$I$78,4,FALSE))))</f>
        <v>3.38</v>
      </c>
      <c r="AS6" s="32">
        <f>IF(AR6&lt;=0,51,RANK(AR6,$AR$4:$AR$49,0))</f>
        <v>5</v>
      </c>
      <c r="AT6" s="34">
        <f>VLOOKUP(AS6,Punktezuordnung!$A$2:$B$52,2,FALSE())</f>
        <v>46</v>
      </c>
      <c r="AU6" s="83">
        <f t="array" ref="AU6">IF(ISBLANK(STO_Ball!$A$2),0,IF(ISBLANK(A6),0,IF((OR(EXACT(A6,STO_Ball!$C$2:$C$78))),VLOOKUP(A6,STO_Ball!$C$2:$I$78,4,FALSE))))</f>
        <v>40</v>
      </c>
      <c r="AV6" s="39">
        <f>IF(AU6&lt;=0,51,RANK(AU6,$AU$4:$AU$49,0))</f>
        <v>1</v>
      </c>
      <c r="AW6" s="34">
        <f>VLOOKUP(AV6,Punktezuordnung!$A$2:$B$52,2,FALSE())</f>
        <v>50</v>
      </c>
      <c r="AX6" s="43">
        <v>0</v>
      </c>
      <c r="AY6" s="39">
        <f>IF(AX6&lt;=0,51,RANK(AX6,$AX$4:$AX$49,0))</f>
        <v>51</v>
      </c>
      <c r="AZ6" s="46">
        <f>VLOOKUP(AY6,Punktezuordnung!$A$2:$B$52,2,FALSE())</f>
        <v>0</v>
      </c>
    </row>
    <row r="7" spans="1:52" x14ac:dyDescent="0.25">
      <c r="A7" s="22" t="s">
        <v>88</v>
      </c>
      <c r="B7" s="22" t="s">
        <v>20</v>
      </c>
      <c r="C7" s="22">
        <v>2011</v>
      </c>
      <c r="D7" s="22" t="s">
        <v>40</v>
      </c>
      <c r="E7" s="39">
        <f>IF(F7=0,"",RANK(F7,$F$4:$F$49,0))</f>
        <v>4</v>
      </c>
      <c r="F7" s="34">
        <f t="array" ref="F7">SUM(LARGE(H7:S7,{1;2;3;4;5;6;7}))</f>
        <v>332</v>
      </c>
      <c r="G7" s="40">
        <f>COUNTIF(H7:S7,"&gt;0")</f>
        <v>9</v>
      </c>
      <c r="H7" s="41">
        <f>V7</f>
        <v>48</v>
      </c>
      <c r="I7" s="34">
        <f>Y7</f>
        <v>46</v>
      </c>
      <c r="J7" s="41">
        <f>AB7</f>
        <v>46</v>
      </c>
      <c r="K7" s="34">
        <f>AE7</f>
        <v>0</v>
      </c>
      <c r="L7" s="37">
        <f>AH7</f>
        <v>48</v>
      </c>
      <c r="M7" s="38">
        <f>AK7</f>
        <v>49</v>
      </c>
      <c r="N7" s="42">
        <f>AN7</f>
        <v>47</v>
      </c>
      <c r="O7" s="37">
        <f>AQ7</f>
        <v>47</v>
      </c>
      <c r="P7" s="36">
        <f>AT7</f>
        <v>47</v>
      </c>
      <c r="Q7" s="33">
        <f>AW7</f>
        <v>46</v>
      </c>
      <c r="R7" s="36">
        <f t="shared" si="0"/>
        <v>0</v>
      </c>
      <c r="S7" s="34">
        <f>AZ7</f>
        <v>0</v>
      </c>
      <c r="T7" s="23">
        <f t="array" ref="T7">IF(ISBLANK(A7),0,IF((OR(EXACT(A7,ALS_Hoch!$C$2:$C$86))),VLOOKUP(A7,ALS_Hoch!$C$2:$I$86,4,FALSE)))</f>
        <v>1.2</v>
      </c>
      <c r="U7" s="32">
        <f>IF(T7&lt;=0,51,RANK(T7,$T$4:$T$48,0))</f>
        <v>3</v>
      </c>
      <c r="V7" s="34">
        <f>VLOOKUP(U7,Punktezuordnung!$A$2:$B$52,2,FALSE())</f>
        <v>48</v>
      </c>
      <c r="W7" s="23">
        <f t="array" ref="W7">IF(ISBLANK(A7),0,IF((OR(EXACT(A7,ALS_Kugel!$C$2:$C$87))),VLOOKUP(A7,ALS_Kugel!$C$2:$I$87,4,FALSE)))</f>
        <v>4.8899999999999997</v>
      </c>
      <c r="X7" s="39">
        <f>IF(W7&lt;=0,51,RANK(W7,$W$4:$W$48,0))</f>
        <v>5</v>
      </c>
      <c r="Y7" s="34">
        <f>VLOOKUP(X7,Punktezuordnung!$A$2:$B$52,2,FALSE())</f>
        <v>46</v>
      </c>
      <c r="Z7" s="69">
        <f t="array" ref="Z7">IF(ISBLANK(A7),0,IF((OR(EXACT(A7,LAT_800!$C$2:$C$87))),VLOOKUP(A7,LAT_800!$C$2:$I$87,4,FALSE)))</f>
        <v>2.1521990740740742E-3</v>
      </c>
      <c r="AA7" s="39">
        <f>IF(Z7&gt;=100,51,RANK(Z7,$Z$4:$Z$49,1))</f>
        <v>5</v>
      </c>
      <c r="AB7" s="34">
        <f>VLOOKUP(AA7,Punktezuordnung!$A$2:$B$52,2,FALSE())</f>
        <v>46</v>
      </c>
      <c r="AC7" s="43">
        <v>0</v>
      </c>
      <c r="AD7" s="39">
        <f>IF(AC7&lt;=0,51,RANK(AC7,$AC$4:$AC$49,0))</f>
        <v>51</v>
      </c>
      <c r="AE7" s="34">
        <f>VLOOKUP(AD7,Punktezuordnung!$A$2:$B$52,2,FALSE())</f>
        <v>0</v>
      </c>
      <c r="AF7" s="44">
        <f t="array" ref="AF7">IF(ISBLANK(A7),0,IF((OR(EXACT(A7,ANG_Sprint!$C$2:$C$86))),VLOOKUP(A7,ANG_Sprint!$C$2:$I$86,4,FALSE)))</f>
        <v>11.82</v>
      </c>
      <c r="AG7" s="32">
        <f>IF(AF7&gt;=100,51,RANK(AF7,$AF$4:$AF$49,1))</f>
        <v>3</v>
      </c>
      <c r="AH7" s="34">
        <f>VLOOKUP(AG7,Punktezuordnung!$A$2:$B$52,2,FALSE())</f>
        <v>48</v>
      </c>
      <c r="AI7" s="44">
        <f t="array" ref="AI7">IF(ISBLANK(A7),0,IF((OR(EXACT(A7,ANG_Hürden!$C$2:$C$86))),VLOOKUP(A7,ANG_Hürden!$C$2:$I$86,4,FALSE)))</f>
        <v>12.65</v>
      </c>
      <c r="AJ7" s="32">
        <f>IF(AI7&gt;=100,51,RANK(AI7,$AI$4:$AI$49,1))</f>
        <v>2</v>
      </c>
      <c r="AK7" s="34">
        <f>VLOOKUP(AJ7,Punktezuordnung!$A$2:$B$52,2,FALSE())</f>
        <v>49</v>
      </c>
      <c r="AL7" s="80" t="str">
        <f t="array" ref="AL7">IF(ISBLANK(NIA_Cross!$A$2),100,IF(ISBLANK(A7),100,IF((OR(EXACT(A7,NIA_Cross!$C$2:$C$100))),VLOOKUP(A7,NIA_Cross!$C$2:$I$100,4,FALSE))))</f>
        <v>aufg.</v>
      </c>
      <c r="AM7" s="32">
        <v>4</v>
      </c>
      <c r="AN7" s="34">
        <f>VLOOKUP(AM7,Punktezuordnung!$A$2:$B$52,2,FALSE())</f>
        <v>47</v>
      </c>
      <c r="AO7" s="24">
        <f t="array" ref="AO7">IF(ISBLANK(NIA_Speer!$A$2),0,IF(ISBLANK(A7),0,IF((OR(EXACT(A7,NIA_Speer!$C$2:$C$100))),VLOOKUP(A7,NIA_Speer!$C$2:$I$100,4,FALSE))))</f>
        <v>15.57</v>
      </c>
      <c r="AP7" s="32">
        <f>IF(AO7&lt;=0,51,RANK(AO7,$AO$4:$AO$49,0))</f>
        <v>4</v>
      </c>
      <c r="AQ7" s="34">
        <f>VLOOKUP(AP7,Punktezuordnung!$A$2:$B$52,2,FALSE())</f>
        <v>47</v>
      </c>
      <c r="AR7" s="24">
        <f t="array" ref="AR7">IF(ISBLANK(STO_Weit!$A$2),0,IF(ISBLANK(A7),0,IF((OR(EXACT(A7,STO_Weit!$C$2:$C$78))),VLOOKUP(A7,STO_Weit!$C$2:$I$78,4,FALSE))))</f>
        <v>3.41</v>
      </c>
      <c r="AS7" s="32">
        <f>IF(AR7&lt;=0,51,RANK(AR7,$AR$4:$AR$49,0))</f>
        <v>4</v>
      </c>
      <c r="AT7" s="34">
        <f>VLOOKUP(AS7,Punktezuordnung!$A$2:$B$52,2,FALSE())</f>
        <v>47</v>
      </c>
      <c r="AU7" s="83">
        <f t="array" ref="AU7">IF(ISBLANK(STO_Ball!$A$2),0,IF(ISBLANK(A7),0,IF((OR(EXACT(A7,STO_Ball!$C$2:$C$78))),VLOOKUP(A7,STO_Ball!$C$2:$I$78,4,FALSE))))</f>
        <v>30</v>
      </c>
      <c r="AV7" s="39">
        <f>IF(AU7&lt;=0,51,RANK(AU7,$AU$4:$AU$49,0))</f>
        <v>5</v>
      </c>
      <c r="AW7" s="34">
        <f>VLOOKUP(AV7,Punktezuordnung!$A$2:$B$52,2,FALSE())</f>
        <v>46</v>
      </c>
      <c r="AX7" s="43">
        <v>0</v>
      </c>
      <c r="AY7" s="39">
        <f>IF(AX7&lt;=0,51,RANK(AX7,$AX$4:$AX$49,0))</f>
        <v>51</v>
      </c>
      <c r="AZ7" s="46">
        <f>VLOOKUP(AY7,Punktezuordnung!$A$2:$B$52,2,FALSE())</f>
        <v>0</v>
      </c>
    </row>
    <row r="8" spans="1:52" x14ac:dyDescent="0.25">
      <c r="A8" s="22" t="s">
        <v>92</v>
      </c>
      <c r="B8" s="22" t="s">
        <v>20</v>
      </c>
      <c r="C8" s="22">
        <v>2011</v>
      </c>
      <c r="D8" s="22" t="s">
        <v>29</v>
      </c>
      <c r="E8" s="39">
        <f>IF(F8=0,"",RANK(F8,$F$4:$F$49,0))</f>
        <v>5</v>
      </c>
      <c r="F8" s="34">
        <f t="array" ref="F8">SUM(LARGE(H8:S8,{1;2;3;4;5;6;7}))</f>
        <v>144</v>
      </c>
      <c r="G8" s="40">
        <f>COUNTIF(H8:S8,"&gt;0")</f>
        <v>3</v>
      </c>
      <c r="H8" s="41">
        <f>V8</f>
        <v>0</v>
      </c>
      <c r="I8" s="34">
        <f>Y8</f>
        <v>47</v>
      </c>
      <c r="J8" s="41">
        <f>AB8</f>
        <v>0</v>
      </c>
      <c r="K8" s="34">
        <f>AE8</f>
        <v>0</v>
      </c>
      <c r="L8" s="37">
        <f>AH8</f>
        <v>0</v>
      </c>
      <c r="M8" s="38">
        <f>AK8</f>
        <v>0</v>
      </c>
      <c r="N8" s="42">
        <f>AN8</f>
        <v>0</v>
      </c>
      <c r="O8" s="37">
        <f>AQ8</f>
        <v>0</v>
      </c>
      <c r="P8" s="36">
        <f>AT8</f>
        <v>49</v>
      </c>
      <c r="Q8" s="33">
        <f>AW8</f>
        <v>48</v>
      </c>
      <c r="R8" s="36">
        <f t="shared" si="0"/>
        <v>0</v>
      </c>
      <c r="S8" s="34">
        <f>AZ8</f>
        <v>0</v>
      </c>
      <c r="T8" s="23"/>
      <c r="U8" s="32">
        <f>IF(T8&lt;=0,51,RANK(T8,$T$4:$T$48,0))</f>
        <v>51</v>
      </c>
      <c r="V8" s="34">
        <f>VLOOKUP(U8,Punktezuordnung!$A$2:$B$52,2,FALSE())</f>
        <v>0</v>
      </c>
      <c r="W8" s="23">
        <f t="array" ref="W8">IF(ISBLANK(A8),0,IF((OR(EXACT(A8,ALS_Kugel!$C$2:$C$87))),VLOOKUP(A8,ALS_Kugel!$C$2:$I$87,4,FALSE)))</f>
        <v>5.73</v>
      </c>
      <c r="X8" s="39">
        <f>IF(W8&lt;=0,51,RANK(W8,$W$4:$W$48,0))</f>
        <v>4</v>
      </c>
      <c r="Y8" s="34">
        <f>VLOOKUP(X8,Punktezuordnung!$A$2:$B$52,2,FALSE())</f>
        <v>47</v>
      </c>
      <c r="Z8" s="69"/>
      <c r="AA8" s="39"/>
      <c r="AB8" s="34"/>
      <c r="AC8" s="43">
        <v>0</v>
      </c>
      <c r="AD8" s="39">
        <f>IF(AC8&lt;=0,51,RANK(AC8,$AC$4:$AC$49,0))</f>
        <v>51</v>
      </c>
      <c r="AE8" s="34">
        <f>VLOOKUP(AD8,Punktezuordnung!$A$2:$B$52,2,FALSE())</f>
        <v>0</v>
      </c>
      <c r="AF8" s="44"/>
      <c r="AG8" s="32"/>
      <c r="AH8" s="34"/>
      <c r="AI8" s="44"/>
      <c r="AJ8" s="32"/>
      <c r="AK8" s="34"/>
      <c r="AL8" s="80"/>
      <c r="AM8" s="32"/>
      <c r="AN8" s="34"/>
      <c r="AO8" s="24"/>
      <c r="AP8" s="32"/>
      <c r="AQ8" s="34"/>
      <c r="AR8" s="24">
        <f t="array" ref="AR8">IF(ISBLANK(STO_Weit!$A$2),0,IF(ISBLANK(A8),0,IF((OR(EXACT(A8,STO_Weit!$C$2:$C$78))),VLOOKUP(A8,STO_Weit!$C$2:$I$78,4,FALSE))))</f>
        <v>4.1100000000000003</v>
      </c>
      <c r="AS8" s="32">
        <f>IF(AR8&lt;=0,51,RANK(AR8,$AR$4:$AR$49,0))</f>
        <v>2</v>
      </c>
      <c r="AT8" s="34">
        <f>VLOOKUP(AS8,Punktezuordnung!$A$2:$B$52,2,FALSE())</f>
        <v>49</v>
      </c>
      <c r="AU8" s="83">
        <f t="array" ref="AU8">IF(ISBLANK(STO_Ball!$A$2),0,IF(ISBLANK(A8),0,IF((OR(EXACT(A8,STO_Ball!$C$2:$C$78))),VLOOKUP(A8,STO_Ball!$C$2:$I$78,4,FALSE))))</f>
        <v>33.5</v>
      </c>
      <c r="AV8" s="39">
        <f>IF(AU8&lt;=0,51,RANK(AU8,$AU$4:$AU$49,0))</f>
        <v>3</v>
      </c>
      <c r="AW8" s="34">
        <f>VLOOKUP(AV8,Punktezuordnung!$A$2:$B$52,2,FALSE())</f>
        <v>48</v>
      </c>
      <c r="AX8" s="43">
        <v>0</v>
      </c>
      <c r="AY8" s="39">
        <f>IF(AX8&lt;=0,51,RANK(AX8,$AX$4:$AX$49,0))</f>
        <v>51</v>
      </c>
      <c r="AZ8" s="46">
        <f>VLOOKUP(AY8,Punktezuordnung!$A$2:$B$52,2,FALSE())</f>
        <v>0</v>
      </c>
    </row>
    <row r="9" spans="1:52" x14ac:dyDescent="0.25">
      <c r="A9" s="22" t="s">
        <v>128</v>
      </c>
      <c r="B9" s="22" t="s">
        <v>20</v>
      </c>
      <c r="C9" s="22">
        <v>2011</v>
      </c>
      <c r="D9" s="22" t="s">
        <v>21</v>
      </c>
      <c r="E9" s="39">
        <f>IF(F9=0,"",RANK(F9,$F$4:$F$49,0))</f>
        <v>6</v>
      </c>
      <c r="F9" s="34">
        <f t="array" ref="F9">SUM(LARGE(H9:S9,{1;2;3;4;5;6;7}))</f>
        <v>48</v>
      </c>
      <c r="G9" s="40">
        <f>COUNTIF(H9:S9,"&gt;0")</f>
        <v>1</v>
      </c>
      <c r="H9" s="41">
        <f>V9</f>
        <v>0</v>
      </c>
      <c r="I9" s="34">
        <f>Y9</f>
        <v>0</v>
      </c>
      <c r="J9" s="41">
        <f>AB9</f>
        <v>48</v>
      </c>
      <c r="K9" s="34">
        <f>AE9</f>
        <v>0</v>
      </c>
      <c r="L9" s="37">
        <f>AH9</f>
        <v>0</v>
      </c>
      <c r="M9" s="38">
        <f>AK9</f>
        <v>0</v>
      </c>
      <c r="N9" s="42">
        <f>AN9</f>
        <v>0</v>
      </c>
      <c r="O9" s="37">
        <f>AQ9</f>
        <v>0</v>
      </c>
      <c r="P9" s="36">
        <f>AT9</f>
        <v>0</v>
      </c>
      <c r="Q9" s="33">
        <f>AW9</f>
        <v>0</v>
      </c>
      <c r="R9" s="36">
        <f t="shared" si="0"/>
        <v>0</v>
      </c>
      <c r="S9" s="34">
        <f>AZ9</f>
        <v>0</v>
      </c>
      <c r="T9" s="23"/>
      <c r="U9" s="32">
        <f>IF(T9&lt;=0,51,RANK(T9,$T$4:$T$48,0))</f>
        <v>51</v>
      </c>
      <c r="V9" s="34">
        <f>VLOOKUP(U9,Punktezuordnung!$A$2:$B$52,2,FALSE())</f>
        <v>0</v>
      </c>
      <c r="W9" s="23"/>
      <c r="X9" s="39">
        <f>IF(W9&lt;=0,51,RANK(W9,$W$4:$W$48,0))</f>
        <v>51</v>
      </c>
      <c r="Y9" s="34">
        <f>VLOOKUP(X9,Punktezuordnung!$A$2:$B$52,2,FALSE())</f>
        <v>0</v>
      </c>
      <c r="Z9" s="69">
        <f t="array" ref="Z9">IF(ISBLANK(A9),0,IF((OR(EXACT(A9,LAT_800!$C$2:$C$87))),VLOOKUP(A9,LAT_800!$C$2:$I$87,4,FALSE)))</f>
        <v>2.0452546296296299E-3</v>
      </c>
      <c r="AA9" s="39">
        <f>IF(Z9&gt;=100,51,RANK(Z9,$Z$4:$Z$49,1))</f>
        <v>3</v>
      </c>
      <c r="AB9" s="34">
        <f>VLOOKUP(AA9,Punktezuordnung!$A$2:$B$52,2,FALSE())</f>
        <v>48</v>
      </c>
      <c r="AC9" s="43">
        <v>0</v>
      </c>
      <c r="AD9" s="39">
        <f>IF(AC9&lt;=0,51,RANK(AC9,$AC$4:$AC$49,0))</f>
        <v>51</v>
      </c>
      <c r="AE9" s="34">
        <f>VLOOKUP(AD9,Punktezuordnung!$A$2:$B$52,2,FALSE())</f>
        <v>0</v>
      </c>
      <c r="AF9" s="44"/>
      <c r="AG9" s="32"/>
      <c r="AH9" s="34"/>
      <c r="AI9" s="44"/>
      <c r="AJ9" s="32"/>
      <c r="AK9" s="34"/>
      <c r="AL9" s="80"/>
      <c r="AM9" s="32"/>
      <c r="AN9" s="34"/>
      <c r="AO9" s="24"/>
      <c r="AP9" s="32"/>
      <c r="AQ9" s="34"/>
      <c r="AR9" s="24"/>
      <c r="AS9" s="32"/>
      <c r="AT9" s="34"/>
      <c r="AU9" s="83"/>
      <c r="AV9" s="39"/>
      <c r="AW9" s="34"/>
      <c r="AX9" s="43">
        <v>0</v>
      </c>
      <c r="AY9" s="39">
        <f>IF(AX9&lt;=0,51,RANK(AX9,$AX$4:$AX$49,0))</f>
        <v>51</v>
      </c>
      <c r="AZ9" s="46">
        <f>VLOOKUP(AY9,Punktezuordnung!$A$2:$B$52,2,FALSE())</f>
        <v>0</v>
      </c>
    </row>
    <row r="10" spans="1:52" x14ac:dyDescent="0.25">
      <c r="A10" s="22" t="s">
        <v>129</v>
      </c>
      <c r="B10" s="22" t="s">
        <v>20</v>
      </c>
      <c r="C10" s="22">
        <v>2011</v>
      </c>
      <c r="D10" s="22" t="s">
        <v>48</v>
      </c>
      <c r="E10" s="39">
        <f>IF(F10=0,"",RANK(F10,$F$4:$F$49,0))</f>
        <v>7</v>
      </c>
      <c r="F10" s="34">
        <f t="array" ref="F10">SUM(LARGE(H10:S10,{1;2;3;4;5;6;7}))</f>
        <v>47</v>
      </c>
      <c r="G10" s="40">
        <f>COUNTIF(H10:S10,"&gt;0")</f>
        <v>1</v>
      </c>
      <c r="H10" s="41">
        <f>V10</f>
        <v>0</v>
      </c>
      <c r="I10" s="34">
        <f>Y10</f>
        <v>0</v>
      </c>
      <c r="J10" s="41">
        <f>AB10</f>
        <v>47</v>
      </c>
      <c r="K10" s="34">
        <f>AE10</f>
        <v>0</v>
      </c>
      <c r="L10" s="37">
        <f>AH10</f>
        <v>0</v>
      </c>
      <c r="M10" s="38">
        <f>AK10</f>
        <v>0</v>
      </c>
      <c r="N10" s="42">
        <f>AN10</f>
        <v>0</v>
      </c>
      <c r="O10" s="37">
        <f>AQ10</f>
        <v>0</v>
      </c>
      <c r="P10" s="36">
        <f>AT10</f>
        <v>0</v>
      </c>
      <c r="Q10" s="33">
        <f>AW10</f>
        <v>0</v>
      </c>
      <c r="R10" s="36">
        <f t="shared" si="0"/>
        <v>0</v>
      </c>
      <c r="S10" s="34">
        <f>AZ10</f>
        <v>0</v>
      </c>
      <c r="T10" s="23"/>
      <c r="U10" s="32">
        <f>IF(T10&lt;=0,51,RANK(T10,$T$4:$T$48,0))</f>
        <v>51</v>
      </c>
      <c r="V10" s="34">
        <f>VLOOKUP(U10,Punktezuordnung!$A$2:$B$52,2,FALSE())</f>
        <v>0</v>
      </c>
      <c r="W10" s="23"/>
      <c r="X10" s="39">
        <f>IF(W10&lt;=0,51,RANK(W10,$W$4:$W$48,0))</f>
        <v>51</v>
      </c>
      <c r="Y10" s="34">
        <f>VLOOKUP(X10,Punktezuordnung!$A$2:$B$52,2,FALSE())</f>
        <v>0</v>
      </c>
      <c r="Z10" s="69">
        <f t="array" ref="Z10">IF(ISBLANK(A10),0,IF((OR(EXACT(A10,LAT_800!$C$2:$C$87))),VLOOKUP(A10,LAT_800!$C$2:$I$87,4,FALSE)))</f>
        <v>2.0568287037037035E-3</v>
      </c>
      <c r="AA10" s="39">
        <f>IF(Z10&gt;=100,51,RANK(Z10,$Z$4:$Z$49,1))</f>
        <v>4</v>
      </c>
      <c r="AB10" s="34">
        <f>VLOOKUP(AA10,Punktezuordnung!$A$2:$B$52,2,FALSE())</f>
        <v>47</v>
      </c>
      <c r="AC10" s="43">
        <v>0</v>
      </c>
      <c r="AD10" s="39">
        <f>IF(AC10&lt;=0,51,RANK(AC10,$AC$4:$AC$49,0))</f>
        <v>51</v>
      </c>
      <c r="AE10" s="34">
        <f>VLOOKUP(AD10,Punktezuordnung!$A$2:$B$52,2,FALSE())</f>
        <v>0</v>
      </c>
      <c r="AF10" s="44"/>
      <c r="AG10" s="32"/>
      <c r="AH10" s="34"/>
      <c r="AI10" s="44"/>
      <c r="AJ10" s="32"/>
      <c r="AK10" s="34"/>
      <c r="AL10" s="80"/>
      <c r="AM10" s="32"/>
      <c r="AN10" s="34"/>
      <c r="AO10" s="24"/>
      <c r="AP10" s="32"/>
      <c r="AQ10" s="34"/>
      <c r="AR10" s="24"/>
      <c r="AS10" s="32"/>
      <c r="AT10" s="34"/>
      <c r="AU10" s="83"/>
      <c r="AV10" s="39"/>
      <c r="AW10" s="34"/>
      <c r="AX10" s="43">
        <v>0</v>
      </c>
      <c r="AY10" s="39">
        <f>IF(AX10&lt;=0,51,RANK(AX10,$AX$4:$AX$49,0))</f>
        <v>51</v>
      </c>
      <c r="AZ10" s="46">
        <f>VLOOKUP(AY10,Punktezuordnung!$A$2:$B$52,2,FALSE())</f>
        <v>0</v>
      </c>
    </row>
    <row r="11" spans="1:52" x14ac:dyDescent="0.25">
      <c r="A11" s="22"/>
      <c r="B11" s="22"/>
      <c r="C11" s="22"/>
      <c r="D11" s="22"/>
      <c r="E11" s="39" t="str">
        <f t="shared" ref="E11:E22" si="1">IF(F11=0,"",RANK(F11,$F$4:$F$49,0))</f>
        <v/>
      </c>
      <c r="F11" s="34">
        <f t="array" ref="F11">SUM(LARGE(H11:S11,{1;2;3;4;5;6;7}))</f>
        <v>0</v>
      </c>
      <c r="G11" s="40">
        <f t="shared" ref="G11:G22" si="2">COUNTIF(H11:S11,"&gt;0")</f>
        <v>0</v>
      </c>
      <c r="H11" s="41">
        <f t="shared" ref="H11:H22" si="3">V11</f>
        <v>0</v>
      </c>
      <c r="I11" s="34">
        <f t="shared" ref="I11:I22" si="4">Y11</f>
        <v>0</v>
      </c>
      <c r="J11" s="41">
        <f t="shared" ref="J11:J22" si="5">AB11</f>
        <v>0</v>
      </c>
      <c r="K11" s="34">
        <f t="shared" ref="K11:K22" si="6">AE11</f>
        <v>0</v>
      </c>
      <c r="L11" s="37">
        <f t="shared" ref="L11:L22" si="7">AH11</f>
        <v>0</v>
      </c>
      <c r="M11" s="38">
        <f t="shared" ref="M11:M22" si="8">AK11</f>
        <v>0</v>
      </c>
      <c r="N11" s="42">
        <f t="shared" ref="N11:N22" si="9">AN11</f>
        <v>0</v>
      </c>
      <c r="O11" s="37">
        <f t="shared" ref="O5:O32" si="10">AQ11</f>
        <v>0</v>
      </c>
      <c r="P11" s="36">
        <f t="shared" ref="P5:P32" si="11">AT11</f>
        <v>0</v>
      </c>
      <c r="Q11" s="33">
        <f t="shared" ref="Q5:Q32" si="12">AW11</f>
        <v>0</v>
      </c>
      <c r="R11" s="36">
        <f t="shared" si="0"/>
        <v>0</v>
      </c>
      <c r="S11" s="34">
        <f t="shared" ref="S11:S22" si="13">AZ11</f>
        <v>0</v>
      </c>
      <c r="T11" s="23">
        <f t="array" ref="T11">IF(ISBLANK(A11),0,IF((OR(EXACT(A11,ALS_Hoch!$C$2:$C$86))),VLOOKUP(A11,ALS_Hoch!$C$2:$I$86,4,FALSE)))</f>
        <v>0</v>
      </c>
      <c r="U11" s="32">
        <f t="shared" ref="U11:U32" si="14">IF(T11&lt;=0,51,RANK(T11,$T$4:$T$48,0))</f>
        <v>51</v>
      </c>
      <c r="V11" s="34">
        <f>VLOOKUP(U11,Punktezuordnung!$A$2:$B$52,2,FALSE())</f>
        <v>0</v>
      </c>
      <c r="W11" s="23">
        <f t="array" ref="W11">IF(ISBLANK(A11),0,IF((OR(EXACT(A11,ALS_Kugel!$C$2:$C$87))),VLOOKUP(A11,ALS_Kugel!$C$2:$I$87,4,FALSE)))</f>
        <v>0</v>
      </c>
      <c r="X11" s="39">
        <f t="shared" ref="X11:X22" si="15">IF(W11&lt;=0,51,RANK(W11,$W$4:$W$48,0))</f>
        <v>51</v>
      </c>
      <c r="Y11" s="34">
        <f>VLOOKUP(X11,Punktezuordnung!$A$2:$B$52,2,FALSE())</f>
        <v>0</v>
      </c>
      <c r="Z11" s="24">
        <v>100</v>
      </c>
      <c r="AA11" s="39">
        <f t="shared" ref="AA11:AA22" si="16">IF(Z11&gt;=100,51,RANK(Z11,$Z$4:$Z$49,1))</f>
        <v>51</v>
      </c>
      <c r="AB11" s="34">
        <f>VLOOKUP(AA11,Punktezuordnung!$A$2:$B$52,2,FALSE())</f>
        <v>0</v>
      </c>
      <c r="AC11" s="43">
        <v>0</v>
      </c>
      <c r="AD11" s="39">
        <f t="shared" ref="AD11:AD22" si="17">IF(AC11&lt;=0,51,RANK(AC11,$AC$4:$AC$49,0))</f>
        <v>51</v>
      </c>
      <c r="AE11" s="34">
        <f>VLOOKUP(AD11,Punktezuordnung!$A$2:$B$52,2,FALSE())</f>
        <v>0</v>
      </c>
      <c r="AF11" s="44">
        <v>100</v>
      </c>
      <c r="AG11" s="32">
        <f t="shared" ref="AG11:AG32" si="18">IF(AF11&gt;=100,51,RANK(AF11,$AF$4:$AF$49,1))</f>
        <v>51</v>
      </c>
      <c r="AH11" s="34">
        <f>VLOOKUP(AG11,Punktezuordnung!$A$2:$B$52,2,FALSE())</f>
        <v>0</v>
      </c>
      <c r="AI11" s="44">
        <v>100</v>
      </c>
      <c r="AJ11" s="32">
        <f t="shared" ref="AJ11:AJ32" si="19">IF(AI11&gt;=100,51,RANK(AI11,$AI$4:$AI$49,1))</f>
        <v>51</v>
      </c>
      <c r="AK11" s="34">
        <f>VLOOKUP(AJ11,Punktezuordnung!$A$2:$B$52,2,FALSE())</f>
        <v>0</v>
      </c>
      <c r="AL11" s="30">
        <f t="array" ref="AL11">IF(ISBLANK(NIA_Cross!$A$2),100,IF(ISBLANK(A11),100,IF((OR(EXACT(A11,NIA_Cross!$C$2:$C$100))),VLOOKUP(A11,NIA_Cross!$C$2:$I$100,4,FALSE))))</f>
        <v>100</v>
      </c>
      <c r="AM11" s="32">
        <f t="shared" ref="AM11:AM22" si="20">IF(AL11=100,51,RANK(AL11,$AL$4:$AL$49,1))</f>
        <v>51</v>
      </c>
      <c r="AN11" s="34">
        <f>VLOOKUP(AM11,Punktezuordnung!$A$2:$B$52,2,FALSE())</f>
        <v>0</v>
      </c>
      <c r="AO11" s="24">
        <f t="array" ref="AO11">IF(ISBLANK(NIA_Speer!$A$2),0,IF(ISBLANK(A11),0,IF((OR(EXACT(A11,NIA_Speer!$C$2:$C$100))),VLOOKUP(A11,NIA_Speer!$C$2:$I$100,4,FALSE))))</f>
        <v>0</v>
      </c>
      <c r="AP11" s="32">
        <f t="shared" ref="AP5:AP32" si="21">IF(AO11&lt;=0,51,RANK(AO11,$AO$4:$AO$49,0))</f>
        <v>51</v>
      </c>
      <c r="AQ11" s="34">
        <f>VLOOKUP(AP11,Punktezuordnung!$A$2:$B$52,2,FALSE())</f>
        <v>0</v>
      </c>
      <c r="AR11" s="24">
        <f t="array" ref="AR11">IF(ISBLANK(STO_Weit!$A$2),0,IF(ISBLANK(A11),0,IF((OR(EXACT(A11,STO_Weit!$C$2:$C$78))),VLOOKUP(A11,STO_Weit!$C$2:$I$78,4,FALSE))))</f>
        <v>0</v>
      </c>
      <c r="AS11" s="32">
        <f t="shared" ref="AS5:AS32" si="22">IF(AR11&lt;=0,51,RANK(AR11,$AR$4:$AR$49,0))</f>
        <v>51</v>
      </c>
      <c r="AT11" s="34">
        <f>VLOOKUP(AS11,Punktezuordnung!$A$2:$B$52,2,FALSE())</f>
        <v>0</v>
      </c>
      <c r="AU11" s="83">
        <f t="array" ref="AU11">IF(ISBLANK(STO_Ball!$A$2),0,IF(ISBLANK(A11),0,IF((OR(EXACT(A11,STO_Ball!$C$2:$C$78))),VLOOKUP(A11,STO_Ball!$C$2:$I$78,4,FALSE))))</f>
        <v>0</v>
      </c>
      <c r="AV11" s="39">
        <f t="shared" ref="AV5:AV32" si="23">IF(AU11&lt;=0,51,RANK(AU11,$AU$4:$AU$49,0))</f>
        <v>51</v>
      </c>
      <c r="AW11" s="34">
        <f>VLOOKUP(AV11,Punktezuordnung!$A$2:$B$52,2,FALSE())</f>
        <v>0</v>
      </c>
      <c r="AX11" s="43">
        <v>0</v>
      </c>
      <c r="AY11" s="39">
        <f t="shared" ref="AY11:AY22" si="24">IF(AX11&lt;=0,51,RANK(AX11,$AX$4:$AX$49,0))</f>
        <v>51</v>
      </c>
      <c r="AZ11" s="46">
        <f>VLOOKUP(AY11,Punktezuordnung!$A$2:$B$52,2,FALSE())</f>
        <v>0</v>
      </c>
    </row>
    <row r="12" spans="1:52" x14ac:dyDescent="0.25">
      <c r="A12" s="22"/>
      <c r="B12" s="22"/>
      <c r="C12" s="22"/>
      <c r="D12" s="22"/>
      <c r="E12" s="39" t="str">
        <f t="shared" si="1"/>
        <v/>
      </c>
      <c r="F12" s="34">
        <f t="array" ref="F12">SUM(LARGE(H12:S12,{1;2;3;4;5;6;7}))</f>
        <v>0</v>
      </c>
      <c r="G12" s="40">
        <f t="shared" si="2"/>
        <v>0</v>
      </c>
      <c r="H12" s="41">
        <f t="shared" si="3"/>
        <v>0</v>
      </c>
      <c r="I12" s="34">
        <f t="shared" si="4"/>
        <v>0</v>
      </c>
      <c r="J12" s="41">
        <f t="shared" si="5"/>
        <v>0</v>
      </c>
      <c r="K12" s="34">
        <f t="shared" si="6"/>
        <v>0</v>
      </c>
      <c r="L12" s="37">
        <f t="shared" si="7"/>
        <v>0</v>
      </c>
      <c r="M12" s="38">
        <f t="shared" si="8"/>
        <v>0</v>
      </c>
      <c r="N12" s="42">
        <f t="shared" si="9"/>
        <v>0</v>
      </c>
      <c r="O12" s="37">
        <f t="shared" si="10"/>
        <v>0</v>
      </c>
      <c r="P12" s="36">
        <f t="shared" si="11"/>
        <v>0</v>
      </c>
      <c r="Q12" s="33">
        <f t="shared" si="12"/>
        <v>0</v>
      </c>
      <c r="R12" s="36">
        <f t="shared" si="0"/>
        <v>0</v>
      </c>
      <c r="S12" s="34">
        <f t="shared" si="13"/>
        <v>0</v>
      </c>
      <c r="T12" s="23">
        <f t="array" ref="T12">IF(ISBLANK(A12),0,IF((OR(EXACT(A12,ALS_Hoch!$C$2:$C$86))),VLOOKUP(A12,ALS_Hoch!$C$2:$I$86,4,FALSE)))</f>
        <v>0</v>
      </c>
      <c r="U12" s="32">
        <f t="shared" si="14"/>
        <v>51</v>
      </c>
      <c r="V12" s="34">
        <f>VLOOKUP(U12,Punktezuordnung!$A$2:$B$52,2,FALSE())</f>
        <v>0</v>
      </c>
      <c r="W12" s="23">
        <f t="array" ref="W12">IF(ISBLANK(A12),0,IF((OR(EXACT(A12,ALS_Kugel!$C$2:$C$87))),VLOOKUP(A12,ALS_Kugel!$C$2:$I$87,4,FALSE)))</f>
        <v>0</v>
      </c>
      <c r="X12" s="39">
        <f t="shared" si="15"/>
        <v>51</v>
      </c>
      <c r="Y12" s="34">
        <f>VLOOKUP(X12,Punktezuordnung!$A$2:$B$52,2,FALSE())</f>
        <v>0</v>
      </c>
      <c r="Z12" s="24">
        <v>100</v>
      </c>
      <c r="AA12" s="39">
        <f t="shared" si="16"/>
        <v>51</v>
      </c>
      <c r="AB12" s="34">
        <f>VLOOKUP(AA12,Punktezuordnung!$A$2:$B$52,2,FALSE())</f>
        <v>0</v>
      </c>
      <c r="AC12" s="43">
        <v>0</v>
      </c>
      <c r="AD12" s="39">
        <f t="shared" si="17"/>
        <v>51</v>
      </c>
      <c r="AE12" s="34">
        <f>VLOOKUP(AD12,Punktezuordnung!$A$2:$B$52,2,FALSE())</f>
        <v>0</v>
      </c>
      <c r="AF12" s="44">
        <v>100</v>
      </c>
      <c r="AG12" s="32">
        <f t="shared" si="18"/>
        <v>51</v>
      </c>
      <c r="AH12" s="34">
        <f>VLOOKUP(AG12,Punktezuordnung!$A$2:$B$52,2,FALSE())</f>
        <v>0</v>
      </c>
      <c r="AI12" s="44">
        <v>100</v>
      </c>
      <c r="AJ12" s="32">
        <f t="shared" si="19"/>
        <v>51</v>
      </c>
      <c r="AK12" s="34">
        <f>VLOOKUP(AJ12,Punktezuordnung!$A$2:$B$52,2,FALSE())</f>
        <v>0</v>
      </c>
      <c r="AL12" s="30">
        <f t="array" ref="AL12">IF(ISBLANK(NIA_Cross!$A$2),100,IF(ISBLANK(A12),100,IF((OR(EXACT(A12,NIA_Cross!$C$2:$C$100))),VLOOKUP(A12,NIA_Cross!$C$2:$I$100,4,FALSE))))</f>
        <v>100</v>
      </c>
      <c r="AM12" s="32">
        <f t="shared" si="20"/>
        <v>51</v>
      </c>
      <c r="AN12" s="34">
        <f>VLOOKUP(AM12,Punktezuordnung!$A$2:$B$52,2,FALSE())</f>
        <v>0</v>
      </c>
      <c r="AO12" s="24">
        <f t="array" ref="AO12">IF(ISBLANK(NIA_Speer!$A$2),0,IF(ISBLANK(A12),0,IF((OR(EXACT(A12,NIA_Speer!$C$2:$C$100))),VLOOKUP(A12,NIA_Speer!$C$2:$I$100,4,FALSE))))</f>
        <v>0</v>
      </c>
      <c r="AP12" s="32">
        <f t="shared" si="21"/>
        <v>51</v>
      </c>
      <c r="AQ12" s="34">
        <f>VLOOKUP(AP12,Punktezuordnung!$A$2:$B$52,2,FALSE())</f>
        <v>0</v>
      </c>
      <c r="AR12" s="24">
        <f t="array" ref="AR12">IF(ISBLANK(STO_Weit!$A$2),0,IF(ISBLANK(A12),0,IF((OR(EXACT(A12,STO_Weit!$C$2:$C$78))),VLOOKUP(A12,STO_Weit!$C$2:$I$78,4,FALSE))))</f>
        <v>0</v>
      </c>
      <c r="AS12" s="32">
        <f t="shared" si="22"/>
        <v>51</v>
      </c>
      <c r="AT12" s="34">
        <f>VLOOKUP(AS12,Punktezuordnung!$A$2:$B$52,2,FALSE())</f>
        <v>0</v>
      </c>
      <c r="AU12" s="83">
        <f t="array" ref="AU12">IF(ISBLANK(STO_Ball!$A$2),0,IF(ISBLANK(A12),0,IF((OR(EXACT(A12,STO_Ball!$C$2:$C$78))),VLOOKUP(A12,STO_Ball!$C$2:$I$78,4,FALSE))))</f>
        <v>0</v>
      </c>
      <c r="AV12" s="39">
        <f t="shared" si="23"/>
        <v>51</v>
      </c>
      <c r="AW12" s="34">
        <f>VLOOKUP(AV12,Punktezuordnung!$A$2:$B$52,2,FALSE())</f>
        <v>0</v>
      </c>
      <c r="AX12" s="43">
        <v>0</v>
      </c>
      <c r="AY12" s="39">
        <f t="shared" si="24"/>
        <v>51</v>
      </c>
      <c r="AZ12" s="46">
        <f>VLOOKUP(AY12,Punktezuordnung!$A$2:$B$52,2,FALSE())</f>
        <v>0</v>
      </c>
    </row>
    <row r="13" spans="1:52" x14ac:dyDescent="0.25">
      <c r="A13" s="22"/>
      <c r="B13" s="22"/>
      <c r="C13" s="22"/>
      <c r="D13" s="22"/>
      <c r="E13" s="39" t="str">
        <f t="shared" si="1"/>
        <v/>
      </c>
      <c r="F13" s="34">
        <f t="array" ref="F13">SUM(LARGE(H13:S13,{1;2;3;4;5;6;7}))</f>
        <v>0</v>
      </c>
      <c r="G13" s="40">
        <f t="shared" si="2"/>
        <v>0</v>
      </c>
      <c r="H13" s="41">
        <f t="shared" si="3"/>
        <v>0</v>
      </c>
      <c r="I13" s="34">
        <f t="shared" si="4"/>
        <v>0</v>
      </c>
      <c r="J13" s="41">
        <f t="shared" si="5"/>
        <v>0</v>
      </c>
      <c r="K13" s="34">
        <f t="shared" si="6"/>
        <v>0</v>
      </c>
      <c r="L13" s="37">
        <f t="shared" si="7"/>
        <v>0</v>
      </c>
      <c r="M13" s="38">
        <f t="shared" si="8"/>
        <v>0</v>
      </c>
      <c r="N13" s="42">
        <f t="shared" si="9"/>
        <v>0</v>
      </c>
      <c r="O13" s="37">
        <f t="shared" si="10"/>
        <v>0</v>
      </c>
      <c r="P13" s="36">
        <f t="shared" si="11"/>
        <v>0</v>
      </c>
      <c r="Q13" s="33">
        <f t="shared" si="12"/>
        <v>0</v>
      </c>
      <c r="R13" s="36">
        <f t="shared" si="0"/>
        <v>0</v>
      </c>
      <c r="S13" s="34">
        <f t="shared" si="13"/>
        <v>0</v>
      </c>
      <c r="T13" s="23">
        <f t="array" ref="T13">IF(ISBLANK(A13),0,IF((OR(EXACT(A13,ALS_Hoch!$C$2:$C$86))),VLOOKUP(A13,ALS_Hoch!$C$2:$I$86,4,FALSE)))</f>
        <v>0</v>
      </c>
      <c r="U13" s="32">
        <f t="shared" si="14"/>
        <v>51</v>
      </c>
      <c r="V13" s="34">
        <f>VLOOKUP(U13,Punktezuordnung!$A$2:$B$52,2,FALSE())</f>
        <v>0</v>
      </c>
      <c r="W13" s="23">
        <f t="array" ref="W13">IF(ISBLANK(A13),0,IF((OR(EXACT(A13,ALS_Kugel!$C$2:$C$87))),VLOOKUP(A13,ALS_Kugel!$C$2:$I$87,4,FALSE)))</f>
        <v>0</v>
      </c>
      <c r="X13" s="39">
        <f t="shared" si="15"/>
        <v>51</v>
      </c>
      <c r="Y13" s="34">
        <f>VLOOKUP(X13,Punktezuordnung!$A$2:$B$52,2,FALSE())</f>
        <v>0</v>
      </c>
      <c r="Z13" s="24">
        <v>100</v>
      </c>
      <c r="AA13" s="39">
        <f t="shared" si="16"/>
        <v>51</v>
      </c>
      <c r="AB13" s="34">
        <f>VLOOKUP(AA13,Punktezuordnung!$A$2:$B$52,2,FALSE())</f>
        <v>0</v>
      </c>
      <c r="AC13" s="43">
        <v>0</v>
      </c>
      <c r="AD13" s="39">
        <f t="shared" si="17"/>
        <v>51</v>
      </c>
      <c r="AE13" s="34">
        <f>VLOOKUP(AD13,Punktezuordnung!$A$2:$B$52,2,FALSE())</f>
        <v>0</v>
      </c>
      <c r="AF13" s="44">
        <v>100</v>
      </c>
      <c r="AG13" s="32">
        <f t="shared" si="18"/>
        <v>51</v>
      </c>
      <c r="AH13" s="34">
        <f>VLOOKUP(AG13,Punktezuordnung!$A$2:$B$52,2,FALSE())</f>
        <v>0</v>
      </c>
      <c r="AI13" s="44">
        <v>100</v>
      </c>
      <c r="AJ13" s="32">
        <f t="shared" si="19"/>
        <v>51</v>
      </c>
      <c r="AK13" s="34">
        <f>VLOOKUP(AJ13,Punktezuordnung!$A$2:$B$52,2,FALSE())</f>
        <v>0</v>
      </c>
      <c r="AL13" s="30">
        <f t="array" ref="AL13">IF(ISBLANK(NIA_Cross!$A$2),100,IF(ISBLANK(A13),100,IF((OR(EXACT(A13,NIA_Cross!$C$2:$C$100))),VLOOKUP(A13,NIA_Cross!$C$2:$I$100,4,FALSE))))</f>
        <v>100</v>
      </c>
      <c r="AM13" s="32">
        <f t="shared" si="20"/>
        <v>51</v>
      </c>
      <c r="AN13" s="34">
        <f>VLOOKUP(AM13,Punktezuordnung!$A$2:$B$52,2,FALSE())</f>
        <v>0</v>
      </c>
      <c r="AO13" s="24">
        <f t="array" ref="AO13">IF(ISBLANK(NIA_Speer!$A$2),0,IF(ISBLANK(A13),0,IF((OR(EXACT(A13,NIA_Speer!$C$2:$C$100))),VLOOKUP(A13,NIA_Speer!$C$2:$I$100,4,FALSE))))</f>
        <v>0</v>
      </c>
      <c r="AP13" s="32">
        <f t="shared" si="21"/>
        <v>51</v>
      </c>
      <c r="AQ13" s="34">
        <f>VLOOKUP(AP13,Punktezuordnung!$A$2:$B$52,2,FALSE())</f>
        <v>0</v>
      </c>
      <c r="AR13" s="24">
        <f t="array" ref="AR13">IF(ISBLANK(STO_Weit!$A$2),0,IF(ISBLANK(A13),0,IF((OR(EXACT(A13,STO_Weit!$C$2:$C$78))),VLOOKUP(A13,STO_Weit!$C$2:$I$78,4,FALSE))))</f>
        <v>0</v>
      </c>
      <c r="AS13" s="32">
        <f t="shared" si="22"/>
        <v>51</v>
      </c>
      <c r="AT13" s="34">
        <f>VLOOKUP(AS13,Punktezuordnung!$A$2:$B$52,2,FALSE())</f>
        <v>0</v>
      </c>
      <c r="AU13" s="83">
        <f t="array" ref="AU13">IF(ISBLANK(STO_Ball!$A$2),0,IF(ISBLANK(A13),0,IF((OR(EXACT(A13,STO_Ball!$C$2:$C$78))),VLOOKUP(A13,STO_Ball!$C$2:$I$78,4,FALSE))))</f>
        <v>0</v>
      </c>
      <c r="AV13" s="39">
        <f t="shared" si="23"/>
        <v>51</v>
      </c>
      <c r="AW13" s="34">
        <f>VLOOKUP(AV13,Punktezuordnung!$A$2:$B$52,2,FALSE())</f>
        <v>0</v>
      </c>
      <c r="AX13" s="43">
        <v>0</v>
      </c>
      <c r="AY13" s="39">
        <f t="shared" si="24"/>
        <v>51</v>
      </c>
      <c r="AZ13" s="46">
        <f>VLOOKUP(AY13,Punktezuordnung!$A$2:$B$52,2,FALSE())</f>
        <v>0</v>
      </c>
    </row>
    <row r="14" spans="1:52" x14ac:dyDescent="0.25">
      <c r="A14" s="22"/>
      <c r="B14" s="22"/>
      <c r="C14" s="22"/>
      <c r="D14" s="22"/>
      <c r="E14" s="39" t="str">
        <f t="shared" si="1"/>
        <v/>
      </c>
      <c r="F14" s="34">
        <f t="array" ref="F14">SUM(LARGE(H14:S14,{1;2;3;4;5;6;7}))</f>
        <v>0</v>
      </c>
      <c r="G14" s="40">
        <f t="shared" si="2"/>
        <v>0</v>
      </c>
      <c r="H14" s="41">
        <f t="shared" si="3"/>
        <v>0</v>
      </c>
      <c r="I14" s="34">
        <f t="shared" si="4"/>
        <v>0</v>
      </c>
      <c r="J14" s="41">
        <f t="shared" si="5"/>
        <v>0</v>
      </c>
      <c r="K14" s="34">
        <f t="shared" si="6"/>
        <v>0</v>
      </c>
      <c r="L14" s="37">
        <f t="shared" si="7"/>
        <v>0</v>
      </c>
      <c r="M14" s="38">
        <f t="shared" si="8"/>
        <v>0</v>
      </c>
      <c r="N14" s="42">
        <f t="shared" si="9"/>
        <v>0</v>
      </c>
      <c r="O14" s="37">
        <f t="shared" si="10"/>
        <v>0</v>
      </c>
      <c r="P14" s="36">
        <f t="shared" si="11"/>
        <v>0</v>
      </c>
      <c r="Q14" s="33">
        <f t="shared" si="12"/>
        <v>0</v>
      </c>
      <c r="R14" s="36">
        <f t="shared" si="0"/>
        <v>0</v>
      </c>
      <c r="S14" s="34">
        <f t="shared" si="13"/>
        <v>0</v>
      </c>
      <c r="T14" s="23">
        <f t="array" ref="T14">IF(ISBLANK(A14),0,IF((OR(EXACT(A14,ALS_Hoch!$C$2:$C$86))),VLOOKUP(A14,ALS_Hoch!$C$2:$I$86,4,FALSE)))</f>
        <v>0</v>
      </c>
      <c r="U14" s="32">
        <f t="shared" si="14"/>
        <v>51</v>
      </c>
      <c r="V14" s="34">
        <f>VLOOKUP(U14,Punktezuordnung!$A$2:$B$52,2,FALSE())</f>
        <v>0</v>
      </c>
      <c r="W14" s="23">
        <f t="array" ref="W14">IF(ISBLANK(A14),0,IF((OR(EXACT(A14,ALS_Kugel!$C$2:$C$87))),VLOOKUP(A14,ALS_Kugel!$C$2:$I$87,4,FALSE)))</f>
        <v>0</v>
      </c>
      <c r="X14" s="39">
        <f t="shared" si="15"/>
        <v>51</v>
      </c>
      <c r="Y14" s="34">
        <f>VLOOKUP(X14,Punktezuordnung!$A$2:$B$52,2,FALSE())</f>
        <v>0</v>
      </c>
      <c r="Z14" s="24">
        <v>100</v>
      </c>
      <c r="AA14" s="39">
        <f t="shared" si="16"/>
        <v>51</v>
      </c>
      <c r="AB14" s="34">
        <f>VLOOKUP(AA14,Punktezuordnung!$A$2:$B$52,2,FALSE())</f>
        <v>0</v>
      </c>
      <c r="AC14" s="43">
        <v>0</v>
      </c>
      <c r="AD14" s="39">
        <f t="shared" si="17"/>
        <v>51</v>
      </c>
      <c r="AE14" s="34">
        <f>VLOOKUP(AD14,Punktezuordnung!$A$2:$B$52,2,FALSE())</f>
        <v>0</v>
      </c>
      <c r="AF14" s="44">
        <v>100</v>
      </c>
      <c r="AG14" s="32">
        <f t="shared" si="18"/>
        <v>51</v>
      </c>
      <c r="AH14" s="34">
        <f>VLOOKUP(AG14,Punktezuordnung!$A$2:$B$52,2,FALSE())</f>
        <v>0</v>
      </c>
      <c r="AI14" s="44">
        <v>100</v>
      </c>
      <c r="AJ14" s="32">
        <f t="shared" si="19"/>
        <v>51</v>
      </c>
      <c r="AK14" s="34">
        <f>VLOOKUP(AJ14,Punktezuordnung!$A$2:$B$52,2,FALSE())</f>
        <v>0</v>
      </c>
      <c r="AL14" s="30">
        <f t="array" ref="AL14">IF(ISBLANK(NIA_Cross!$A$2),100,IF(ISBLANK(A14),100,IF((OR(EXACT(A14,NIA_Cross!$C$2:$C$100))),VLOOKUP(A14,NIA_Cross!$C$2:$I$100,4,FALSE))))</f>
        <v>100</v>
      </c>
      <c r="AM14" s="32">
        <f t="shared" si="20"/>
        <v>51</v>
      </c>
      <c r="AN14" s="34">
        <f>VLOOKUP(AM14,Punktezuordnung!$A$2:$B$52,2,FALSE())</f>
        <v>0</v>
      </c>
      <c r="AO14" s="24">
        <f t="array" ref="AO14">IF(ISBLANK(NIA_Speer!$A$2),0,IF(ISBLANK(A14),0,IF((OR(EXACT(A14,NIA_Speer!$C$2:$C$100))),VLOOKUP(A14,NIA_Speer!$C$2:$I$100,4,FALSE))))</f>
        <v>0</v>
      </c>
      <c r="AP14" s="32">
        <f t="shared" si="21"/>
        <v>51</v>
      </c>
      <c r="AQ14" s="34">
        <f>VLOOKUP(AP14,Punktezuordnung!$A$2:$B$52,2,FALSE())</f>
        <v>0</v>
      </c>
      <c r="AR14" s="24">
        <f t="array" ref="AR14">IF(ISBLANK(STO_Weit!$A$2),0,IF(ISBLANK(A14),0,IF((OR(EXACT(A14,STO_Weit!$C$2:$C$78))),VLOOKUP(A14,STO_Weit!$C$2:$I$78,4,FALSE))))</f>
        <v>0</v>
      </c>
      <c r="AS14" s="32">
        <f t="shared" si="22"/>
        <v>51</v>
      </c>
      <c r="AT14" s="34">
        <f>VLOOKUP(AS14,Punktezuordnung!$A$2:$B$52,2,FALSE())</f>
        <v>0</v>
      </c>
      <c r="AU14" s="83">
        <f t="array" ref="AU14">IF(ISBLANK(STO_Ball!$A$2),0,IF(ISBLANK(A14),0,IF((OR(EXACT(A14,STO_Ball!$C$2:$C$78))),VLOOKUP(A14,STO_Ball!$C$2:$I$78,4,FALSE))))</f>
        <v>0</v>
      </c>
      <c r="AV14" s="39">
        <f t="shared" si="23"/>
        <v>51</v>
      </c>
      <c r="AW14" s="34">
        <f>VLOOKUP(AV14,Punktezuordnung!$A$2:$B$52,2,FALSE())</f>
        <v>0</v>
      </c>
      <c r="AX14" s="43">
        <v>0</v>
      </c>
      <c r="AY14" s="39">
        <f t="shared" si="24"/>
        <v>51</v>
      </c>
      <c r="AZ14" s="46">
        <f>VLOOKUP(AY14,Punktezuordnung!$A$2:$B$52,2,FALSE())</f>
        <v>0</v>
      </c>
    </row>
    <row r="15" spans="1:52" x14ac:dyDescent="0.25">
      <c r="A15" s="22"/>
      <c r="B15" s="22"/>
      <c r="C15" s="22"/>
      <c r="D15" s="22"/>
      <c r="E15" s="39" t="str">
        <f t="shared" si="1"/>
        <v/>
      </c>
      <c r="F15" s="34">
        <f t="array" ref="F15">SUM(LARGE(H15:S15,{1;2;3;4;5;6;7}))</f>
        <v>0</v>
      </c>
      <c r="G15" s="40">
        <f t="shared" si="2"/>
        <v>0</v>
      </c>
      <c r="H15" s="41">
        <f t="shared" si="3"/>
        <v>0</v>
      </c>
      <c r="I15" s="34">
        <f t="shared" si="4"/>
        <v>0</v>
      </c>
      <c r="J15" s="41">
        <f t="shared" si="5"/>
        <v>0</v>
      </c>
      <c r="K15" s="34">
        <f t="shared" si="6"/>
        <v>0</v>
      </c>
      <c r="L15" s="37">
        <f t="shared" si="7"/>
        <v>0</v>
      </c>
      <c r="M15" s="38">
        <f t="shared" si="8"/>
        <v>0</v>
      </c>
      <c r="N15" s="42">
        <f t="shared" si="9"/>
        <v>0</v>
      </c>
      <c r="O15" s="37">
        <f t="shared" si="10"/>
        <v>0</v>
      </c>
      <c r="P15" s="36">
        <f t="shared" si="11"/>
        <v>0</v>
      </c>
      <c r="Q15" s="33">
        <f t="shared" si="12"/>
        <v>0</v>
      </c>
      <c r="R15" s="36">
        <f t="shared" si="0"/>
        <v>0</v>
      </c>
      <c r="S15" s="34">
        <f t="shared" si="13"/>
        <v>0</v>
      </c>
      <c r="T15" s="23">
        <f t="array" ref="T15">IF(ISBLANK(A15),0,IF((OR(EXACT(A15,ALS_Hoch!$C$2:$C$86))),VLOOKUP(A15,ALS_Hoch!$C$2:$I$86,4,FALSE)))</f>
        <v>0</v>
      </c>
      <c r="U15" s="32">
        <f t="shared" si="14"/>
        <v>51</v>
      </c>
      <c r="V15" s="34">
        <f>VLOOKUP(U15,Punktezuordnung!$A$2:$B$52,2,FALSE())</f>
        <v>0</v>
      </c>
      <c r="W15" s="23">
        <f t="array" ref="W15">IF(ISBLANK(A15),0,IF((OR(EXACT(A15,ALS_Kugel!$C$2:$C$87))),VLOOKUP(A15,ALS_Kugel!$C$2:$I$87,4,FALSE)))</f>
        <v>0</v>
      </c>
      <c r="X15" s="39">
        <f t="shared" si="15"/>
        <v>51</v>
      </c>
      <c r="Y15" s="34">
        <f>VLOOKUP(X15,Punktezuordnung!$A$2:$B$52,2,FALSE())</f>
        <v>0</v>
      </c>
      <c r="Z15" s="24">
        <v>100</v>
      </c>
      <c r="AA15" s="39">
        <f t="shared" si="16"/>
        <v>51</v>
      </c>
      <c r="AB15" s="34">
        <f>VLOOKUP(AA15,Punktezuordnung!$A$2:$B$52,2,FALSE())</f>
        <v>0</v>
      </c>
      <c r="AC15" s="43">
        <v>0</v>
      </c>
      <c r="AD15" s="39">
        <f t="shared" si="17"/>
        <v>51</v>
      </c>
      <c r="AE15" s="34">
        <f>VLOOKUP(AD15,Punktezuordnung!$A$2:$B$52,2,FALSE())</f>
        <v>0</v>
      </c>
      <c r="AF15" s="44">
        <v>100</v>
      </c>
      <c r="AG15" s="32">
        <f t="shared" si="18"/>
        <v>51</v>
      </c>
      <c r="AH15" s="34">
        <f>VLOOKUP(AG15,Punktezuordnung!$A$2:$B$52,2,FALSE())</f>
        <v>0</v>
      </c>
      <c r="AI15" s="44">
        <v>100</v>
      </c>
      <c r="AJ15" s="32">
        <f t="shared" si="19"/>
        <v>51</v>
      </c>
      <c r="AK15" s="34">
        <f>VLOOKUP(AJ15,Punktezuordnung!$A$2:$B$52,2,FALSE())</f>
        <v>0</v>
      </c>
      <c r="AL15" s="30">
        <f t="array" ref="AL15">IF(ISBLANK(NIA_Cross!$A$2),100,IF(ISBLANK(A15),100,IF((OR(EXACT(A15,NIA_Cross!$C$2:$C$100))),VLOOKUP(A15,NIA_Cross!$C$2:$I$100,4,FALSE))))</f>
        <v>100</v>
      </c>
      <c r="AM15" s="32">
        <f t="shared" si="20"/>
        <v>51</v>
      </c>
      <c r="AN15" s="34">
        <f>VLOOKUP(AM15,Punktezuordnung!$A$2:$B$52,2,FALSE())</f>
        <v>0</v>
      </c>
      <c r="AO15" s="24">
        <f t="array" ref="AO15">IF(ISBLANK(NIA_Speer!$A$2),0,IF(ISBLANK(A15),0,IF((OR(EXACT(A15,NIA_Speer!$C$2:$C$100))),VLOOKUP(A15,NIA_Speer!$C$2:$I$100,4,FALSE))))</f>
        <v>0</v>
      </c>
      <c r="AP15" s="32">
        <f t="shared" si="21"/>
        <v>51</v>
      </c>
      <c r="AQ15" s="34">
        <f>VLOOKUP(AP15,Punktezuordnung!$A$2:$B$52,2,FALSE())</f>
        <v>0</v>
      </c>
      <c r="AR15" s="24">
        <f t="array" ref="AR15">IF(ISBLANK(STO_Weit!$A$2),0,IF(ISBLANK(A15),0,IF((OR(EXACT(A15,STO_Weit!$C$2:$C$78))),VLOOKUP(A15,STO_Weit!$C$2:$I$78,4,FALSE))))</f>
        <v>0</v>
      </c>
      <c r="AS15" s="32">
        <f t="shared" si="22"/>
        <v>51</v>
      </c>
      <c r="AT15" s="34">
        <f>VLOOKUP(AS15,Punktezuordnung!$A$2:$B$52,2,FALSE())</f>
        <v>0</v>
      </c>
      <c r="AU15" s="83">
        <f t="array" ref="AU15">IF(ISBLANK(STO_Ball!$A$2),0,IF(ISBLANK(A15),0,IF((OR(EXACT(A15,STO_Ball!$C$2:$C$78))),VLOOKUP(A15,STO_Ball!$C$2:$I$78,4,FALSE))))</f>
        <v>0</v>
      </c>
      <c r="AV15" s="39">
        <f t="shared" si="23"/>
        <v>51</v>
      </c>
      <c r="AW15" s="34">
        <f>VLOOKUP(AV15,Punktezuordnung!$A$2:$B$52,2,FALSE())</f>
        <v>0</v>
      </c>
      <c r="AX15" s="43">
        <v>0</v>
      </c>
      <c r="AY15" s="39">
        <f t="shared" si="24"/>
        <v>51</v>
      </c>
      <c r="AZ15" s="46">
        <f>VLOOKUP(AY15,Punktezuordnung!$A$2:$B$52,2,FALSE())</f>
        <v>0</v>
      </c>
    </row>
    <row r="16" spans="1:52" x14ac:dyDescent="0.25">
      <c r="A16" s="22"/>
      <c r="B16" s="22"/>
      <c r="C16" s="22"/>
      <c r="D16" s="22"/>
      <c r="E16" s="39" t="str">
        <f t="shared" si="1"/>
        <v/>
      </c>
      <c r="F16" s="34">
        <f t="array" ref="F16">SUM(LARGE(H16:S16,{1;2;3;4;5;6;7}))</f>
        <v>0</v>
      </c>
      <c r="G16" s="40">
        <f t="shared" si="2"/>
        <v>0</v>
      </c>
      <c r="H16" s="41">
        <f t="shared" si="3"/>
        <v>0</v>
      </c>
      <c r="I16" s="34">
        <f t="shared" si="4"/>
        <v>0</v>
      </c>
      <c r="J16" s="41">
        <f t="shared" si="5"/>
        <v>0</v>
      </c>
      <c r="K16" s="34">
        <f t="shared" si="6"/>
        <v>0</v>
      </c>
      <c r="L16" s="37">
        <f t="shared" si="7"/>
        <v>0</v>
      </c>
      <c r="M16" s="38">
        <f t="shared" si="8"/>
        <v>0</v>
      </c>
      <c r="N16" s="42">
        <f t="shared" si="9"/>
        <v>0</v>
      </c>
      <c r="O16" s="37">
        <f t="shared" si="10"/>
        <v>0</v>
      </c>
      <c r="P16" s="36">
        <f t="shared" si="11"/>
        <v>0</v>
      </c>
      <c r="Q16" s="33">
        <f t="shared" si="12"/>
        <v>0</v>
      </c>
      <c r="R16" s="36">
        <f t="shared" si="0"/>
        <v>0</v>
      </c>
      <c r="S16" s="34">
        <f t="shared" si="13"/>
        <v>0</v>
      </c>
      <c r="T16" s="23">
        <f t="array" ref="T16">IF(ISBLANK(A16),0,IF((OR(EXACT(A16,ALS_Hoch!$C$2:$C$86))),VLOOKUP(A16,ALS_Hoch!$C$2:$I$86,4,FALSE)))</f>
        <v>0</v>
      </c>
      <c r="U16" s="32">
        <f t="shared" si="14"/>
        <v>51</v>
      </c>
      <c r="V16" s="34">
        <f>VLOOKUP(U16,Punktezuordnung!$A$2:$B$52,2,FALSE())</f>
        <v>0</v>
      </c>
      <c r="W16" s="23">
        <f t="array" ref="W16">IF(ISBLANK(A16),0,IF((OR(EXACT(A16,ALS_Kugel!$C$2:$C$87))),VLOOKUP(A16,ALS_Kugel!$C$2:$I$87,4,FALSE)))</f>
        <v>0</v>
      </c>
      <c r="X16" s="39">
        <f t="shared" si="15"/>
        <v>51</v>
      </c>
      <c r="Y16" s="34">
        <f>VLOOKUP(X16,Punktezuordnung!$A$2:$B$52,2,FALSE())</f>
        <v>0</v>
      </c>
      <c r="Z16" s="24">
        <v>100</v>
      </c>
      <c r="AA16" s="39">
        <f t="shared" si="16"/>
        <v>51</v>
      </c>
      <c r="AB16" s="34">
        <f>VLOOKUP(AA16,Punktezuordnung!$A$2:$B$52,2,FALSE())</f>
        <v>0</v>
      </c>
      <c r="AC16" s="43">
        <v>0</v>
      </c>
      <c r="AD16" s="39">
        <f t="shared" si="17"/>
        <v>51</v>
      </c>
      <c r="AE16" s="34">
        <f>VLOOKUP(AD16,Punktezuordnung!$A$2:$B$52,2,FALSE())</f>
        <v>0</v>
      </c>
      <c r="AF16" s="44">
        <v>100</v>
      </c>
      <c r="AG16" s="32">
        <f t="shared" si="18"/>
        <v>51</v>
      </c>
      <c r="AH16" s="34">
        <f>VLOOKUP(AG16,Punktezuordnung!$A$2:$B$52,2,FALSE())</f>
        <v>0</v>
      </c>
      <c r="AI16" s="44">
        <v>100</v>
      </c>
      <c r="AJ16" s="32">
        <f t="shared" si="19"/>
        <v>51</v>
      </c>
      <c r="AK16" s="34">
        <f>VLOOKUP(AJ16,Punktezuordnung!$A$2:$B$52,2,FALSE())</f>
        <v>0</v>
      </c>
      <c r="AL16" s="30">
        <f t="array" ref="AL16">IF(ISBLANK(NIA_Cross!$A$2),100,IF(ISBLANK(A16),100,IF((OR(EXACT(A16,NIA_Cross!$C$2:$C$100))),VLOOKUP(A16,NIA_Cross!$C$2:$I$100,4,FALSE))))</f>
        <v>100</v>
      </c>
      <c r="AM16" s="32">
        <f t="shared" si="20"/>
        <v>51</v>
      </c>
      <c r="AN16" s="34">
        <f>VLOOKUP(AM16,Punktezuordnung!$A$2:$B$52,2,FALSE())</f>
        <v>0</v>
      </c>
      <c r="AO16" s="24">
        <f t="array" ref="AO16">IF(ISBLANK(NIA_Speer!$A$2),0,IF(ISBLANK(A16),0,IF((OR(EXACT(A16,NIA_Speer!$C$2:$C$100))),VLOOKUP(A16,NIA_Speer!$C$2:$I$100,4,FALSE))))</f>
        <v>0</v>
      </c>
      <c r="AP16" s="32">
        <f t="shared" si="21"/>
        <v>51</v>
      </c>
      <c r="AQ16" s="34">
        <f>VLOOKUP(AP16,Punktezuordnung!$A$2:$B$52,2,FALSE())</f>
        <v>0</v>
      </c>
      <c r="AR16" s="24">
        <f t="array" ref="AR16">IF(ISBLANK(STO_Weit!$A$2),0,IF(ISBLANK(A16),0,IF((OR(EXACT(A16,STO_Weit!$C$2:$C$78))),VLOOKUP(A16,STO_Weit!$C$2:$I$78,4,FALSE))))</f>
        <v>0</v>
      </c>
      <c r="AS16" s="32">
        <f t="shared" si="22"/>
        <v>51</v>
      </c>
      <c r="AT16" s="34">
        <f>VLOOKUP(AS16,Punktezuordnung!$A$2:$B$52,2,FALSE())</f>
        <v>0</v>
      </c>
      <c r="AU16" s="83">
        <f t="array" ref="AU16">IF(ISBLANK(STO_Ball!$A$2),0,IF(ISBLANK(A16),0,IF((OR(EXACT(A16,STO_Ball!$C$2:$C$78))),VLOOKUP(A16,STO_Ball!$C$2:$I$78,4,FALSE))))</f>
        <v>0</v>
      </c>
      <c r="AV16" s="39">
        <f t="shared" si="23"/>
        <v>51</v>
      </c>
      <c r="AW16" s="34">
        <f>VLOOKUP(AV16,Punktezuordnung!$A$2:$B$52,2,FALSE())</f>
        <v>0</v>
      </c>
      <c r="AX16" s="43">
        <v>0</v>
      </c>
      <c r="AY16" s="39">
        <f t="shared" si="24"/>
        <v>51</v>
      </c>
      <c r="AZ16" s="46">
        <f>VLOOKUP(AY16,Punktezuordnung!$A$2:$B$52,2,FALSE())</f>
        <v>0</v>
      </c>
    </row>
    <row r="17" spans="1:52" x14ac:dyDescent="0.25">
      <c r="A17" s="22"/>
      <c r="B17" s="22"/>
      <c r="C17" s="22"/>
      <c r="D17" s="22"/>
      <c r="E17" s="39" t="str">
        <f t="shared" si="1"/>
        <v/>
      </c>
      <c r="F17" s="34">
        <f t="array" ref="F17">SUM(LARGE(H17:S17,{1;2;3;4;5;6;7}))</f>
        <v>0</v>
      </c>
      <c r="G17" s="40">
        <f t="shared" si="2"/>
        <v>0</v>
      </c>
      <c r="H17" s="41">
        <f t="shared" si="3"/>
        <v>0</v>
      </c>
      <c r="I17" s="34">
        <f t="shared" si="4"/>
        <v>0</v>
      </c>
      <c r="J17" s="41">
        <f t="shared" si="5"/>
        <v>0</v>
      </c>
      <c r="K17" s="34">
        <f t="shared" si="6"/>
        <v>0</v>
      </c>
      <c r="L17" s="37">
        <f t="shared" si="7"/>
        <v>0</v>
      </c>
      <c r="M17" s="38">
        <f t="shared" si="8"/>
        <v>0</v>
      </c>
      <c r="N17" s="42">
        <f t="shared" si="9"/>
        <v>0</v>
      </c>
      <c r="O17" s="37">
        <f t="shared" si="10"/>
        <v>0</v>
      </c>
      <c r="P17" s="36">
        <f t="shared" si="11"/>
        <v>0</v>
      </c>
      <c r="Q17" s="33">
        <f t="shared" si="12"/>
        <v>0</v>
      </c>
      <c r="R17" s="36">
        <f t="shared" si="0"/>
        <v>0</v>
      </c>
      <c r="S17" s="34">
        <f t="shared" si="13"/>
        <v>0</v>
      </c>
      <c r="T17" s="23">
        <f t="array" ref="T17">IF(ISBLANK(A17),0,IF((OR(EXACT(A17,ALS_Hoch!$C$2:$C$86))),VLOOKUP(A17,ALS_Hoch!$C$2:$I$86,4,FALSE)))</f>
        <v>0</v>
      </c>
      <c r="U17" s="32">
        <f t="shared" si="14"/>
        <v>51</v>
      </c>
      <c r="V17" s="34">
        <f>VLOOKUP(U17,Punktezuordnung!$A$2:$B$52,2,FALSE())</f>
        <v>0</v>
      </c>
      <c r="W17" s="23">
        <f t="array" ref="W17">IF(ISBLANK(A17),0,IF((OR(EXACT(A17,ALS_Kugel!$C$2:$C$87))),VLOOKUP(A17,ALS_Kugel!$C$2:$I$87,4,FALSE)))</f>
        <v>0</v>
      </c>
      <c r="X17" s="39">
        <f t="shared" si="15"/>
        <v>51</v>
      </c>
      <c r="Y17" s="34">
        <f>VLOOKUP(X17,Punktezuordnung!$A$2:$B$52,2,FALSE())</f>
        <v>0</v>
      </c>
      <c r="Z17" s="24">
        <v>100</v>
      </c>
      <c r="AA17" s="39">
        <f t="shared" si="16"/>
        <v>51</v>
      </c>
      <c r="AB17" s="34">
        <f>VLOOKUP(AA17,Punktezuordnung!$A$2:$B$52,2,FALSE())</f>
        <v>0</v>
      </c>
      <c r="AC17" s="43">
        <v>0</v>
      </c>
      <c r="AD17" s="39">
        <f t="shared" si="17"/>
        <v>51</v>
      </c>
      <c r="AE17" s="34">
        <f>VLOOKUP(AD17,Punktezuordnung!$A$2:$B$52,2,FALSE())</f>
        <v>0</v>
      </c>
      <c r="AF17" s="44">
        <v>100</v>
      </c>
      <c r="AG17" s="32">
        <f t="shared" si="18"/>
        <v>51</v>
      </c>
      <c r="AH17" s="34">
        <f>VLOOKUP(AG17,Punktezuordnung!$A$2:$B$52,2,FALSE())</f>
        <v>0</v>
      </c>
      <c r="AI17" s="44">
        <v>100</v>
      </c>
      <c r="AJ17" s="32">
        <f t="shared" si="19"/>
        <v>51</v>
      </c>
      <c r="AK17" s="34">
        <f>VLOOKUP(AJ17,Punktezuordnung!$A$2:$B$52,2,FALSE())</f>
        <v>0</v>
      </c>
      <c r="AL17" s="30">
        <f t="array" ref="AL17">IF(ISBLANK(NIA_Cross!$A$2),100,IF(ISBLANK(A17),100,IF((OR(EXACT(A17,NIA_Cross!$C$2:$C$100))),VLOOKUP(A17,NIA_Cross!$C$2:$I$100,4,FALSE))))</f>
        <v>100</v>
      </c>
      <c r="AM17" s="32">
        <f t="shared" si="20"/>
        <v>51</v>
      </c>
      <c r="AN17" s="34">
        <f>VLOOKUP(AM17,Punktezuordnung!$A$2:$B$52,2,FALSE())</f>
        <v>0</v>
      </c>
      <c r="AO17" s="24">
        <f t="array" ref="AO17">IF(ISBLANK(NIA_Speer!$A$2),0,IF(ISBLANK(A17),0,IF((OR(EXACT(A17,NIA_Speer!$C$2:$C$100))),VLOOKUP(A17,NIA_Speer!$C$2:$I$100,4,FALSE))))</f>
        <v>0</v>
      </c>
      <c r="AP17" s="32">
        <f t="shared" si="21"/>
        <v>51</v>
      </c>
      <c r="AQ17" s="34">
        <f>VLOOKUP(AP17,Punktezuordnung!$A$2:$B$52,2,FALSE())</f>
        <v>0</v>
      </c>
      <c r="AR17" s="24">
        <f t="array" ref="AR17">IF(ISBLANK(STO_Weit!$A$2),0,IF(ISBLANK(A17),0,IF((OR(EXACT(A17,STO_Weit!$C$2:$C$78))),VLOOKUP(A17,STO_Weit!$C$2:$I$78,4,FALSE))))</f>
        <v>0</v>
      </c>
      <c r="AS17" s="32">
        <f t="shared" si="22"/>
        <v>51</v>
      </c>
      <c r="AT17" s="34">
        <f>VLOOKUP(AS17,Punktezuordnung!$A$2:$B$52,2,FALSE())</f>
        <v>0</v>
      </c>
      <c r="AU17" s="83">
        <f t="array" ref="AU17">IF(ISBLANK(STO_Ball!$A$2),0,IF(ISBLANK(A17),0,IF((OR(EXACT(A17,STO_Ball!$C$2:$C$78))),VLOOKUP(A17,STO_Ball!$C$2:$I$78,4,FALSE))))</f>
        <v>0</v>
      </c>
      <c r="AV17" s="39">
        <f t="shared" si="23"/>
        <v>51</v>
      </c>
      <c r="AW17" s="34">
        <f>VLOOKUP(AV17,Punktezuordnung!$A$2:$B$52,2,FALSE())</f>
        <v>0</v>
      </c>
      <c r="AX17" s="43">
        <v>0</v>
      </c>
      <c r="AY17" s="39">
        <f t="shared" si="24"/>
        <v>51</v>
      </c>
      <c r="AZ17" s="46">
        <f>VLOOKUP(AY17,Punktezuordnung!$A$2:$B$52,2,FALSE())</f>
        <v>0</v>
      </c>
    </row>
    <row r="18" spans="1:52" x14ac:dyDescent="0.25">
      <c r="A18" s="22"/>
      <c r="B18" s="22"/>
      <c r="C18" s="22"/>
      <c r="D18" s="22"/>
      <c r="E18" s="39" t="str">
        <f t="shared" si="1"/>
        <v/>
      </c>
      <c r="F18" s="34">
        <f t="array" ref="F18">SUM(LARGE(H18:S18,{1;2;3;4;5;6;7}))</f>
        <v>0</v>
      </c>
      <c r="G18" s="40">
        <f t="shared" si="2"/>
        <v>0</v>
      </c>
      <c r="H18" s="41">
        <f t="shared" si="3"/>
        <v>0</v>
      </c>
      <c r="I18" s="34">
        <f t="shared" si="4"/>
        <v>0</v>
      </c>
      <c r="J18" s="41">
        <f t="shared" si="5"/>
        <v>0</v>
      </c>
      <c r="K18" s="34">
        <f t="shared" si="6"/>
        <v>0</v>
      </c>
      <c r="L18" s="37">
        <f t="shared" si="7"/>
        <v>0</v>
      </c>
      <c r="M18" s="38">
        <f t="shared" si="8"/>
        <v>0</v>
      </c>
      <c r="N18" s="42">
        <f t="shared" si="9"/>
        <v>0</v>
      </c>
      <c r="O18" s="37">
        <f t="shared" si="10"/>
        <v>0</v>
      </c>
      <c r="P18" s="36">
        <f t="shared" si="11"/>
        <v>0</v>
      </c>
      <c r="Q18" s="33">
        <f t="shared" si="12"/>
        <v>0</v>
      </c>
      <c r="R18" s="36">
        <f t="shared" si="0"/>
        <v>0</v>
      </c>
      <c r="S18" s="34">
        <f t="shared" si="13"/>
        <v>0</v>
      </c>
      <c r="T18" s="23">
        <f t="array" ref="T18">IF(ISBLANK(A18),0,IF((OR(EXACT(A18,ALS_Hoch!$C$2:$C$86))),VLOOKUP(A18,ALS_Hoch!$C$2:$I$86,4,FALSE)))</f>
        <v>0</v>
      </c>
      <c r="U18" s="32">
        <f t="shared" si="14"/>
        <v>51</v>
      </c>
      <c r="V18" s="34">
        <f>VLOOKUP(U18,Punktezuordnung!$A$2:$B$52,2,FALSE())</f>
        <v>0</v>
      </c>
      <c r="W18" s="23">
        <f t="array" ref="W18">IF(ISBLANK(A18),0,IF((OR(EXACT(A18,ALS_Kugel!$C$2:$C$87))),VLOOKUP(A18,ALS_Kugel!$C$2:$I$87,4,FALSE)))</f>
        <v>0</v>
      </c>
      <c r="X18" s="39">
        <f t="shared" si="15"/>
        <v>51</v>
      </c>
      <c r="Y18" s="34">
        <f>VLOOKUP(X18,Punktezuordnung!$A$2:$B$52,2,FALSE())</f>
        <v>0</v>
      </c>
      <c r="Z18" s="24">
        <v>100</v>
      </c>
      <c r="AA18" s="39">
        <f t="shared" si="16"/>
        <v>51</v>
      </c>
      <c r="AB18" s="34">
        <f>VLOOKUP(AA18,Punktezuordnung!$A$2:$B$52,2,FALSE())</f>
        <v>0</v>
      </c>
      <c r="AC18" s="43">
        <v>0</v>
      </c>
      <c r="AD18" s="39">
        <f t="shared" si="17"/>
        <v>51</v>
      </c>
      <c r="AE18" s="34">
        <f>VLOOKUP(AD18,Punktezuordnung!$A$2:$B$52,2,FALSE())</f>
        <v>0</v>
      </c>
      <c r="AF18" s="44">
        <v>100</v>
      </c>
      <c r="AG18" s="32">
        <f t="shared" si="18"/>
        <v>51</v>
      </c>
      <c r="AH18" s="34">
        <f>VLOOKUP(AG18,Punktezuordnung!$A$2:$B$52,2,FALSE())</f>
        <v>0</v>
      </c>
      <c r="AI18" s="44">
        <v>100</v>
      </c>
      <c r="AJ18" s="32">
        <f t="shared" si="19"/>
        <v>51</v>
      </c>
      <c r="AK18" s="34">
        <f>VLOOKUP(AJ18,Punktezuordnung!$A$2:$B$52,2,FALSE())</f>
        <v>0</v>
      </c>
      <c r="AL18" s="30">
        <f t="array" ref="AL18">IF(ISBLANK(NIA_Cross!$A$2),100,IF(ISBLANK(A18),100,IF((OR(EXACT(A18,NIA_Cross!$C$2:$C$100))),VLOOKUP(A18,NIA_Cross!$C$2:$I$100,4,FALSE))))</f>
        <v>100</v>
      </c>
      <c r="AM18" s="32">
        <f t="shared" si="20"/>
        <v>51</v>
      </c>
      <c r="AN18" s="34">
        <f>VLOOKUP(AM18,Punktezuordnung!$A$2:$B$52,2,FALSE())</f>
        <v>0</v>
      </c>
      <c r="AO18" s="24">
        <f t="array" ref="AO18">IF(ISBLANK(NIA_Speer!$A$2),0,IF(ISBLANK(A18),0,IF((OR(EXACT(A18,NIA_Speer!$C$2:$C$100))),VLOOKUP(A18,NIA_Speer!$C$2:$I$100,4,FALSE))))</f>
        <v>0</v>
      </c>
      <c r="AP18" s="32">
        <f t="shared" si="21"/>
        <v>51</v>
      </c>
      <c r="AQ18" s="34">
        <f>VLOOKUP(AP18,Punktezuordnung!$A$2:$B$52,2,FALSE())</f>
        <v>0</v>
      </c>
      <c r="AR18" s="24">
        <f t="array" ref="AR18">IF(ISBLANK(STO_Weit!$A$2),0,IF(ISBLANK(A18),0,IF((OR(EXACT(A18,STO_Weit!$C$2:$C$78))),VLOOKUP(A18,STO_Weit!$C$2:$I$78,4,FALSE))))</f>
        <v>0</v>
      </c>
      <c r="AS18" s="32">
        <f t="shared" si="22"/>
        <v>51</v>
      </c>
      <c r="AT18" s="34">
        <f>VLOOKUP(AS18,Punktezuordnung!$A$2:$B$52,2,FALSE())</f>
        <v>0</v>
      </c>
      <c r="AU18" s="83">
        <f t="array" ref="AU18">IF(ISBLANK(STO_Ball!$A$2),0,IF(ISBLANK(A18),0,IF((OR(EXACT(A18,STO_Ball!$C$2:$C$78))),VLOOKUP(A18,STO_Ball!$C$2:$I$78,4,FALSE))))</f>
        <v>0</v>
      </c>
      <c r="AV18" s="39">
        <f t="shared" si="23"/>
        <v>51</v>
      </c>
      <c r="AW18" s="34">
        <f>VLOOKUP(AV18,Punktezuordnung!$A$2:$B$52,2,FALSE())</f>
        <v>0</v>
      </c>
      <c r="AX18" s="43">
        <v>0</v>
      </c>
      <c r="AY18" s="39">
        <f t="shared" si="24"/>
        <v>51</v>
      </c>
      <c r="AZ18" s="46">
        <f>VLOOKUP(AY18,Punktezuordnung!$A$2:$B$52,2,FALSE())</f>
        <v>0</v>
      </c>
    </row>
    <row r="19" spans="1:52" x14ac:dyDescent="0.25">
      <c r="A19" s="22"/>
      <c r="B19" s="22"/>
      <c r="C19" s="22"/>
      <c r="D19" s="22"/>
      <c r="E19" s="39" t="str">
        <f t="shared" si="1"/>
        <v/>
      </c>
      <c r="F19" s="34">
        <f t="array" ref="F19">SUM(LARGE(H19:S19,{1;2;3;4;5;6;7}))</f>
        <v>0</v>
      </c>
      <c r="G19" s="40">
        <f t="shared" si="2"/>
        <v>0</v>
      </c>
      <c r="H19" s="41">
        <f t="shared" si="3"/>
        <v>0</v>
      </c>
      <c r="I19" s="34">
        <f t="shared" si="4"/>
        <v>0</v>
      </c>
      <c r="J19" s="41">
        <f t="shared" si="5"/>
        <v>0</v>
      </c>
      <c r="K19" s="34">
        <f t="shared" si="6"/>
        <v>0</v>
      </c>
      <c r="L19" s="37">
        <f t="shared" si="7"/>
        <v>0</v>
      </c>
      <c r="M19" s="38">
        <f t="shared" si="8"/>
        <v>0</v>
      </c>
      <c r="N19" s="42">
        <f t="shared" si="9"/>
        <v>0</v>
      </c>
      <c r="O19" s="37">
        <f t="shared" si="10"/>
        <v>0</v>
      </c>
      <c r="P19" s="36">
        <f t="shared" si="11"/>
        <v>0</v>
      </c>
      <c r="Q19" s="33">
        <f t="shared" si="12"/>
        <v>0</v>
      </c>
      <c r="R19" s="36">
        <f t="shared" si="0"/>
        <v>0</v>
      </c>
      <c r="S19" s="34">
        <f t="shared" si="13"/>
        <v>0</v>
      </c>
      <c r="T19" s="23">
        <f t="array" ref="T19">IF(ISBLANK(A19),0,IF((OR(EXACT(A19,ALS_Hoch!$C$2:$C$86))),VLOOKUP(A19,ALS_Hoch!$C$2:$I$86,4,FALSE)))</f>
        <v>0</v>
      </c>
      <c r="U19" s="32">
        <f t="shared" si="14"/>
        <v>51</v>
      </c>
      <c r="V19" s="34">
        <f>VLOOKUP(U19,Punktezuordnung!$A$2:$B$52,2,FALSE())</f>
        <v>0</v>
      </c>
      <c r="W19" s="23">
        <f t="array" ref="W19">IF(ISBLANK(A19),0,IF((OR(EXACT(A19,ALS_Kugel!$C$2:$C$87))),VLOOKUP(A19,ALS_Kugel!$C$2:$I$87,4,FALSE)))</f>
        <v>0</v>
      </c>
      <c r="X19" s="39">
        <f t="shared" si="15"/>
        <v>51</v>
      </c>
      <c r="Y19" s="34">
        <f>VLOOKUP(X19,Punktezuordnung!$A$2:$B$52,2,FALSE())</f>
        <v>0</v>
      </c>
      <c r="Z19" s="24">
        <v>100</v>
      </c>
      <c r="AA19" s="39">
        <f t="shared" si="16"/>
        <v>51</v>
      </c>
      <c r="AB19" s="34">
        <f>VLOOKUP(AA19,Punktezuordnung!$A$2:$B$52,2,FALSE())</f>
        <v>0</v>
      </c>
      <c r="AC19" s="43">
        <v>0</v>
      </c>
      <c r="AD19" s="39">
        <f t="shared" si="17"/>
        <v>51</v>
      </c>
      <c r="AE19" s="34">
        <f>VLOOKUP(AD19,Punktezuordnung!$A$2:$B$52,2,FALSE())</f>
        <v>0</v>
      </c>
      <c r="AF19" s="44">
        <v>100</v>
      </c>
      <c r="AG19" s="32">
        <f t="shared" si="18"/>
        <v>51</v>
      </c>
      <c r="AH19" s="34">
        <f>VLOOKUP(AG19,Punktezuordnung!$A$2:$B$52,2,FALSE())</f>
        <v>0</v>
      </c>
      <c r="AI19" s="44">
        <v>100</v>
      </c>
      <c r="AJ19" s="32">
        <f t="shared" si="19"/>
        <v>51</v>
      </c>
      <c r="AK19" s="34">
        <f>VLOOKUP(AJ19,Punktezuordnung!$A$2:$B$52,2,FALSE())</f>
        <v>0</v>
      </c>
      <c r="AL19" s="30">
        <f t="array" ref="AL19">IF(ISBLANK(NIA_Cross!$A$2),100,IF(ISBLANK(A19),100,IF((OR(EXACT(A19,NIA_Cross!$C$2:$C$100))),VLOOKUP(A19,NIA_Cross!$C$2:$I$100,4,FALSE))))</f>
        <v>100</v>
      </c>
      <c r="AM19" s="32">
        <f t="shared" si="20"/>
        <v>51</v>
      </c>
      <c r="AN19" s="34">
        <f>VLOOKUP(AM19,Punktezuordnung!$A$2:$B$52,2,FALSE())</f>
        <v>0</v>
      </c>
      <c r="AO19" s="24">
        <f t="array" ref="AO19">IF(ISBLANK(NIA_Speer!$A$2),0,IF(ISBLANK(A19),0,IF((OR(EXACT(A19,NIA_Speer!$C$2:$C$100))),VLOOKUP(A19,NIA_Speer!$C$2:$I$100,4,FALSE))))</f>
        <v>0</v>
      </c>
      <c r="AP19" s="32">
        <f t="shared" si="21"/>
        <v>51</v>
      </c>
      <c r="AQ19" s="34">
        <f>VLOOKUP(AP19,Punktezuordnung!$A$2:$B$52,2,FALSE())</f>
        <v>0</v>
      </c>
      <c r="AR19" s="24">
        <f t="array" ref="AR19">IF(ISBLANK(STO_Weit!$A$2),0,IF(ISBLANK(A19),0,IF((OR(EXACT(A19,STO_Weit!$C$2:$C$78))),VLOOKUP(A19,STO_Weit!$C$2:$I$78,4,FALSE))))</f>
        <v>0</v>
      </c>
      <c r="AS19" s="32">
        <f t="shared" si="22"/>
        <v>51</v>
      </c>
      <c r="AT19" s="34">
        <f>VLOOKUP(AS19,Punktezuordnung!$A$2:$B$52,2,FALSE())</f>
        <v>0</v>
      </c>
      <c r="AU19" s="83">
        <f t="array" ref="AU19">IF(ISBLANK(STO_Ball!$A$2),0,IF(ISBLANK(A19),0,IF((OR(EXACT(A19,STO_Ball!$C$2:$C$78))),VLOOKUP(A19,STO_Ball!$C$2:$I$78,4,FALSE))))</f>
        <v>0</v>
      </c>
      <c r="AV19" s="39">
        <f t="shared" si="23"/>
        <v>51</v>
      </c>
      <c r="AW19" s="34">
        <f>VLOOKUP(AV19,Punktezuordnung!$A$2:$B$52,2,FALSE())</f>
        <v>0</v>
      </c>
      <c r="AX19" s="43">
        <v>0</v>
      </c>
      <c r="AY19" s="39">
        <f t="shared" si="24"/>
        <v>51</v>
      </c>
      <c r="AZ19" s="46">
        <f>VLOOKUP(AY19,Punktezuordnung!$A$2:$B$52,2,FALSE())</f>
        <v>0</v>
      </c>
    </row>
    <row r="20" spans="1:52" x14ac:dyDescent="0.25">
      <c r="A20" s="22"/>
      <c r="B20" s="22"/>
      <c r="C20" s="22"/>
      <c r="D20" s="22"/>
      <c r="E20" s="39" t="str">
        <f t="shared" si="1"/>
        <v/>
      </c>
      <c r="F20" s="34">
        <f t="array" ref="F20">SUM(LARGE(H20:S20,{1;2;3;4;5;6;7}))</f>
        <v>0</v>
      </c>
      <c r="G20" s="40">
        <f t="shared" si="2"/>
        <v>0</v>
      </c>
      <c r="H20" s="41">
        <f t="shared" si="3"/>
        <v>0</v>
      </c>
      <c r="I20" s="34">
        <f t="shared" si="4"/>
        <v>0</v>
      </c>
      <c r="J20" s="41">
        <f t="shared" si="5"/>
        <v>0</v>
      </c>
      <c r="K20" s="34">
        <f t="shared" si="6"/>
        <v>0</v>
      </c>
      <c r="L20" s="37">
        <f t="shared" si="7"/>
        <v>0</v>
      </c>
      <c r="M20" s="38">
        <f t="shared" si="8"/>
        <v>0</v>
      </c>
      <c r="N20" s="42">
        <f t="shared" si="9"/>
        <v>0</v>
      </c>
      <c r="O20" s="37">
        <f t="shared" si="10"/>
        <v>0</v>
      </c>
      <c r="P20" s="36">
        <f t="shared" si="11"/>
        <v>0</v>
      </c>
      <c r="Q20" s="33">
        <f t="shared" si="12"/>
        <v>0</v>
      </c>
      <c r="R20" s="36">
        <f t="shared" si="0"/>
        <v>0</v>
      </c>
      <c r="S20" s="34">
        <f t="shared" si="13"/>
        <v>0</v>
      </c>
      <c r="T20" s="23">
        <f t="array" ref="T20">IF(ISBLANK(A20),0,IF((OR(EXACT(A20,ALS_Hoch!$C$2:$C$86))),VLOOKUP(A20,ALS_Hoch!$C$2:$I$86,4,FALSE)))</f>
        <v>0</v>
      </c>
      <c r="U20" s="32">
        <f t="shared" si="14"/>
        <v>51</v>
      </c>
      <c r="V20" s="34">
        <f>VLOOKUP(U20,Punktezuordnung!$A$2:$B$52,2,FALSE())</f>
        <v>0</v>
      </c>
      <c r="W20" s="23">
        <f t="array" ref="W20">IF(ISBLANK(A20),0,IF((OR(EXACT(A20,ALS_Kugel!$C$2:$C$87))),VLOOKUP(A20,ALS_Kugel!$C$2:$I$87,4,FALSE)))</f>
        <v>0</v>
      </c>
      <c r="X20" s="39">
        <f t="shared" si="15"/>
        <v>51</v>
      </c>
      <c r="Y20" s="34">
        <f>VLOOKUP(X20,Punktezuordnung!$A$2:$B$52,2,FALSE())</f>
        <v>0</v>
      </c>
      <c r="Z20" s="24">
        <v>100</v>
      </c>
      <c r="AA20" s="39">
        <f t="shared" si="16"/>
        <v>51</v>
      </c>
      <c r="AB20" s="34">
        <f>VLOOKUP(AA20,Punktezuordnung!$A$2:$B$52,2,FALSE())</f>
        <v>0</v>
      </c>
      <c r="AC20" s="43">
        <v>0</v>
      </c>
      <c r="AD20" s="39">
        <f t="shared" si="17"/>
        <v>51</v>
      </c>
      <c r="AE20" s="34">
        <f>VLOOKUP(AD20,Punktezuordnung!$A$2:$B$52,2,FALSE())</f>
        <v>0</v>
      </c>
      <c r="AF20" s="44">
        <v>100</v>
      </c>
      <c r="AG20" s="32">
        <f t="shared" si="18"/>
        <v>51</v>
      </c>
      <c r="AH20" s="34">
        <f>VLOOKUP(AG20,Punktezuordnung!$A$2:$B$52,2,FALSE())</f>
        <v>0</v>
      </c>
      <c r="AI20" s="44">
        <v>100</v>
      </c>
      <c r="AJ20" s="32">
        <f t="shared" si="19"/>
        <v>51</v>
      </c>
      <c r="AK20" s="34">
        <f>VLOOKUP(AJ20,Punktezuordnung!$A$2:$B$52,2,FALSE())</f>
        <v>0</v>
      </c>
      <c r="AL20" s="30">
        <f t="array" ref="AL20">IF(ISBLANK(NIA_Cross!$A$2),100,IF(ISBLANK(A20),100,IF((OR(EXACT(A20,NIA_Cross!$C$2:$C$100))),VLOOKUP(A20,NIA_Cross!$C$2:$I$100,4,FALSE))))</f>
        <v>100</v>
      </c>
      <c r="AM20" s="32">
        <f t="shared" si="20"/>
        <v>51</v>
      </c>
      <c r="AN20" s="34">
        <f>VLOOKUP(AM20,Punktezuordnung!$A$2:$B$52,2,FALSE())</f>
        <v>0</v>
      </c>
      <c r="AO20" s="24">
        <f t="array" ref="AO20">IF(ISBLANK(NIA_Speer!$A$2),0,IF(ISBLANK(A20),0,IF((OR(EXACT(A20,NIA_Speer!$C$2:$C$100))),VLOOKUP(A20,NIA_Speer!$C$2:$I$100,4,FALSE))))</f>
        <v>0</v>
      </c>
      <c r="AP20" s="32">
        <f t="shared" si="21"/>
        <v>51</v>
      </c>
      <c r="AQ20" s="34">
        <f>VLOOKUP(AP20,Punktezuordnung!$A$2:$B$52,2,FALSE())</f>
        <v>0</v>
      </c>
      <c r="AR20" s="24">
        <f t="array" ref="AR20">IF(ISBLANK(STO_Weit!$A$2),0,IF(ISBLANK(A20),0,IF((OR(EXACT(A20,STO_Weit!$C$2:$C$78))),VLOOKUP(A20,STO_Weit!$C$2:$I$78,4,FALSE))))</f>
        <v>0</v>
      </c>
      <c r="AS20" s="32">
        <f t="shared" si="22"/>
        <v>51</v>
      </c>
      <c r="AT20" s="34">
        <f>VLOOKUP(AS20,Punktezuordnung!$A$2:$B$52,2,FALSE())</f>
        <v>0</v>
      </c>
      <c r="AU20" s="83">
        <f t="array" ref="AU20">IF(ISBLANK(STO_Ball!$A$2),0,IF(ISBLANK(A20),0,IF((OR(EXACT(A20,STO_Ball!$C$2:$C$78))),VLOOKUP(A20,STO_Ball!$C$2:$I$78,4,FALSE))))</f>
        <v>0</v>
      </c>
      <c r="AV20" s="39">
        <f t="shared" si="23"/>
        <v>51</v>
      </c>
      <c r="AW20" s="34">
        <f>VLOOKUP(AV20,Punktezuordnung!$A$2:$B$52,2,FALSE())</f>
        <v>0</v>
      </c>
      <c r="AX20" s="43">
        <v>0</v>
      </c>
      <c r="AY20" s="39">
        <f t="shared" si="24"/>
        <v>51</v>
      </c>
      <c r="AZ20" s="46">
        <f>VLOOKUP(AY20,Punktezuordnung!$A$2:$B$52,2,FALSE())</f>
        <v>0</v>
      </c>
    </row>
    <row r="21" spans="1:52" x14ac:dyDescent="0.25">
      <c r="A21" s="22"/>
      <c r="B21" s="22"/>
      <c r="C21" s="22"/>
      <c r="D21" s="22"/>
      <c r="E21" s="39" t="str">
        <f t="shared" si="1"/>
        <v/>
      </c>
      <c r="F21" s="34">
        <f t="array" ref="F21">SUM(LARGE(H21:S21,{1;2;3;4;5;6;7}))</f>
        <v>0</v>
      </c>
      <c r="G21" s="40">
        <f t="shared" si="2"/>
        <v>0</v>
      </c>
      <c r="H21" s="41">
        <f t="shared" si="3"/>
        <v>0</v>
      </c>
      <c r="I21" s="34">
        <f t="shared" si="4"/>
        <v>0</v>
      </c>
      <c r="J21" s="41">
        <f t="shared" si="5"/>
        <v>0</v>
      </c>
      <c r="K21" s="34">
        <f t="shared" si="6"/>
        <v>0</v>
      </c>
      <c r="L21" s="37">
        <f t="shared" si="7"/>
        <v>0</v>
      </c>
      <c r="M21" s="38">
        <f t="shared" si="8"/>
        <v>0</v>
      </c>
      <c r="N21" s="42">
        <f t="shared" si="9"/>
        <v>0</v>
      </c>
      <c r="O21" s="37">
        <f t="shared" si="10"/>
        <v>0</v>
      </c>
      <c r="P21" s="36">
        <f t="shared" si="11"/>
        <v>0</v>
      </c>
      <c r="Q21" s="33">
        <f t="shared" si="12"/>
        <v>0</v>
      </c>
      <c r="R21" s="36">
        <f t="shared" si="0"/>
        <v>0</v>
      </c>
      <c r="S21" s="34">
        <f t="shared" si="13"/>
        <v>0</v>
      </c>
      <c r="T21" s="23">
        <f t="array" ref="T21">IF(ISBLANK(A21),0,IF((OR(EXACT(A21,ALS_Hoch!$C$2:$C$86))),VLOOKUP(A21,ALS_Hoch!$C$2:$I$86,4,FALSE)))</f>
        <v>0</v>
      </c>
      <c r="U21" s="32">
        <f t="shared" si="14"/>
        <v>51</v>
      </c>
      <c r="V21" s="34">
        <f>VLOOKUP(U21,Punktezuordnung!$A$2:$B$52,2,FALSE())</f>
        <v>0</v>
      </c>
      <c r="W21" s="23">
        <f t="array" ref="W21">IF(ISBLANK(A21),0,IF((OR(EXACT(A21,ALS_Kugel!$C$2:$C$87))),VLOOKUP(A21,ALS_Kugel!$C$2:$I$87,4,FALSE)))</f>
        <v>0</v>
      </c>
      <c r="X21" s="39">
        <f t="shared" si="15"/>
        <v>51</v>
      </c>
      <c r="Y21" s="34">
        <f>VLOOKUP(X21,Punktezuordnung!$A$2:$B$52,2,FALSE())</f>
        <v>0</v>
      </c>
      <c r="Z21" s="24">
        <v>100</v>
      </c>
      <c r="AA21" s="39">
        <f t="shared" si="16"/>
        <v>51</v>
      </c>
      <c r="AB21" s="34">
        <f>VLOOKUP(AA21,Punktezuordnung!$A$2:$B$52,2,FALSE())</f>
        <v>0</v>
      </c>
      <c r="AC21" s="43">
        <v>0</v>
      </c>
      <c r="AD21" s="39">
        <f t="shared" si="17"/>
        <v>51</v>
      </c>
      <c r="AE21" s="34">
        <f>VLOOKUP(AD21,Punktezuordnung!$A$2:$B$52,2,FALSE())</f>
        <v>0</v>
      </c>
      <c r="AF21" s="44">
        <v>100</v>
      </c>
      <c r="AG21" s="32">
        <f t="shared" si="18"/>
        <v>51</v>
      </c>
      <c r="AH21" s="34">
        <f>VLOOKUP(AG21,Punktezuordnung!$A$2:$B$52,2,FALSE())</f>
        <v>0</v>
      </c>
      <c r="AI21" s="44">
        <v>100</v>
      </c>
      <c r="AJ21" s="32">
        <f t="shared" si="19"/>
        <v>51</v>
      </c>
      <c r="AK21" s="34">
        <f>VLOOKUP(AJ21,Punktezuordnung!$A$2:$B$52,2,FALSE())</f>
        <v>0</v>
      </c>
      <c r="AL21" s="30">
        <f t="array" ref="AL21">IF(ISBLANK(NIA_Cross!$A$2),100,IF(ISBLANK(A21),100,IF((OR(EXACT(A21,NIA_Cross!$C$2:$C$100))),VLOOKUP(A21,NIA_Cross!$C$2:$I$100,4,FALSE))))</f>
        <v>100</v>
      </c>
      <c r="AM21" s="32">
        <f t="shared" si="20"/>
        <v>51</v>
      </c>
      <c r="AN21" s="34">
        <f>VLOOKUP(AM21,Punktezuordnung!$A$2:$B$52,2,FALSE())</f>
        <v>0</v>
      </c>
      <c r="AO21" s="24">
        <f t="array" ref="AO21">IF(ISBLANK(NIA_Speer!$A$2),0,IF(ISBLANK(A21),0,IF((OR(EXACT(A21,NIA_Speer!$C$2:$C$100))),VLOOKUP(A21,NIA_Speer!$C$2:$I$100,4,FALSE))))</f>
        <v>0</v>
      </c>
      <c r="AP21" s="32">
        <f t="shared" si="21"/>
        <v>51</v>
      </c>
      <c r="AQ21" s="34">
        <f>VLOOKUP(AP21,Punktezuordnung!$A$2:$B$52,2,FALSE())</f>
        <v>0</v>
      </c>
      <c r="AR21" s="24">
        <f t="array" ref="AR21">IF(ISBLANK(STO_Weit!$A$2),0,IF(ISBLANK(A21),0,IF((OR(EXACT(A21,STO_Weit!$C$2:$C$78))),VLOOKUP(A21,STO_Weit!$C$2:$I$78,4,FALSE))))</f>
        <v>0</v>
      </c>
      <c r="AS21" s="32">
        <f t="shared" si="22"/>
        <v>51</v>
      </c>
      <c r="AT21" s="34">
        <f>VLOOKUP(AS21,Punktezuordnung!$A$2:$B$52,2,FALSE())</f>
        <v>0</v>
      </c>
      <c r="AU21" s="83">
        <f t="array" ref="AU21">IF(ISBLANK(STO_Ball!$A$2),0,IF(ISBLANK(A21),0,IF((OR(EXACT(A21,STO_Ball!$C$2:$C$78))),VLOOKUP(A21,STO_Ball!$C$2:$I$78,4,FALSE))))</f>
        <v>0</v>
      </c>
      <c r="AV21" s="39">
        <f t="shared" si="23"/>
        <v>51</v>
      </c>
      <c r="AW21" s="34">
        <f>VLOOKUP(AV21,Punktezuordnung!$A$2:$B$52,2,FALSE())</f>
        <v>0</v>
      </c>
      <c r="AX21" s="43">
        <v>0</v>
      </c>
      <c r="AY21" s="39">
        <f t="shared" si="24"/>
        <v>51</v>
      </c>
      <c r="AZ21" s="46">
        <f>VLOOKUP(AY21,Punktezuordnung!$A$2:$B$52,2,FALSE())</f>
        <v>0</v>
      </c>
    </row>
    <row r="22" spans="1:52" x14ac:dyDescent="0.25">
      <c r="A22" s="22"/>
      <c r="B22" s="22"/>
      <c r="C22" s="22"/>
      <c r="D22" s="22"/>
      <c r="E22" s="39" t="str">
        <f t="shared" si="1"/>
        <v/>
      </c>
      <c r="F22" s="34">
        <f t="array" ref="F22">SUM(LARGE(H22:S22,{1;2;3;4;5;6;7}))</f>
        <v>0</v>
      </c>
      <c r="G22" s="40">
        <f t="shared" si="2"/>
        <v>0</v>
      </c>
      <c r="H22" s="41">
        <f t="shared" si="3"/>
        <v>0</v>
      </c>
      <c r="I22" s="34">
        <f t="shared" si="4"/>
        <v>0</v>
      </c>
      <c r="J22" s="41">
        <f t="shared" si="5"/>
        <v>0</v>
      </c>
      <c r="K22" s="34">
        <f t="shared" si="6"/>
        <v>0</v>
      </c>
      <c r="L22" s="37">
        <f t="shared" si="7"/>
        <v>0</v>
      </c>
      <c r="M22" s="38">
        <f t="shared" si="8"/>
        <v>0</v>
      </c>
      <c r="N22" s="42">
        <f t="shared" si="9"/>
        <v>0</v>
      </c>
      <c r="O22" s="37">
        <f t="shared" si="10"/>
        <v>0</v>
      </c>
      <c r="P22" s="36">
        <f t="shared" si="11"/>
        <v>0</v>
      </c>
      <c r="Q22" s="33">
        <f t="shared" si="12"/>
        <v>0</v>
      </c>
      <c r="R22" s="36">
        <f t="shared" si="0"/>
        <v>0</v>
      </c>
      <c r="S22" s="34">
        <f t="shared" si="13"/>
        <v>0</v>
      </c>
      <c r="T22" s="23">
        <f t="array" ref="T22">IF(ISBLANK(A22),0,IF((OR(EXACT(A22,ALS_Hoch!$C$2:$C$86))),VLOOKUP(A22,ALS_Hoch!$C$2:$I$86,4,FALSE)))</f>
        <v>0</v>
      </c>
      <c r="U22" s="32">
        <f t="shared" si="14"/>
        <v>51</v>
      </c>
      <c r="V22" s="34">
        <f>VLOOKUP(U22,Punktezuordnung!$A$2:$B$52,2,FALSE())</f>
        <v>0</v>
      </c>
      <c r="W22" s="23">
        <f t="array" ref="W22">IF(ISBLANK(A22),0,IF((OR(EXACT(A22,ALS_Kugel!$C$2:$C$87))),VLOOKUP(A22,ALS_Kugel!$C$2:$I$87,4,FALSE)))</f>
        <v>0</v>
      </c>
      <c r="X22" s="39">
        <f t="shared" si="15"/>
        <v>51</v>
      </c>
      <c r="Y22" s="34">
        <f>VLOOKUP(X22,Punktezuordnung!$A$2:$B$52,2,FALSE())</f>
        <v>0</v>
      </c>
      <c r="Z22" s="24">
        <v>100</v>
      </c>
      <c r="AA22" s="39">
        <f t="shared" si="16"/>
        <v>51</v>
      </c>
      <c r="AB22" s="34">
        <f>VLOOKUP(AA22,Punktezuordnung!$A$2:$B$52,2,FALSE())</f>
        <v>0</v>
      </c>
      <c r="AC22" s="43">
        <v>0</v>
      </c>
      <c r="AD22" s="39">
        <f t="shared" si="17"/>
        <v>51</v>
      </c>
      <c r="AE22" s="34">
        <f>VLOOKUP(AD22,Punktezuordnung!$A$2:$B$52,2,FALSE())</f>
        <v>0</v>
      </c>
      <c r="AF22" s="44">
        <v>100</v>
      </c>
      <c r="AG22" s="32">
        <f t="shared" si="18"/>
        <v>51</v>
      </c>
      <c r="AH22" s="34">
        <f>VLOOKUP(AG22,Punktezuordnung!$A$2:$B$52,2,FALSE())</f>
        <v>0</v>
      </c>
      <c r="AI22" s="44">
        <v>100</v>
      </c>
      <c r="AJ22" s="32">
        <f t="shared" si="19"/>
        <v>51</v>
      </c>
      <c r="AK22" s="34">
        <f>VLOOKUP(AJ22,Punktezuordnung!$A$2:$B$52,2,FALSE())</f>
        <v>0</v>
      </c>
      <c r="AL22" s="30">
        <f t="array" ref="AL22">IF(ISBLANK(NIA_Cross!$A$2),100,IF(ISBLANK(A22),100,IF((OR(EXACT(A22,NIA_Cross!$C$2:$C$100))),VLOOKUP(A22,NIA_Cross!$C$2:$I$100,4,FALSE))))</f>
        <v>100</v>
      </c>
      <c r="AM22" s="32">
        <f t="shared" si="20"/>
        <v>51</v>
      </c>
      <c r="AN22" s="34">
        <f>VLOOKUP(AM22,Punktezuordnung!$A$2:$B$52,2,FALSE())</f>
        <v>0</v>
      </c>
      <c r="AO22" s="24">
        <f t="array" ref="AO22">IF(ISBLANK(NIA_Speer!$A$2),0,IF(ISBLANK(A22),0,IF((OR(EXACT(A22,NIA_Speer!$C$2:$C$100))),VLOOKUP(A22,NIA_Speer!$C$2:$I$100,4,FALSE))))</f>
        <v>0</v>
      </c>
      <c r="AP22" s="32">
        <f t="shared" si="21"/>
        <v>51</v>
      </c>
      <c r="AQ22" s="34">
        <f>VLOOKUP(AP22,Punktezuordnung!$A$2:$B$52,2,FALSE())</f>
        <v>0</v>
      </c>
      <c r="AR22" s="24">
        <f t="array" ref="AR22">IF(ISBLANK(STO_Weit!$A$2),0,IF(ISBLANK(A22),0,IF((OR(EXACT(A22,STO_Weit!$C$2:$C$78))),VLOOKUP(A22,STO_Weit!$C$2:$I$78,4,FALSE))))</f>
        <v>0</v>
      </c>
      <c r="AS22" s="32">
        <f t="shared" si="22"/>
        <v>51</v>
      </c>
      <c r="AT22" s="34">
        <f>VLOOKUP(AS22,Punktezuordnung!$A$2:$B$52,2,FALSE())</f>
        <v>0</v>
      </c>
      <c r="AU22" s="83">
        <f t="array" ref="AU22">IF(ISBLANK(STO_Ball!$A$2),0,IF(ISBLANK(A22),0,IF((OR(EXACT(A22,STO_Ball!$C$2:$C$78))),VLOOKUP(A22,STO_Ball!$C$2:$I$78,4,FALSE))))</f>
        <v>0</v>
      </c>
      <c r="AV22" s="39">
        <f t="shared" si="23"/>
        <v>51</v>
      </c>
      <c r="AW22" s="34">
        <f>VLOOKUP(AV22,Punktezuordnung!$A$2:$B$52,2,FALSE())</f>
        <v>0</v>
      </c>
      <c r="AX22" s="43">
        <v>0</v>
      </c>
      <c r="AY22" s="39">
        <f t="shared" si="24"/>
        <v>51</v>
      </c>
      <c r="AZ22" s="46">
        <f>VLOOKUP(AY22,Punktezuordnung!$A$2:$B$52,2,FALSE())</f>
        <v>0</v>
      </c>
    </row>
    <row r="23" spans="1:52" x14ac:dyDescent="0.25">
      <c r="A23" s="22"/>
      <c r="B23" s="22"/>
      <c r="C23" s="22"/>
      <c r="D23" s="22"/>
      <c r="E23" s="39" t="str">
        <f t="shared" ref="E23:E32" si="25">IF(F23=0,"",RANK(F23,$F$4:$F$49,0))</f>
        <v/>
      </c>
      <c r="F23" s="34">
        <f t="array" ref="F23">SUM(LARGE(H23:S23,{1;2;3;4;5;6;7}))</f>
        <v>0</v>
      </c>
      <c r="G23" s="40">
        <f t="shared" ref="G23:G32" si="26">COUNTIF(H23:S23,"&gt;0")</f>
        <v>0</v>
      </c>
      <c r="H23" s="41">
        <f t="shared" ref="H23:H32" si="27">V23</f>
        <v>0</v>
      </c>
      <c r="I23" s="34">
        <f t="shared" ref="I23:I32" si="28">Y23</f>
        <v>0</v>
      </c>
      <c r="J23" s="41">
        <f t="shared" ref="J23:J32" si="29">AB23</f>
        <v>0</v>
      </c>
      <c r="K23" s="34">
        <f t="shared" ref="K23:K32" si="30">AE23</f>
        <v>0</v>
      </c>
      <c r="L23" s="37">
        <f t="shared" ref="L23:L32" si="31">AH23</f>
        <v>0</v>
      </c>
      <c r="M23" s="38">
        <f t="shared" ref="M23:M32" si="32">AK23</f>
        <v>0</v>
      </c>
      <c r="N23" s="42">
        <f t="shared" ref="N23:N32" si="33">AN23</f>
        <v>0</v>
      </c>
      <c r="O23" s="37">
        <f t="shared" si="10"/>
        <v>0</v>
      </c>
      <c r="P23" s="36">
        <f t="shared" si="11"/>
        <v>0</v>
      </c>
      <c r="Q23" s="33">
        <f t="shared" si="12"/>
        <v>0</v>
      </c>
      <c r="R23" s="36">
        <f t="shared" si="0"/>
        <v>0</v>
      </c>
      <c r="S23" s="34">
        <f t="shared" ref="S23:S32" si="34">AZ23</f>
        <v>0</v>
      </c>
      <c r="T23" s="23">
        <f t="array" ref="T23">IF(ISBLANK(A23),0,IF((OR(EXACT(A23,ALS_Hoch!$C$2:$C$86))),VLOOKUP(A23,ALS_Hoch!$C$2:$I$86,4,FALSE)))</f>
        <v>0</v>
      </c>
      <c r="U23" s="32">
        <f t="shared" si="14"/>
        <v>51</v>
      </c>
      <c r="V23" s="34">
        <f>VLOOKUP(U23,Punktezuordnung!$A$2:$B$52,2,FALSE())</f>
        <v>0</v>
      </c>
      <c r="W23" s="23">
        <f t="array" ref="W23">IF(ISBLANK(A23),0,IF((OR(EXACT(A23,ALS_Kugel!$C$2:$C$87))),VLOOKUP(A23,ALS_Kugel!$C$2:$I$87,4,FALSE)))</f>
        <v>0</v>
      </c>
      <c r="X23" s="39">
        <f t="shared" ref="X23:X32" si="35">IF(W23&lt;=0,51,RANK(W23,$W$4:$W$48,0))</f>
        <v>51</v>
      </c>
      <c r="Y23" s="34">
        <f>VLOOKUP(X23,Punktezuordnung!$A$2:$B$52,2,FALSE())</f>
        <v>0</v>
      </c>
      <c r="Z23" s="24">
        <v>100</v>
      </c>
      <c r="AA23" s="39">
        <f t="shared" ref="AA23:AA32" si="36">IF(Z23&gt;=100,51,RANK(Z23,$Z$4:$Z$49,1))</f>
        <v>51</v>
      </c>
      <c r="AB23" s="34">
        <f>VLOOKUP(AA23,Punktezuordnung!$A$2:$B$52,2,FALSE())</f>
        <v>0</v>
      </c>
      <c r="AC23" s="43">
        <v>0</v>
      </c>
      <c r="AD23" s="39">
        <f t="shared" ref="AD23:AD32" si="37">IF(AC23&lt;=0,51,RANK(AC23,$AC$4:$AC$49,0))</f>
        <v>51</v>
      </c>
      <c r="AE23" s="34">
        <f>VLOOKUP(AD23,Punktezuordnung!$A$2:$B$52,2,FALSE())</f>
        <v>0</v>
      </c>
      <c r="AF23" s="44">
        <v>100</v>
      </c>
      <c r="AG23" s="32">
        <f t="shared" si="18"/>
        <v>51</v>
      </c>
      <c r="AH23" s="34">
        <f>VLOOKUP(AG23,Punktezuordnung!$A$2:$B$52,2,FALSE())</f>
        <v>0</v>
      </c>
      <c r="AI23" s="44">
        <v>100</v>
      </c>
      <c r="AJ23" s="32">
        <f t="shared" si="19"/>
        <v>51</v>
      </c>
      <c r="AK23" s="34">
        <f>VLOOKUP(AJ23,Punktezuordnung!$A$2:$B$52,2,FALSE())</f>
        <v>0</v>
      </c>
      <c r="AL23" s="30">
        <f t="array" ref="AL23">IF(ISBLANK(NIA_Cross!$A$2),100,IF(ISBLANK(A23),100,IF((OR(EXACT(A23,NIA_Cross!$C$2:$C$100))),VLOOKUP(A23,NIA_Cross!$C$2:$I$100,4,FALSE))))</f>
        <v>100</v>
      </c>
      <c r="AM23" s="32">
        <f t="shared" ref="AM23:AM32" si="38">IF(AL23=100,51,RANK(AL23,$AL$4:$AL$49,1))</f>
        <v>51</v>
      </c>
      <c r="AN23" s="34">
        <f>VLOOKUP(AM23,Punktezuordnung!$A$2:$B$52,2,FALSE())</f>
        <v>0</v>
      </c>
      <c r="AO23" s="24">
        <f t="array" ref="AO23">IF(ISBLANK(NIA_Speer!$A$2),0,IF(ISBLANK(A23),0,IF((OR(EXACT(A23,NIA_Speer!$C$2:$C$100))),VLOOKUP(A23,NIA_Speer!$C$2:$I$100,4,FALSE))))</f>
        <v>0</v>
      </c>
      <c r="AP23" s="32">
        <f t="shared" si="21"/>
        <v>51</v>
      </c>
      <c r="AQ23" s="34">
        <f>VLOOKUP(AP23,Punktezuordnung!$A$2:$B$52,2,FALSE())</f>
        <v>0</v>
      </c>
      <c r="AR23" s="24">
        <f t="array" ref="AR23">IF(ISBLANK(STO_Weit!$A$2),0,IF(ISBLANK(A23),0,IF((OR(EXACT(A23,STO_Weit!$C$2:$C$78))),VLOOKUP(A23,STO_Weit!$C$2:$I$78,4,FALSE))))</f>
        <v>0</v>
      </c>
      <c r="AS23" s="32">
        <f t="shared" si="22"/>
        <v>51</v>
      </c>
      <c r="AT23" s="34">
        <f>VLOOKUP(AS23,Punktezuordnung!$A$2:$B$52,2,FALSE())</f>
        <v>0</v>
      </c>
      <c r="AU23" s="83">
        <f t="array" ref="AU23">IF(ISBLANK(STO_Ball!$A$2),0,IF(ISBLANK(A23),0,IF((OR(EXACT(A23,STO_Ball!$C$2:$C$78))),VLOOKUP(A23,STO_Ball!$C$2:$I$78,4,FALSE))))</f>
        <v>0</v>
      </c>
      <c r="AV23" s="39">
        <f t="shared" si="23"/>
        <v>51</v>
      </c>
      <c r="AW23" s="34">
        <f>VLOOKUP(AV23,Punktezuordnung!$A$2:$B$52,2,FALSE())</f>
        <v>0</v>
      </c>
      <c r="AX23" s="43">
        <v>0</v>
      </c>
      <c r="AY23" s="39">
        <f t="shared" ref="AY23:AY32" si="39">IF(AX23&lt;=0,51,RANK(AX23,$AX$4:$AX$49,0))</f>
        <v>51</v>
      </c>
      <c r="AZ23" s="46">
        <f>VLOOKUP(AY23,Punktezuordnung!$A$2:$B$52,2,FALSE())</f>
        <v>0</v>
      </c>
    </row>
    <row r="24" spans="1:52" x14ac:dyDescent="0.25">
      <c r="A24" s="22"/>
      <c r="B24" s="22"/>
      <c r="C24" s="22"/>
      <c r="D24" s="22"/>
      <c r="E24" s="39" t="str">
        <f t="shared" si="25"/>
        <v/>
      </c>
      <c r="F24" s="34">
        <f t="array" ref="F24">SUM(LARGE(H24:S24,{1;2;3;4;5;6;7}))</f>
        <v>0</v>
      </c>
      <c r="G24" s="40">
        <f t="shared" si="26"/>
        <v>0</v>
      </c>
      <c r="H24" s="41">
        <f t="shared" si="27"/>
        <v>0</v>
      </c>
      <c r="I24" s="34">
        <f t="shared" si="28"/>
        <v>0</v>
      </c>
      <c r="J24" s="41">
        <f t="shared" si="29"/>
        <v>0</v>
      </c>
      <c r="K24" s="34">
        <f t="shared" si="30"/>
        <v>0</v>
      </c>
      <c r="L24" s="37">
        <f t="shared" si="31"/>
        <v>0</v>
      </c>
      <c r="M24" s="38">
        <f t="shared" si="32"/>
        <v>0</v>
      </c>
      <c r="N24" s="42">
        <f t="shared" si="33"/>
        <v>0</v>
      </c>
      <c r="O24" s="37">
        <f t="shared" si="10"/>
        <v>0</v>
      </c>
      <c r="P24" s="36">
        <f t="shared" si="11"/>
        <v>0</v>
      </c>
      <c r="Q24" s="33">
        <f t="shared" si="12"/>
        <v>0</v>
      </c>
      <c r="R24" s="36">
        <f t="shared" si="0"/>
        <v>0</v>
      </c>
      <c r="S24" s="34">
        <f t="shared" si="34"/>
        <v>0</v>
      </c>
      <c r="T24" s="23">
        <f t="array" ref="T24">IF(ISBLANK(A24),0,IF((OR(EXACT(A24,ALS_Hoch!$C$2:$C$86))),VLOOKUP(A24,ALS_Hoch!$C$2:$I$86,4,FALSE)))</f>
        <v>0</v>
      </c>
      <c r="U24" s="32">
        <f t="shared" si="14"/>
        <v>51</v>
      </c>
      <c r="V24" s="34">
        <f>VLOOKUP(U24,Punktezuordnung!$A$2:$B$52,2,FALSE())</f>
        <v>0</v>
      </c>
      <c r="W24" s="23">
        <f t="array" ref="W24">IF(ISBLANK(A24),0,IF((OR(EXACT(A24,ALS_Kugel!$C$2:$C$87))),VLOOKUP(A24,ALS_Kugel!$C$2:$I$87,4,FALSE)))</f>
        <v>0</v>
      </c>
      <c r="X24" s="39">
        <f t="shared" si="35"/>
        <v>51</v>
      </c>
      <c r="Y24" s="34">
        <f>VLOOKUP(X24,Punktezuordnung!$A$2:$B$52,2,FALSE())</f>
        <v>0</v>
      </c>
      <c r="Z24" s="24">
        <v>100</v>
      </c>
      <c r="AA24" s="39">
        <f t="shared" si="36"/>
        <v>51</v>
      </c>
      <c r="AB24" s="34">
        <f>VLOOKUP(AA24,Punktezuordnung!$A$2:$B$52,2,FALSE())</f>
        <v>0</v>
      </c>
      <c r="AC24" s="43">
        <v>0</v>
      </c>
      <c r="AD24" s="39">
        <f t="shared" si="37"/>
        <v>51</v>
      </c>
      <c r="AE24" s="34">
        <f>VLOOKUP(AD24,Punktezuordnung!$A$2:$B$52,2,FALSE())</f>
        <v>0</v>
      </c>
      <c r="AF24" s="44">
        <v>100</v>
      </c>
      <c r="AG24" s="32">
        <f t="shared" si="18"/>
        <v>51</v>
      </c>
      <c r="AH24" s="34">
        <f>VLOOKUP(AG24,Punktezuordnung!$A$2:$B$52,2,FALSE())</f>
        <v>0</v>
      </c>
      <c r="AI24" s="44">
        <v>100</v>
      </c>
      <c r="AJ24" s="32">
        <f t="shared" si="19"/>
        <v>51</v>
      </c>
      <c r="AK24" s="34">
        <f>VLOOKUP(AJ24,Punktezuordnung!$A$2:$B$52,2,FALSE())</f>
        <v>0</v>
      </c>
      <c r="AL24" s="30">
        <f t="array" ref="AL24">IF(ISBLANK(NIA_Cross!$A$2),100,IF(ISBLANK(A24),100,IF((OR(EXACT(A24,NIA_Cross!$C$2:$C$100))),VLOOKUP(A24,NIA_Cross!$C$2:$I$100,4,FALSE))))</f>
        <v>100</v>
      </c>
      <c r="AM24" s="32">
        <f t="shared" si="38"/>
        <v>51</v>
      </c>
      <c r="AN24" s="34">
        <f>VLOOKUP(AM24,Punktezuordnung!$A$2:$B$52,2,FALSE())</f>
        <v>0</v>
      </c>
      <c r="AO24" s="24">
        <f t="array" ref="AO24">IF(ISBLANK(NIA_Speer!$A$2),0,IF(ISBLANK(A24),0,IF((OR(EXACT(A24,NIA_Speer!$C$2:$C$100))),VLOOKUP(A24,NIA_Speer!$C$2:$I$100,4,FALSE))))</f>
        <v>0</v>
      </c>
      <c r="AP24" s="32">
        <f t="shared" si="21"/>
        <v>51</v>
      </c>
      <c r="AQ24" s="34">
        <f>VLOOKUP(AP24,Punktezuordnung!$A$2:$B$52,2,FALSE())</f>
        <v>0</v>
      </c>
      <c r="AR24" s="24">
        <f t="array" ref="AR24">IF(ISBLANK(STO_Weit!$A$2),0,IF(ISBLANK(A24),0,IF((OR(EXACT(A24,STO_Weit!$C$2:$C$78))),VLOOKUP(A24,STO_Weit!$C$2:$I$78,4,FALSE))))</f>
        <v>0</v>
      </c>
      <c r="AS24" s="32">
        <f t="shared" si="22"/>
        <v>51</v>
      </c>
      <c r="AT24" s="34">
        <f>VLOOKUP(AS24,Punktezuordnung!$A$2:$B$52,2,FALSE())</f>
        <v>0</v>
      </c>
      <c r="AU24" s="83">
        <f t="array" ref="AU24">IF(ISBLANK(STO_Ball!$A$2),0,IF(ISBLANK(A24),0,IF((OR(EXACT(A24,STO_Ball!$C$2:$C$78))),VLOOKUP(A24,STO_Ball!$C$2:$I$78,4,FALSE))))</f>
        <v>0</v>
      </c>
      <c r="AV24" s="39">
        <f t="shared" si="23"/>
        <v>51</v>
      </c>
      <c r="AW24" s="34">
        <f>VLOOKUP(AV24,Punktezuordnung!$A$2:$B$52,2,FALSE())</f>
        <v>0</v>
      </c>
      <c r="AX24" s="43">
        <v>0</v>
      </c>
      <c r="AY24" s="39">
        <f t="shared" si="39"/>
        <v>51</v>
      </c>
      <c r="AZ24" s="46">
        <f>VLOOKUP(AY24,Punktezuordnung!$A$2:$B$52,2,FALSE())</f>
        <v>0</v>
      </c>
    </row>
    <row r="25" spans="1:52" x14ac:dyDescent="0.25">
      <c r="A25" s="22"/>
      <c r="B25" s="22"/>
      <c r="C25" s="22"/>
      <c r="D25" s="22"/>
      <c r="E25" s="39" t="str">
        <f t="shared" si="25"/>
        <v/>
      </c>
      <c r="F25" s="34">
        <f t="array" ref="F25">SUM(LARGE(H25:S25,{1;2;3;4;5;6;7}))</f>
        <v>0</v>
      </c>
      <c r="G25" s="40">
        <f t="shared" si="26"/>
        <v>0</v>
      </c>
      <c r="H25" s="41">
        <f t="shared" si="27"/>
        <v>0</v>
      </c>
      <c r="I25" s="34">
        <f t="shared" si="28"/>
        <v>0</v>
      </c>
      <c r="J25" s="41">
        <f t="shared" si="29"/>
        <v>0</v>
      </c>
      <c r="K25" s="34">
        <f t="shared" si="30"/>
        <v>0</v>
      </c>
      <c r="L25" s="37">
        <f t="shared" si="31"/>
        <v>0</v>
      </c>
      <c r="M25" s="38">
        <f t="shared" si="32"/>
        <v>0</v>
      </c>
      <c r="N25" s="42">
        <f t="shared" si="33"/>
        <v>0</v>
      </c>
      <c r="O25" s="37">
        <f t="shared" si="10"/>
        <v>0</v>
      </c>
      <c r="P25" s="36">
        <f t="shared" si="11"/>
        <v>0</v>
      </c>
      <c r="Q25" s="33">
        <f t="shared" si="12"/>
        <v>0</v>
      </c>
      <c r="R25" s="36">
        <f t="shared" si="0"/>
        <v>0</v>
      </c>
      <c r="S25" s="34">
        <f t="shared" si="34"/>
        <v>0</v>
      </c>
      <c r="T25" s="23">
        <f t="array" ref="T25">IF(ISBLANK(A25),0,IF((OR(EXACT(A25,ALS_Hoch!$C$2:$C$86))),VLOOKUP(A25,ALS_Hoch!$C$2:$I$86,4,FALSE)))</f>
        <v>0</v>
      </c>
      <c r="U25" s="32">
        <f t="shared" si="14"/>
        <v>51</v>
      </c>
      <c r="V25" s="34">
        <f>VLOOKUP(U25,Punktezuordnung!$A$2:$B$52,2,FALSE())</f>
        <v>0</v>
      </c>
      <c r="W25" s="23">
        <f t="array" ref="W25">IF(ISBLANK(A25),0,IF((OR(EXACT(A25,ALS_Kugel!$C$2:$C$87))),VLOOKUP(A25,ALS_Kugel!$C$2:$I$87,4,FALSE)))</f>
        <v>0</v>
      </c>
      <c r="X25" s="39">
        <f t="shared" si="35"/>
        <v>51</v>
      </c>
      <c r="Y25" s="34">
        <f>VLOOKUP(X25,Punktezuordnung!$A$2:$B$52,2,FALSE())</f>
        <v>0</v>
      </c>
      <c r="Z25" s="24">
        <v>100</v>
      </c>
      <c r="AA25" s="39">
        <f t="shared" si="36"/>
        <v>51</v>
      </c>
      <c r="AB25" s="34">
        <f>VLOOKUP(AA25,Punktezuordnung!$A$2:$B$52,2,FALSE())</f>
        <v>0</v>
      </c>
      <c r="AC25" s="43">
        <v>0</v>
      </c>
      <c r="AD25" s="39">
        <f t="shared" si="37"/>
        <v>51</v>
      </c>
      <c r="AE25" s="34">
        <f>VLOOKUP(AD25,Punktezuordnung!$A$2:$B$52,2,FALSE())</f>
        <v>0</v>
      </c>
      <c r="AF25" s="44">
        <v>100</v>
      </c>
      <c r="AG25" s="32">
        <f t="shared" si="18"/>
        <v>51</v>
      </c>
      <c r="AH25" s="34">
        <f>VLOOKUP(AG25,Punktezuordnung!$A$2:$B$52,2,FALSE())</f>
        <v>0</v>
      </c>
      <c r="AI25" s="44">
        <v>100</v>
      </c>
      <c r="AJ25" s="32">
        <f t="shared" si="19"/>
        <v>51</v>
      </c>
      <c r="AK25" s="34">
        <f>VLOOKUP(AJ25,Punktezuordnung!$A$2:$B$52,2,FALSE())</f>
        <v>0</v>
      </c>
      <c r="AL25" s="30">
        <f t="array" ref="AL25">IF(ISBLANK(NIA_Cross!$A$2),100,IF(ISBLANK(A25),100,IF((OR(EXACT(A25,NIA_Cross!$C$2:$C$100))),VLOOKUP(A25,NIA_Cross!$C$2:$I$100,4,FALSE))))</f>
        <v>100</v>
      </c>
      <c r="AM25" s="32">
        <f t="shared" si="38"/>
        <v>51</v>
      </c>
      <c r="AN25" s="34">
        <f>VLOOKUP(AM25,Punktezuordnung!$A$2:$B$52,2,FALSE())</f>
        <v>0</v>
      </c>
      <c r="AO25" s="24">
        <f t="array" ref="AO25">IF(ISBLANK(NIA_Speer!$A$2),0,IF(ISBLANK(A25),0,IF((OR(EXACT(A25,NIA_Speer!$C$2:$C$100))),VLOOKUP(A25,NIA_Speer!$C$2:$I$100,4,FALSE))))</f>
        <v>0</v>
      </c>
      <c r="AP25" s="32">
        <f t="shared" si="21"/>
        <v>51</v>
      </c>
      <c r="AQ25" s="34">
        <f>VLOOKUP(AP25,Punktezuordnung!$A$2:$B$52,2,FALSE())</f>
        <v>0</v>
      </c>
      <c r="AR25" s="24">
        <f t="array" ref="AR25">IF(ISBLANK(STO_Weit!$A$2),0,IF(ISBLANK(A25),0,IF((OR(EXACT(A25,STO_Weit!$C$2:$C$78))),VLOOKUP(A25,STO_Weit!$C$2:$I$78,4,FALSE))))</f>
        <v>0</v>
      </c>
      <c r="AS25" s="32">
        <f t="shared" si="22"/>
        <v>51</v>
      </c>
      <c r="AT25" s="34">
        <f>VLOOKUP(AS25,Punktezuordnung!$A$2:$B$52,2,FALSE())</f>
        <v>0</v>
      </c>
      <c r="AU25" s="83">
        <f t="array" ref="AU25">IF(ISBLANK(STO_Ball!$A$2),0,IF(ISBLANK(A25),0,IF((OR(EXACT(A25,STO_Ball!$C$2:$C$78))),VLOOKUP(A25,STO_Ball!$C$2:$I$78,4,FALSE))))</f>
        <v>0</v>
      </c>
      <c r="AV25" s="39">
        <f t="shared" si="23"/>
        <v>51</v>
      </c>
      <c r="AW25" s="34">
        <f>VLOOKUP(AV25,Punktezuordnung!$A$2:$B$52,2,FALSE())</f>
        <v>0</v>
      </c>
      <c r="AX25" s="43">
        <v>0</v>
      </c>
      <c r="AY25" s="39">
        <f t="shared" si="39"/>
        <v>51</v>
      </c>
      <c r="AZ25" s="46">
        <f>VLOOKUP(AY25,Punktezuordnung!$A$2:$B$52,2,FALSE())</f>
        <v>0</v>
      </c>
    </row>
    <row r="26" spans="1:52" x14ac:dyDescent="0.25">
      <c r="A26" s="22"/>
      <c r="B26" s="22"/>
      <c r="C26" s="22"/>
      <c r="D26" s="22"/>
      <c r="E26" s="39" t="str">
        <f t="shared" si="25"/>
        <v/>
      </c>
      <c r="F26" s="34">
        <f t="array" ref="F26">SUM(LARGE(H26:S26,{1;2;3;4;5;6;7}))</f>
        <v>0</v>
      </c>
      <c r="G26" s="40">
        <f t="shared" si="26"/>
        <v>0</v>
      </c>
      <c r="H26" s="41">
        <f t="shared" si="27"/>
        <v>0</v>
      </c>
      <c r="I26" s="34">
        <f t="shared" si="28"/>
        <v>0</v>
      </c>
      <c r="J26" s="41">
        <f t="shared" si="29"/>
        <v>0</v>
      </c>
      <c r="K26" s="34">
        <f t="shared" si="30"/>
        <v>0</v>
      </c>
      <c r="L26" s="37">
        <f t="shared" si="31"/>
        <v>0</v>
      </c>
      <c r="M26" s="38">
        <f t="shared" si="32"/>
        <v>0</v>
      </c>
      <c r="N26" s="42">
        <f t="shared" si="33"/>
        <v>0</v>
      </c>
      <c r="O26" s="37">
        <f t="shared" si="10"/>
        <v>0</v>
      </c>
      <c r="P26" s="36">
        <f t="shared" si="11"/>
        <v>0</v>
      </c>
      <c r="Q26" s="33">
        <f t="shared" si="12"/>
        <v>0</v>
      </c>
      <c r="R26" s="36">
        <f t="shared" si="0"/>
        <v>0</v>
      </c>
      <c r="S26" s="34">
        <f t="shared" si="34"/>
        <v>0</v>
      </c>
      <c r="T26" s="23">
        <f t="array" ref="T26">IF(ISBLANK(A26),0,IF((OR(EXACT(A26,ALS_Hoch!$C$2:$C$86))),VLOOKUP(A26,ALS_Hoch!$C$2:$I$86,4,FALSE)))</f>
        <v>0</v>
      </c>
      <c r="U26" s="32">
        <f t="shared" si="14"/>
        <v>51</v>
      </c>
      <c r="V26" s="34">
        <f>VLOOKUP(U26,Punktezuordnung!$A$2:$B$52,2,FALSE())</f>
        <v>0</v>
      </c>
      <c r="W26" s="23">
        <f t="array" ref="W26">IF(ISBLANK(A26),0,IF((OR(EXACT(A26,ALS_Kugel!$C$2:$C$87))),VLOOKUP(A26,ALS_Kugel!$C$2:$I$87,4,FALSE)))</f>
        <v>0</v>
      </c>
      <c r="X26" s="39">
        <f t="shared" si="35"/>
        <v>51</v>
      </c>
      <c r="Y26" s="34">
        <f>VLOOKUP(X26,Punktezuordnung!$A$2:$B$52,2,FALSE())</f>
        <v>0</v>
      </c>
      <c r="Z26" s="24">
        <v>100</v>
      </c>
      <c r="AA26" s="39">
        <f t="shared" si="36"/>
        <v>51</v>
      </c>
      <c r="AB26" s="34">
        <f>VLOOKUP(AA26,Punktezuordnung!$A$2:$B$52,2,FALSE())</f>
        <v>0</v>
      </c>
      <c r="AC26" s="43">
        <v>0</v>
      </c>
      <c r="AD26" s="39">
        <f t="shared" si="37"/>
        <v>51</v>
      </c>
      <c r="AE26" s="34">
        <f>VLOOKUP(AD26,Punktezuordnung!$A$2:$B$52,2,FALSE())</f>
        <v>0</v>
      </c>
      <c r="AF26" s="44">
        <v>100</v>
      </c>
      <c r="AG26" s="32">
        <f t="shared" si="18"/>
        <v>51</v>
      </c>
      <c r="AH26" s="34">
        <f>VLOOKUP(AG26,Punktezuordnung!$A$2:$B$52,2,FALSE())</f>
        <v>0</v>
      </c>
      <c r="AI26" s="44">
        <v>100</v>
      </c>
      <c r="AJ26" s="32">
        <f t="shared" si="19"/>
        <v>51</v>
      </c>
      <c r="AK26" s="34">
        <f>VLOOKUP(AJ26,Punktezuordnung!$A$2:$B$52,2,FALSE())</f>
        <v>0</v>
      </c>
      <c r="AL26" s="30">
        <f t="array" ref="AL26">IF(ISBLANK(NIA_Cross!$A$2),100,IF(ISBLANK(A26),100,IF((OR(EXACT(A26,NIA_Cross!$C$2:$C$100))),VLOOKUP(A26,NIA_Cross!$C$2:$I$100,4,FALSE))))</f>
        <v>100</v>
      </c>
      <c r="AM26" s="32">
        <f t="shared" si="38"/>
        <v>51</v>
      </c>
      <c r="AN26" s="34">
        <f>VLOOKUP(AM26,Punktezuordnung!$A$2:$B$52,2,FALSE())</f>
        <v>0</v>
      </c>
      <c r="AO26" s="24">
        <f t="array" ref="AO26">IF(ISBLANK(NIA_Speer!$A$2),0,IF(ISBLANK(A26),0,IF((OR(EXACT(A26,NIA_Speer!$C$2:$C$100))),VLOOKUP(A26,NIA_Speer!$C$2:$I$100,4,FALSE))))</f>
        <v>0</v>
      </c>
      <c r="AP26" s="32">
        <f t="shared" si="21"/>
        <v>51</v>
      </c>
      <c r="AQ26" s="34">
        <f>VLOOKUP(AP26,Punktezuordnung!$A$2:$B$52,2,FALSE())</f>
        <v>0</v>
      </c>
      <c r="AR26" s="24">
        <f t="array" ref="AR26">IF(ISBLANK(STO_Weit!$A$2),0,IF(ISBLANK(A26),0,IF((OR(EXACT(A26,STO_Weit!$C$2:$C$78))),VLOOKUP(A26,STO_Weit!$C$2:$I$78,4,FALSE))))</f>
        <v>0</v>
      </c>
      <c r="AS26" s="32">
        <f t="shared" si="22"/>
        <v>51</v>
      </c>
      <c r="AT26" s="34">
        <f>VLOOKUP(AS26,Punktezuordnung!$A$2:$B$52,2,FALSE())</f>
        <v>0</v>
      </c>
      <c r="AU26" s="83">
        <f t="array" ref="AU26">IF(ISBLANK(STO_Ball!$A$2),0,IF(ISBLANK(A26),0,IF((OR(EXACT(A26,STO_Ball!$C$2:$C$78))),VLOOKUP(A26,STO_Ball!$C$2:$I$78,4,FALSE))))</f>
        <v>0</v>
      </c>
      <c r="AV26" s="39">
        <f t="shared" si="23"/>
        <v>51</v>
      </c>
      <c r="AW26" s="34">
        <f>VLOOKUP(AV26,Punktezuordnung!$A$2:$B$52,2,FALSE())</f>
        <v>0</v>
      </c>
      <c r="AX26" s="43">
        <v>0</v>
      </c>
      <c r="AY26" s="39">
        <f t="shared" si="39"/>
        <v>51</v>
      </c>
      <c r="AZ26" s="46">
        <f>VLOOKUP(AY26,Punktezuordnung!$A$2:$B$52,2,FALSE())</f>
        <v>0</v>
      </c>
    </row>
    <row r="27" spans="1:52" x14ac:dyDescent="0.25">
      <c r="A27" s="22"/>
      <c r="B27" s="22"/>
      <c r="C27" s="22"/>
      <c r="D27" s="22"/>
      <c r="E27" s="39" t="str">
        <f t="shared" si="25"/>
        <v/>
      </c>
      <c r="F27" s="34">
        <f t="array" ref="F27">SUM(LARGE(H27:S27,{1;2;3;4;5;6;7}))</f>
        <v>0</v>
      </c>
      <c r="G27" s="40">
        <f t="shared" si="26"/>
        <v>0</v>
      </c>
      <c r="H27" s="41">
        <f t="shared" si="27"/>
        <v>0</v>
      </c>
      <c r="I27" s="34">
        <f t="shared" si="28"/>
        <v>0</v>
      </c>
      <c r="J27" s="41">
        <f t="shared" si="29"/>
        <v>0</v>
      </c>
      <c r="K27" s="34">
        <f t="shared" si="30"/>
        <v>0</v>
      </c>
      <c r="L27" s="37">
        <f t="shared" si="31"/>
        <v>0</v>
      </c>
      <c r="M27" s="38">
        <f t="shared" si="32"/>
        <v>0</v>
      </c>
      <c r="N27" s="42">
        <f t="shared" si="33"/>
        <v>0</v>
      </c>
      <c r="O27" s="37">
        <f t="shared" si="10"/>
        <v>0</v>
      </c>
      <c r="P27" s="36">
        <f t="shared" si="11"/>
        <v>0</v>
      </c>
      <c r="Q27" s="33">
        <f t="shared" si="12"/>
        <v>0</v>
      </c>
      <c r="R27" s="36">
        <f t="shared" si="0"/>
        <v>0</v>
      </c>
      <c r="S27" s="34">
        <f t="shared" si="34"/>
        <v>0</v>
      </c>
      <c r="T27" s="23">
        <f t="array" ref="T27">IF(ISBLANK(A27),0,IF((OR(EXACT(A27,ALS_Hoch!$C$2:$C$86))),VLOOKUP(A27,ALS_Hoch!$C$2:$I$86,4,FALSE)))</f>
        <v>0</v>
      </c>
      <c r="U27" s="32">
        <f t="shared" si="14"/>
        <v>51</v>
      </c>
      <c r="V27" s="34">
        <f>VLOOKUP(U27,Punktezuordnung!$A$2:$B$52,2,FALSE())</f>
        <v>0</v>
      </c>
      <c r="W27" s="23">
        <f t="array" ref="W27">IF(ISBLANK(A27),0,IF((OR(EXACT(A27,ALS_Kugel!$C$2:$C$87))),VLOOKUP(A27,ALS_Kugel!$C$2:$I$87,4,FALSE)))</f>
        <v>0</v>
      </c>
      <c r="X27" s="39">
        <f t="shared" si="35"/>
        <v>51</v>
      </c>
      <c r="Y27" s="34">
        <f>VLOOKUP(X27,Punktezuordnung!$A$2:$B$52,2,FALSE())</f>
        <v>0</v>
      </c>
      <c r="Z27" s="24">
        <v>100</v>
      </c>
      <c r="AA27" s="39">
        <f t="shared" si="36"/>
        <v>51</v>
      </c>
      <c r="AB27" s="34">
        <f>VLOOKUP(AA27,Punktezuordnung!$A$2:$B$52,2,FALSE())</f>
        <v>0</v>
      </c>
      <c r="AC27" s="43">
        <v>0</v>
      </c>
      <c r="AD27" s="39">
        <f t="shared" si="37"/>
        <v>51</v>
      </c>
      <c r="AE27" s="34">
        <f>VLOOKUP(AD27,Punktezuordnung!$A$2:$B$52,2,FALSE())</f>
        <v>0</v>
      </c>
      <c r="AF27" s="44">
        <v>100</v>
      </c>
      <c r="AG27" s="32">
        <f t="shared" si="18"/>
        <v>51</v>
      </c>
      <c r="AH27" s="34">
        <f>VLOOKUP(AG27,Punktezuordnung!$A$2:$B$52,2,FALSE())</f>
        <v>0</v>
      </c>
      <c r="AI27" s="44">
        <v>100</v>
      </c>
      <c r="AJ27" s="32">
        <f t="shared" si="19"/>
        <v>51</v>
      </c>
      <c r="AK27" s="34">
        <f>VLOOKUP(AJ27,Punktezuordnung!$A$2:$B$52,2,FALSE())</f>
        <v>0</v>
      </c>
      <c r="AL27" s="30">
        <f t="array" ref="AL27">IF(ISBLANK(NIA_Cross!$A$2),100,IF(ISBLANK(A27),100,IF((OR(EXACT(A27,NIA_Cross!$C$2:$C$100))),VLOOKUP(A27,NIA_Cross!$C$2:$I$100,4,FALSE))))</f>
        <v>100</v>
      </c>
      <c r="AM27" s="32">
        <f t="shared" si="38"/>
        <v>51</v>
      </c>
      <c r="AN27" s="34">
        <f>VLOOKUP(AM27,Punktezuordnung!$A$2:$B$52,2,FALSE())</f>
        <v>0</v>
      </c>
      <c r="AO27" s="24">
        <f t="array" ref="AO27">IF(ISBLANK(NIA_Speer!$A$2),0,IF(ISBLANK(A27),0,IF((OR(EXACT(A27,NIA_Speer!$C$2:$C$100))),VLOOKUP(A27,NIA_Speer!$C$2:$I$100,4,FALSE))))</f>
        <v>0</v>
      </c>
      <c r="AP27" s="32">
        <f t="shared" si="21"/>
        <v>51</v>
      </c>
      <c r="AQ27" s="34">
        <f>VLOOKUP(AP27,Punktezuordnung!$A$2:$B$52,2,FALSE())</f>
        <v>0</v>
      </c>
      <c r="AR27" s="24">
        <f t="array" ref="AR27">IF(ISBLANK(STO_Weit!$A$2),0,IF(ISBLANK(A27),0,IF((OR(EXACT(A27,STO_Weit!$C$2:$C$78))),VLOOKUP(A27,STO_Weit!$C$2:$I$78,4,FALSE))))</f>
        <v>0</v>
      </c>
      <c r="AS27" s="32">
        <f t="shared" si="22"/>
        <v>51</v>
      </c>
      <c r="AT27" s="34">
        <f>VLOOKUP(AS27,Punktezuordnung!$A$2:$B$52,2,FALSE())</f>
        <v>0</v>
      </c>
      <c r="AU27" s="83">
        <f t="array" ref="AU27">IF(ISBLANK(STO_Ball!$A$2),0,IF(ISBLANK(A27),0,IF((OR(EXACT(A27,STO_Ball!$C$2:$C$78))),VLOOKUP(A27,STO_Ball!$C$2:$I$78,4,FALSE))))</f>
        <v>0</v>
      </c>
      <c r="AV27" s="39">
        <f t="shared" si="23"/>
        <v>51</v>
      </c>
      <c r="AW27" s="34">
        <f>VLOOKUP(AV27,Punktezuordnung!$A$2:$B$52,2,FALSE())</f>
        <v>0</v>
      </c>
      <c r="AX27" s="43">
        <v>0</v>
      </c>
      <c r="AY27" s="39">
        <f t="shared" si="39"/>
        <v>51</v>
      </c>
      <c r="AZ27" s="46">
        <f>VLOOKUP(AY27,Punktezuordnung!$A$2:$B$52,2,FALSE())</f>
        <v>0</v>
      </c>
    </row>
    <row r="28" spans="1:52" x14ac:dyDescent="0.25">
      <c r="A28" s="22"/>
      <c r="B28" s="22"/>
      <c r="C28" s="22"/>
      <c r="D28" s="22"/>
      <c r="E28" s="39" t="str">
        <f t="shared" si="25"/>
        <v/>
      </c>
      <c r="F28" s="34">
        <f t="array" ref="F28">SUM(LARGE(H28:S28,{1;2;3;4;5;6;7}))</f>
        <v>0</v>
      </c>
      <c r="G28" s="40">
        <f t="shared" si="26"/>
        <v>0</v>
      </c>
      <c r="H28" s="41">
        <f t="shared" si="27"/>
        <v>0</v>
      </c>
      <c r="I28" s="34">
        <f t="shared" si="28"/>
        <v>0</v>
      </c>
      <c r="J28" s="41">
        <f t="shared" si="29"/>
        <v>0</v>
      </c>
      <c r="K28" s="34">
        <f t="shared" si="30"/>
        <v>0</v>
      </c>
      <c r="L28" s="37">
        <f t="shared" si="31"/>
        <v>0</v>
      </c>
      <c r="M28" s="38">
        <f t="shared" si="32"/>
        <v>0</v>
      </c>
      <c r="N28" s="42">
        <f t="shared" si="33"/>
        <v>0</v>
      </c>
      <c r="O28" s="37">
        <f t="shared" si="10"/>
        <v>0</v>
      </c>
      <c r="P28" s="36">
        <f t="shared" si="11"/>
        <v>0</v>
      </c>
      <c r="Q28" s="33">
        <f t="shared" si="12"/>
        <v>0</v>
      </c>
      <c r="R28" s="36">
        <f t="shared" si="0"/>
        <v>0</v>
      </c>
      <c r="S28" s="34">
        <f t="shared" si="34"/>
        <v>0</v>
      </c>
      <c r="T28" s="23">
        <f t="array" ref="T28">IF(ISBLANK(A28),0,IF((OR(EXACT(A28,ALS_Hoch!$C$2:$C$86))),VLOOKUP(A28,ALS_Hoch!$C$2:$I$86,4,FALSE)))</f>
        <v>0</v>
      </c>
      <c r="U28" s="32">
        <f t="shared" si="14"/>
        <v>51</v>
      </c>
      <c r="V28" s="34">
        <f>VLOOKUP(U28,Punktezuordnung!$A$2:$B$52,2,FALSE())</f>
        <v>0</v>
      </c>
      <c r="W28" s="23">
        <f t="array" ref="W28">IF(ISBLANK(A28),0,IF((OR(EXACT(A28,ALS_Kugel!$C$2:$C$87))),VLOOKUP(A28,ALS_Kugel!$C$2:$I$87,4,FALSE)))</f>
        <v>0</v>
      </c>
      <c r="X28" s="39">
        <f t="shared" si="35"/>
        <v>51</v>
      </c>
      <c r="Y28" s="34">
        <f>VLOOKUP(X28,Punktezuordnung!$A$2:$B$52,2,FALSE())</f>
        <v>0</v>
      </c>
      <c r="Z28" s="24">
        <v>100</v>
      </c>
      <c r="AA28" s="39">
        <f t="shared" si="36"/>
        <v>51</v>
      </c>
      <c r="AB28" s="34">
        <f>VLOOKUP(AA28,Punktezuordnung!$A$2:$B$52,2,FALSE())</f>
        <v>0</v>
      </c>
      <c r="AC28" s="43">
        <v>0</v>
      </c>
      <c r="AD28" s="39">
        <f t="shared" si="37"/>
        <v>51</v>
      </c>
      <c r="AE28" s="34">
        <f>VLOOKUP(AD28,Punktezuordnung!$A$2:$B$52,2,FALSE())</f>
        <v>0</v>
      </c>
      <c r="AF28" s="44">
        <v>100</v>
      </c>
      <c r="AG28" s="32">
        <f t="shared" si="18"/>
        <v>51</v>
      </c>
      <c r="AH28" s="34">
        <f>VLOOKUP(AG28,Punktezuordnung!$A$2:$B$52,2,FALSE())</f>
        <v>0</v>
      </c>
      <c r="AI28" s="44">
        <v>100</v>
      </c>
      <c r="AJ28" s="32">
        <f t="shared" si="19"/>
        <v>51</v>
      </c>
      <c r="AK28" s="34">
        <f>VLOOKUP(AJ28,Punktezuordnung!$A$2:$B$52,2,FALSE())</f>
        <v>0</v>
      </c>
      <c r="AL28" s="30">
        <f t="array" ref="AL28">IF(ISBLANK(NIA_Cross!$A$2),100,IF(ISBLANK(A28),100,IF((OR(EXACT(A28,NIA_Cross!$C$2:$C$100))),VLOOKUP(A28,NIA_Cross!$C$2:$I$100,4,FALSE))))</f>
        <v>100</v>
      </c>
      <c r="AM28" s="32">
        <f t="shared" si="38"/>
        <v>51</v>
      </c>
      <c r="AN28" s="34">
        <f>VLOOKUP(AM28,Punktezuordnung!$A$2:$B$52,2,FALSE())</f>
        <v>0</v>
      </c>
      <c r="AO28" s="24">
        <f t="array" ref="AO28">IF(ISBLANK(NIA_Speer!$A$2),0,IF(ISBLANK(A28),0,IF((OR(EXACT(A28,NIA_Speer!$C$2:$C$100))),VLOOKUP(A28,NIA_Speer!$C$2:$I$100,4,FALSE))))</f>
        <v>0</v>
      </c>
      <c r="AP28" s="32">
        <f t="shared" si="21"/>
        <v>51</v>
      </c>
      <c r="AQ28" s="34">
        <f>VLOOKUP(AP28,Punktezuordnung!$A$2:$B$52,2,FALSE())</f>
        <v>0</v>
      </c>
      <c r="AR28" s="24">
        <f t="array" ref="AR28">IF(ISBLANK(STO_Weit!$A$2),0,IF(ISBLANK(A28),0,IF((OR(EXACT(A28,STO_Weit!$C$2:$C$78))),VLOOKUP(A28,STO_Weit!$C$2:$I$78,4,FALSE))))</f>
        <v>0</v>
      </c>
      <c r="AS28" s="32">
        <f t="shared" si="22"/>
        <v>51</v>
      </c>
      <c r="AT28" s="34">
        <f>VLOOKUP(AS28,Punktezuordnung!$A$2:$B$52,2,FALSE())</f>
        <v>0</v>
      </c>
      <c r="AU28" s="83">
        <f t="array" ref="AU28">IF(ISBLANK(STO_Ball!$A$2),0,IF(ISBLANK(A28),0,IF((OR(EXACT(A28,STO_Ball!$C$2:$C$78))),VLOOKUP(A28,STO_Ball!$C$2:$I$78,4,FALSE))))</f>
        <v>0</v>
      </c>
      <c r="AV28" s="39">
        <f t="shared" si="23"/>
        <v>51</v>
      </c>
      <c r="AW28" s="34">
        <f>VLOOKUP(AV28,Punktezuordnung!$A$2:$B$52,2,FALSE())</f>
        <v>0</v>
      </c>
      <c r="AX28" s="43">
        <v>0</v>
      </c>
      <c r="AY28" s="39">
        <f t="shared" si="39"/>
        <v>51</v>
      </c>
      <c r="AZ28" s="46">
        <f>VLOOKUP(AY28,Punktezuordnung!$A$2:$B$52,2,FALSE())</f>
        <v>0</v>
      </c>
    </row>
    <row r="29" spans="1:52" x14ac:dyDescent="0.25">
      <c r="A29" s="22"/>
      <c r="B29" s="22"/>
      <c r="C29" s="22"/>
      <c r="D29" s="22"/>
      <c r="E29" s="39" t="str">
        <f t="shared" si="25"/>
        <v/>
      </c>
      <c r="F29" s="34">
        <f t="array" ref="F29">SUM(LARGE(H29:S29,{1;2;3;4;5;6;7}))</f>
        <v>0</v>
      </c>
      <c r="G29" s="40">
        <f t="shared" si="26"/>
        <v>0</v>
      </c>
      <c r="H29" s="41">
        <f t="shared" si="27"/>
        <v>0</v>
      </c>
      <c r="I29" s="34">
        <f t="shared" si="28"/>
        <v>0</v>
      </c>
      <c r="J29" s="41">
        <f t="shared" si="29"/>
        <v>0</v>
      </c>
      <c r="K29" s="34">
        <f t="shared" si="30"/>
        <v>0</v>
      </c>
      <c r="L29" s="37">
        <f t="shared" si="31"/>
        <v>0</v>
      </c>
      <c r="M29" s="38">
        <f t="shared" si="32"/>
        <v>0</v>
      </c>
      <c r="N29" s="42">
        <f t="shared" si="33"/>
        <v>0</v>
      </c>
      <c r="O29" s="37">
        <f t="shared" si="10"/>
        <v>0</v>
      </c>
      <c r="P29" s="36">
        <f t="shared" si="11"/>
        <v>0</v>
      </c>
      <c r="Q29" s="33">
        <f t="shared" si="12"/>
        <v>0</v>
      </c>
      <c r="R29" s="36">
        <f t="shared" si="0"/>
        <v>0</v>
      </c>
      <c r="S29" s="34">
        <f t="shared" si="34"/>
        <v>0</v>
      </c>
      <c r="T29" s="23">
        <f t="array" ref="T29">IF(ISBLANK(A29),0,IF((OR(EXACT(A29,ALS_Hoch!$C$2:$C$86))),VLOOKUP(A29,ALS_Hoch!$C$2:$I$86,4,FALSE)))</f>
        <v>0</v>
      </c>
      <c r="U29" s="32">
        <f t="shared" si="14"/>
        <v>51</v>
      </c>
      <c r="V29" s="34">
        <f>VLOOKUP(U29,Punktezuordnung!$A$2:$B$52,2,FALSE())</f>
        <v>0</v>
      </c>
      <c r="W29" s="23">
        <f t="array" ref="W29">IF(ISBLANK(A29),0,IF((OR(EXACT(A29,ALS_Kugel!$C$2:$C$87))),VLOOKUP(A29,ALS_Kugel!$C$2:$I$87,4,FALSE)))</f>
        <v>0</v>
      </c>
      <c r="X29" s="39">
        <f t="shared" si="35"/>
        <v>51</v>
      </c>
      <c r="Y29" s="34">
        <f>VLOOKUP(X29,Punktezuordnung!$A$2:$B$52,2,FALSE())</f>
        <v>0</v>
      </c>
      <c r="Z29" s="24">
        <v>100</v>
      </c>
      <c r="AA29" s="39">
        <f t="shared" si="36"/>
        <v>51</v>
      </c>
      <c r="AB29" s="34">
        <f>VLOOKUP(AA29,Punktezuordnung!$A$2:$B$52,2,FALSE())</f>
        <v>0</v>
      </c>
      <c r="AC29" s="43">
        <v>0</v>
      </c>
      <c r="AD29" s="39">
        <f t="shared" si="37"/>
        <v>51</v>
      </c>
      <c r="AE29" s="34">
        <f>VLOOKUP(AD29,Punktezuordnung!$A$2:$B$52,2,FALSE())</f>
        <v>0</v>
      </c>
      <c r="AF29" s="44">
        <v>100</v>
      </c>
      <c r="AG29" s="32">
        <f t="shared" si="18"/>
        <v>51</v>
      </c>
      <c r="AH29" s="34">
        <f>VLOOKUP(AG29,Punktezuordnung!$A$2:$B$52,2,FALSE())</f>
        <v>0</v>
      </c>
      <c r="AI29" s="44">
        <v>100</v>
      </c>
      <c r="AJ29" s="32">
        <f t="shared" si="19"/>
        <v>51</v>
      </c>
      <c r="AK29" s="34">
        <f>VLOOKUP(AJ29,Punktezuordnung!$A$2:$B$52,2,FALSE())</f>
        <v>0</v>
      </c>
      <c r="AL29" s="30">
        <f t="array" ref="AL29">IF(ISBLANK(NIA_Cross!$A$2),100,IF(ISBLANK(A29),100,IF((OR(EXACT(A29,NIA_Cross!$C$2:$C$100))),VLOOKUP(A29,NIA_Cross!$C$2:$I$100,4,FALSE))))</f>
        <v>100</v>
      </c>
      <c r="AM29" s="32">
        <f t="shared" si="38"/>
        <v>51</v>
      </c>
      <c r="AN29" s="34">
        <f>VLOOKUP(AM29,Punktezuordnung!$A$2:$B$52,2,FALSE())</f>
        <v>0</v>
      </c>
      <c r="AO29" s="24">
        <f t="array" ref="AO29">IF(ISBLANK(NIA_Speer!$A$2),0,IF(ISBLANK(A29),0,IF((OR(EXACT(A29,NIA_Speer!$C$2:$C$100))),VLOOKUP(A29,NIA_Speer!$C$2:$I$100,4,FALSE))))</f>
        <v>0</v>
      </c>
      <c r="AP29" s="32">
        <f t="shared" si="21"/>
        <v>51</v>
      </c>
      <c r="AQ29" s="34">
        <f>VLOOKUP(AP29,Punktezuordnung!$A$2:$B$52,2,FALSE())</f>
        <v>0</v>
      </c>
      <c r="AR29" s="24">
        <f t="array" ref="AR29">IF(ISBLANK(STO_Weit!$A$2),0,IF(ISBLANK(A29),0,IF((OR(EXACT(A29,STO_Weit!$C$2:$C$78))),VLOOKUP(A29,STO_Weit!$C$2:$I$78,4,FALSE))))</f>
        <v>0</v>
      </c>
      <c r="AS29" s="32">
        <f t="shared" si="22"/>
        <v>51</v>
      </c>
      <c r="AT29" s="34">
        <f>VLOOKUP(AS29,Punktezuordnung!$A$2:$B$52,2,FALSE())</f>
        <v>0</v>
      </c>
      <c r="AU29" s="83">
        <f t="array" ref="AU29">IF(ISBLANK(STO_Ball!$A$2),0,IF(ISBLANK(A29),0,IF((OR(EXACT(A29,STO_Ball!$C$2:$C$78))),VLOOKUP(A29,STO_Ball!$C$2:$I$78,4,FALSE))))</f>
        <v>0</v>
      </c>
      <c r="AV29" s="39">
        <f t="shared" si="23"/>
        <v>51</v>
      </c>
      <c r="AW29" s="34">
        <f>VLOOKUP(AV29,Punktezuordnung!$A$2:$B$52,2,FALSE())</f>
        <v>0</v>
      </c>
      <c r="AX29" s="43">
        <v>0</v>
      </c>
      <c r="AY29" s="39">
        <f t="shared" si="39"/>
        <v>51</v>
      </c>
      <c r="AZ29" s="46">
        <f>VLOOKUP(AY29,Punktezuordnung!$A$2:$B$52,2,FALSE())</f>
        <v>0</v>
      </c>
    </row>
    <row r="30" spans="1:52" x14ac:dyDescent="0.25">
      <c r="A30" s="22"/>
      <c r="B30" s="22"/>
      <c r="C30" s="22"/>
      <c r="D30" s="22"/>
      <c r="E30" s="39" t="str">
        <f t="shared" si="25"/>
        <v/>
      </c>
      <c r="F30" s="34">
        <f t="array" ref="F30">SUM(LARGE(H30:S30,{1;2;3;4;5;6;7}))</f>
        <v>0</v>
      </c>
      <c r="G30" s="40">
        <f t="shared" si="26"/>
        <v>0</v>
      </c>
      <c r="H30" s="41">
        <f t="shared" si="27"/>
        <v>0</v>
      </c>
      <c r="I30" s="34">
        <f t="shared" si="28"/>
        <v>0</v>
      </c>
      <c r="J30" s="41">
        <f t="shared" si="29"/>
        <v>0</v>
      </c>
      <c r="K30" s="34">
        <f t="shared" si="30"/>
        <v>0</v>
      </c>
      <c r="L30" s="37">
        <f t="shared" si="31"/>
        <v>0</v>
      </c>
      <c r="M30" s="38">
        <f t="shared" si="32"/>
        <v>0</v>
      </c>
      <c r="N30" s="42">
        <f t="shared" si="33"/>
        <v>0</v>
      </c>
      <c r="O30" s="37">
        <f t="shared" si="10"/>
        <v>0</v>
      </c>
      <c r="P30" s="36">
        <f t="shared" si="11"/>
        <v>0</v>
      </c>
      <c r="Q30" s="33">
        <f t="shared" si="12"/>
        <v>0</v>
      </c>
      <c r="R30" s="36">
        <f t="shared" si="0"/>
        <v>0</v>
      </c>
      <c r="S30" s="34">
        <f t="shared" si="34"/>
        <v>0</v>
      </c>
      <c r="T30" s="23">
        <f t="array" ref="T30">IF(ISBLANK(A30),0,IF((OR(EXACT(A30,ALS_Hoch!$C$2:$C$86))),VLOOKUP(A30,ALS_Hoch!$C$2:$I$86,4,FALSE)))</f>
        <v>0</v>
      </c>
      <c r="U30" s="32">
        <f t="shared" si="14"/>
        <v>51</v>
      </c>
      <c r="V30" s="34">
        <f>VLOOKUP(U30,Punktezuordnung!$A$2:$B$52,2,FALSE())</f>
        <v>0</v>
      </c>
      <c r="W30" s="23">
        <f t="array" ref="W30">IF(ISBLANK(A30),0,IF((OR(EXACT(A30,ALS_Kugel!$C$2:$C$87))),VLOOKUP(A30,ALS_Kugel!$C$2:$I$87,4,FALSE)))</f>
        <v>0</v>
      </c>
      <c r="X30" s="39">
        <f t="shared" si="35"/>
        <v>51</v>
      </c>
      <c r="Y30" s="34">
        <f>VLOOKUP(X30,Punktezuordnung!$A$2:$B$52,2,FALSE())</f>
        <v>0</v>
      </c>
      <c r="Z30" s="24">
        <v>100</v>
      </c>
      <c r="AA30" s="39">
        <f t="shared" si="36"/>
        <v>51</v>
      </c>
      <c r="AB30" s="34">
        <f>VLOOKUP(AA30,Punktezuordnung!$A$2:$B$52,2,FALSE())</f>
        <v>0</v>
      </c>
      <c r="AC30" s="43">
        <v>0</v>
      </c>
      <c r="AD30" s="39">
        <f t="shared" si="37"/>
        <v>51</v>
      </c>
      <c r="AE30" s="34">
        <f>VLOOKUP(AD30,Punktezuordnung!$A$2:$B$52,2,FALSE())</f>
        <v>0</v>
      </c>
      <c r="AF30" s="44">
        <v>100</v>
      </c>
      <c r="AG30" s="32">
        <f t="shared" si="18"/>
        <v>51</v>
      </c>
      <c r="AH30" s="34">
        <f>VLOOKUP(AG30,Punktezuordnung!$A$2:$B$52,2,FALSE())</f>
        <v>0</v>
      </c>
      <c r="AI30" s="44">
        <v>100</v>
      </c>
      <c r="AJ30" s="32">
        <f t="shared" si="19"/>
        <v>51</v>
      </c>
      <c r="AK30" s="34">
        <f>VLOOKUP(AJ30,Punktezuordnung!$A$2:$B$52,2,FALSE())</f>
        <v>0</v>
      </c>
      <c r="AL30" s="30">
        <f t="array" ref="AL30">IF(ISBLANK(NIA_Cross!$A$2),100,IF(ISBLANK(A30),100,IF((OR(EXACT(A30,NIA_Cross!$C$2:$C$100))),VLOOKUP(A30,NIA_Cross!$C$2:$I$100,4,FALSE))))</f>
        <v>100</v>
      </c>
      <c r="AM30" s="32">
        <f t="shared" si="38"/>
        <v>51</v>
      </c>
      <c r="AN30" s="34">
        <f>VLOOKUP(AM30,Punktezuordnung!$A$2:$B$52,2,FALSE())</f>
        <v>0</v>
      </c>
      <c r="AO30" s="24">
        <f t="array" ref="AO30">IF(ISBLANK(NIA_Speer!$A$2),0,IF(ISBLANK(A30),0,IF((OR(EXACT(A30,NIA_Speer!$C$2:$C$100))),VLOOKUP(A30,NIA_Speer!$C$2:$I$100,4,FALSE))))</f>
        <v>0</v>
      </c>
      <c r="AP30" s="32">
        <f t="shared" si="21"/>
        <v>51</v>
      </c>
      <c r="AQ30" s="34">
        <f>VLOOKUP(AP30,Punktezuordnung!$A$2:$B$52,2,FALSE())</f>
        <v>0</v>
      </c>
      <c r="AR30" s="24">
        <f t="array" ref="AR30">IF(ISBLANK(STO_Weit!$A$2),0,IF(ISBLANK(A30),0,IF((OR(EXACT(A30,STO_Weit!$C$2:$C$78))),VLOOKUP(A30,STO_Weit!$C$2:$I$78,4,FALSE))))</f>
        <v>0</v>
      </c>
      <c r="AS30" s="32">
        <f t="shared" si="22"/>
        <v>51</v>
      </c>
      <c r="AT30" s="34">
        <f>VLOOKUP(AS30,Punktezuordnung!$A$2:$B$52,2,FALSE())</f>
        <v>0</v>
      </c>
      <c r="AU30" s="83">
        <f t="array" ref="AU30">IF(ISBLANK(STO_Ball!$A$2),0,IF(ISBLANK(A30),0,IF((OR(EXACT(A30,STO_Ball!$C$2:$C$78))),VLOOKUP(A30,STO_Ball!$C$2:$I$78,4,FALSE))))</f>
        <v>0</v>
      </c>
      <c r="AV30" s="39">
        <f t="shared" si="23"/>
        <v>51</v>
      </c>
      <c r="AW30" s="34">
        <f>VLOOKUP(AV30,Punktezuordnung!$A$2:$B$52,2,FALSE())</f>
        <v>0</v>
      </c>
      <c r="AX30" s="43">
        <v>0</v>
      </c>
      <c r="AY30" s="39">
        <f t="shared" si="39"/>
        <v>51</v>
      </c>
      <c r="AZ30" s="46">
        <f>VLOOKUP(AY30,Punktezuordnung!$A$2:$B$52,2,FALSE())</f>
        <v>0</v>
      </c>
    </row>
    <row r="31" spans="1:52" x14ac:dyDescent="0.25">
      <c r="A31" s="22"/>
      <c r="B31" s="22"/>
      <c r="C31" s="22"/>
      <c r="D31" s="22"/>
      <c r="E31" s="39" t="str">
        <f t="shared" si="25"/>
        <v/>
      </c>
      <c r="F31" s="34">
        <f t="array" ref="F31">SUM(LARGE(H31:S31,{1;2;3;4;5;6;7}))</f>
        <v>0</v>
      </c>
      <c r="G31" s="40">
        <f t="shared" si="26"/>
        <v>0</v>
      </c>
      <c r="H31" s="41">
        <f t="shared" si="27"/>
        <v>0</v>
      </c>
      <c r="I31" s="34">
        <f t="shared" si="28"/>
        <v>0</v>
      </c>
      <c r="J31" s="41">
        <f t="shared" si="29"/>
        <v>0</v>
      </c>
      <c r="K31" s="34">
        <f t="shared" si="30"/>
        <v>0</v>
      </c>
      <c r="L31" s="37">
        <f t="shared" si="31"/>
        <v>0</v>
      </c>
      <c r="M31" s="38">
        <f t="shared" si="32"/>
        <v>0</v>
      </c>
      <c r="N31" s="42">
        <f t="shared" si="33"/>
        <v>0</v>
      </c>
      <c r="O31" s="37">
        <f t="shared" si="10"/>
        <v>0</v>
      </c>
      <c r="P31" s="36">
        <f t="shared" si="11"/>
        <v>0</v>
      </c>
      <c r="Q31" s="33">
        <f t="shared" si="12"/>
        <v>0</v>
      </c>
      <c r="R31" s="36">
        <f t="shared" si="0"/>
        <v>0</v>
      </c>
      <c r="S31" s="34">
        <f t="shared" si="34"/>
        <v>0</v>
      </c>
      <c r="T31" s="23">
        <f t="array" ref="T31">IF(ISBLANK(A31),0,IF((OR(EXACT(A31,ALS_Hoch!$C$2:$C$86))),VLOOKUP(A31,ALS_Hoch!$C$2:$I$86,4,FALSE)))</f>
        <v>0</v>
      </c>
      <c r="U31" s="32">
        <f t="shared" si="14"/>
        <v>51</v>
      </c>
      <c r="V31" s="34">
        <f>VLOOKUP(U31,Punktezuordnung!$A$2:$B$52,2,FALSE())</f>
        <v>0</v>
      </c>
      <c r="W31" s="23">
        <f t="array" ref="W31">IF(ISBLANK(A31),0,IF((OR(EXACT(A31,ALS_Kugel!$C$2:$C$87))),VLOOKUP(A31,ALS_Kugel!$C$2:$I$87,4,FALSE)))</f>
        <v>0</v>
      </c>
      <c r="X31" s="39">
        <f t="shared" si="35"/>
        <v>51</v>
      </c>
      <c r="Y31" s="34">
        <f>VLOOKUP(X31,Punktezuordnung!$A$2:$B$52,2,FALSE())</f>
        <v>0</v>
      </c>
      <c r="Z31" s="24">
        <v>100</v>
      </c>
      <c r="AA31" s="39">
        <f t="shared" si="36"/>
        <v>51</v>
      </c>
      <c r="AB31" s="34">
        <f>VLOOKUP(AA31,Punktezuordnung!$A$2:$B$52,2,FALSE())</f>
        <v>0</v>
      </c>
      <c r="AC31" s="43">
        <v>0</v>
      </c>
      <c r="AD31" s="39">
        <f t="shared" si="37"/>
        <v>51</v>
      </c>
      <c r="AE31" s="34">
        <f>VLOOKUP(AD31,Punktezuordnung!$A$2:$B$52,2,FALSE())</f>
        <v>0</v>
      </c>
      <c r="AF31" s="44">
        <v>100</v>
      </c>
      <c r="AG31" s="32">
        <f t="shared" si="18"/>
        <v>51</v>
      </c>
      <c r="AH31" s="34">
        <f>VLOOKUP(AG31,Punktezuordnung!$A$2:$B$52,2,FALSE())</f>
        <v>0</v>
      </c>
      <c r="AI31" s="44">
        <v>100</v>
      </c>
      <c r="AJ31" s="32">
        <f t="shared" si="19"/>
        <v>51</v>
      </c>
      <c r="AK31" s="34">
        <f>VLOOKUP(AJ31,Punktezuordnung!$A$2:$B$52,2,FALSE())</f>
        <v>0</v>
      </c>
      <c r="AL31" s="30">
        <f t="array" ref="AL31">IF(ISBLANK(NIA_Cross!$A$2),100,IF(ISBLANK(A31),100,IF((OR(EXACT(A31,NIA_Cross!$C$2:$C$100))),VLOOKUP(A31,NIA_Cross!$C$2:$I$100,4,FALSE))))</f>
        <v>100</v>
      </c>
      <c r="AM31" s="32">
        <f t="shared" si="38"/>
        <v>51</v>
      </c>
      <c r="AN31" s="34">
        <f>VLOOKUP(AM31,Punktezuordnung!$A$2:$B$52,2,FALSE())</f>
        <v>0</v>
      </c>
      <c r="AO31" s="24">
        <f t="array" ref="AO31">IF(ISBLANK(NIA_Speer!$A$2),0,IF(ISBLANK(A31),0,IF((OR(EXACT(A31,NIA_Speer!$C$2:$C$100))),VLOOKUP(A31,NIA_Speer!$C$2:$I$100,4,FALSE))))</f>
        <v>0</v>
      </c>
      <c r="AP31" s="32">
        <f t="shared" si="21"/>
        <v>51</v>
      </c>
      <c r="AQ31" s="34">
        <f>VLOOKUP(AP31,Punktezuordnung!$A$2:$B$52,2,FALSE())</f>
        <v>0</v>
      </c>
      <c r="AR31" s="24">
        <f t="array" ref="AR31">IF(ISBLANK(STO_Weit!$A$2),0,IF(ISBLANK(A31),0,IF((OR(EXACT(A31,STO_Weit!$C$2:$C$78))),VLOOKUP(A31,STO_Weit!$C$2:$I$78,4,FALSE))))</f>
        <v>0</v>
      </c>
      <c r="AS31" s="32">
        <f t="shared" si="22"/>
        <v>51</v>
      </c>
      <c r="AT31" s="34">
        <f>VLOOKUP(AS31,Punktezuordnung!$A$2:$B$52,2,FALSE())</f>
        <v>0</v>
      </c>
      <c r="AU31" s="83">
        <f t="array" ref="AU31">IF(ISBLANK(STO_Ball!$A$2),0,IF(ISBLANK(A31),0,IF((OR(EXACT(A31,STO_Ball!$C$2:$C$78))),VLOOKUP(A31,STO_Ball!$C$2:$I$78,4,FALSE))))</f>
        <v>0</v>
      </c>
      <c r="AV31" s="39">
        <f t="shared" si="23"/>
        <v>51</v>
      </c>
      <c r="AW31" s="34">
        <f>VLOOKUP(AV31,Punktezuordnung!$A$2:$B$52,2,FALSE())</f>
        <v>0</v>
      </c>
      <c r="AX31" s="43">
        <v>0</v>
      </c>
      <c r="AY31" s="39">
        <f t="shared" si="39"/>
        <v>51</v>
      </c>
      <c r="AZ31" s="46">
        <f>VLOOKUP(AY31,Punktezuordnung!$A$2:$B$52,2,FALSE())</f>
        <v>0</v>
      </c>
    </row>
    <row r="32" spans="1:52" x14ac:dyDescent="0.25">
      <c r="A32" s="22"/>
      <c r="B32" s="22"/>
      <c r="C32" s="22"/>
      <c r="D32" s="22"/>
      <c r="E32" s="39" t="str">
        <f t="shared" si="25"/>
        <v/>
      </c>
      <c r="F32" s="34">
        <f t="array" ref="F32">SUM(LARGE(H32:S32,{1;2;3;4;5;6;7}))</f>
        <v>0</v>
      </c>
      <c r="G32" s="40">
        <f t="shared" si="26"/>
        <v>0</v>
      </c>
      <c r="H32" s="41">
        <f t="shared" si="27"/>
        <v>0</v>
      </c>
      <c r="I32" s="34">
        <f t="shared" si="28"/>
        <v>0</v>
      </c>
      <c r="J32" s="41">
        <f t="shared" si="29"/>
        <v>0</v>
      </c>
      <c r="K32" s="34">
        <f t="shared" si="30"/>
        <v>0</v>
      </c>
      <c r="L32" s="37">
        <f t="shared" si="31"/>
        <v>0</v>
      </c>
      <c r="M32" s="38">
        <f t="shared" si="32"/>
        <v>0</v>
      </c>
      <c r="N32" s="42">
        <f t="shared" si="33"/>
        <v>0</v>
      </c>
      <c r="O32" s="37">
        <f t="shared" si="10"/>
        <v>0</v>
      </c>
      <c r="P32" s="36">
        <f t="shared" si="11"/>
        <v>0</v>
      </c>
      <c r="Q32" s="33">
        <f t="shared" si="12"/>
        <v>0</v>
      </c>
      <c r="R32" s="36">
        <f t="shared" si="0"/>
        <v>0</v>
      </c>
      <c r="S32" s="34">
        <f t="shared" si="34"/>
        <v>0</v>
      </c>
      <c r="T32" s="23">
        <f t="array" ref="T32">IF(ISBLANK(A32),0,IF((OR(EXACT(A32,ALS_Hoch!$C$2:$C$86))),VLOOKUP(A32,ALS_Hoch!$C$2:$I$86,4,FALSE)))</f>
        <v>0</v>
      </c>
      <c r="U32" s="32">
        <f t="shared" si="14"/>
        <v>51</v>
      </c>
      <c r="V32" s="34">
        <f>VLOOKUP(U32,Punktezuordnung!$A$2:$B$52,2,FALSE())</f>
        <v>0</v>
      </c>
      <c r="W32" s="23">
        <f t="array" ref="W32">IF(ISBLANK(A32),0,IF((OR(EXACT(A32,ALS_Kugel!$C$2:$C$87))),VLOOKUP(A32,ALS_Kugel!$C$2:$I$87,4,FALSE)))</f>
        <v>0</v>
      </c>
      <c r="X32" s="39">
        <f t="shared" si="35"/>
        <v>51</v>
      </c>
      <c r="Y32" s="34">
        <f>VLOOKUP(X32,Punktezuordnung!$A$2:$B$52,2,FALSE())</f>
        <v>0</v>
      </c>
      <c r="Z32" s="24">
        <v>100</v>
      </c>
      <c r="AA32" s="39">
        <f t="shared" si="36"/>
        <v>51</v>
      </c>
      <c r="AB32" s="34">
        <f>VLOOKUP(AA32,Punktezuordnung!$A$2:$B$52,2,FALSE())</f>
        <v>0</v>
      </c>
      <c r="AC32" s="43">
        <v>0</v>
      </c>
      <c r="AD32" s="39">
        <f t="shared" si="37"/>
        <v>51</v>
      </c>
      <c r="AE32" s="34">
        <f>VLOOKUP(AD32,Punktezuordnung!$A$2:$B$52,2,FALSE())</f>
        <v>0</v>
      </c>
      <c r="AF32" s="44">
        <v>100</v>
      </c>
      <c r="AG32" s="32">
        <f t="shared" si="18"/>
        <v>51</v>
      </c>
      <c r="AH32" s="34">
        <f>VLOOKUP(AG32,Punktezuordnung!$A$2:$B$52,2,FALSE())</f>
        <v>0</v>
      </c>
      <c r="AI32" s="44">
        <v>100</v>
      </c>
      <c r="AJ32" s="32">
        <f t="shared" si="19"/>
        <v>51</v>
      </c>
      <c r="AK32" s="34">
        <f>VLOOKUP(AJ32,Punktezuordnung!$A$2:$B$52,2,FALSE())</f>
        <v>0</v>
      </c>
      <c r="AL32" s="30">
        <f t="array" ref="AL32">IF(ISBLANK(NIA_Cross!$A$2),100,IF(ISBLANK(A32),100,IF((OR(EXACT(A32,NIA_Cross!$C$2:$C$100))),VLOOKUP(A32,NIA_Cross!$C$2:$I$100,4,FALSE))))</f>
        <v>100</v>
      </c>
      <c r="AM32" s="32">
        <f t="shared" si="38"/>
        <v>51</v>
      </c>
      <c r="AN32" s="34">
        <f>VLOOKUP(AM32,Punktezuordnung!$A$2:$B$52,2,FALSE())</f>
        <v>0</v>
      </c>
      <c r="AO32" s="24">
        <f t="array" ref="AO32">IF(ISBLANK(NIA_Speer!$A$2),0,IF(ISBLANK(A32),0,IF((OR(EXACT(A32,NIA_Speer!$C$2:$C$100))),VLOOKUP(A32,NIA_Speer!$C$2:$I$100,4,FALSE))))</f>
        <v>0</v>
      </c>
      <c r="AP32" s="32">
        <f t="shared" si="21"/>
        <v>51</v>
      </c>
      <c r="AQ32" s="34">
        <f>VLOOKUP(AP32,Punktezuordnung!$A$2:$B$52,2,FALSE())</f>
        <v>0</v>
      </c>
      <c r="AR32" s="24">
        <f t="array" ref="AR32">IF(ISBLANK(STO_Weit!$A$2),0,IF(ISBLANK(A32),0,IF((OR(EXACT(A32,STO_Weit!$C$2:$C$78))),VLOOKUP(A32,STO_Weit!$C$2:$I$78,4,FALSE))))</f>
        <v>0</v>
      </c>
      <c r="AS32" s="32">
        <f t="shared" si="22"/>
        <v>51</v>
      </c>
      <c r="AT32" s="34">
        <f>VLOOKUP(AS32,Punktezuordnung!$A$2:$B$52,2,FALSE())</f>
        <v>0</v>
      </c>
      <c r="AU32" s="83">
        <f t="array" ref="AU32">IF(ISBLANK(STO_Ball!$A$2),0,IF(ISBLANK(A32),0,IF((OR(EXACT(A32,STO_Ball!$C$2:$C$78))),VLOOKUP(A32,STO_Ball!$C$2:$I$78,4,FALSE))))</f>
        <v>0</v>
      </c>
      <c r="AV32" s="39">
        <f t="shared" si="23"/>
        <v>51</v>
      </c>
      <c r="AW32" s="34">
        <f>VLOOKUP(AV32,Punktezuordnung!$A$2:$B$52,2,FALSE())</f>
        <v>0</v>
      </c>
      <c r="AX32" s="43">
        <v>0</v>
      </c>
      <c r="AY32" s="39">
        <f t="shared" si="39"/>
        <v>51</v>
      </c>
      <c r="AZ32" s="46">
        <f>VLOOKUP(AY32,Punktezuordnung!$A$2:$B$52,2,FALSE())</f>
        <v>0</v>
      </c>
    </row>
    <row r="33" spans="23:48" x14ac:dyDescent="0.25">
      <c r="W33" s="25"/>
      <c r="AV33" s="26"/>
    </row>
  </sheetData>
  <sortState ref="A4:AZ10">
    <sortCondition ref="E4:E10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6" ySplit="3" topLeftCell="G4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7.42578125" customWidth="1"/>
    <col min="47" max="47" width="11.5703125" style="1" customWidth="1"/>
  </cols>
  <sheetData>
    <row r="1" spans="1:52" x14ac:dyDescent="0.25">
      <c r="H1" s="2" t="s">
        <v>0</v>
      </c>
      <c r="J1" s="2" t="s">
        <v>1</v>
      </c>
      <c r="L1" s="2" t="s">
        <v>4</v>
      </c>
      <c r="N1" s="2" t="s">
        <v>2</v>
      </c>
      <c r="O1" s="47"/>
      <c r="P1" s="2" t="s">
        <v>3</v>
      </c>
      <c r="R1" s="2"/>
      <c r="T1" s="2" t="s">
        <v>0</v>
      </c>
      <c r="Z1" s="2" t="s">
        <v>1</v>
      </c>
      <c r="AF1" s="2" t="s">
        <v>4</v>
      </c>
      <c r="AL1" s="2" t="s">
        <v>2</v>
      </c>
      <c r="AO1" s="51"/>
      <c r="AR1" s="52" t="s">
        <v>3</v>
      </c>
      <c r="AU1" s="54"/>
      <c r="AX1" s="52"/>
    </row>
    <row r="2" spans="1:52" x14ac:dyDescent="0.25">
      <c r="E2" s="3" t="s">
        <v>5</v>
      </c>
      <c r="F2" s="4"/>
      <c r="G2" s="4"/>
      <c r="H2" s="41" t="s">
        <v>8</v>
      </c>
      <c r="I2" s="34" t="s">
        <v>71</v>
      </c>
      <c r="J2" s="41" t="s">
        <v>73</v>
      </c>
      <c r="K2" s="34"/>
      <c r="L2" s="42" t="s">
        <v>72</v>
      </c>
      <c r="M2" s="40" t="s">
        <v>74</v>
      </c>
      <c r="N2" s="42" t="s">
        <v>7</v>
      </c>
      <c r="O2" s="48" t="s">
        <v>75</v>
      </c>
      <c r="P2" s="41" t="s">
        <v>6</v>
      </c>
      <c r="Q2" s="34" t="s">
        <v>76</v>
      </c>
      <c r="R2" s="5"/>
      <c r="S2" s="6"/>
      <c r="T2" s="2" t="s">
        <v>8</v>
      </c>
      <c r="W2" s="49" t="s">
        <v>71</v>
      </c>
      <c r="Y2" s="7"/>
      <c r="Z2" s="2" t="s">
        <v>73</v>
      </c>
      <c r="AC2" s="49"/>
      <c r="AF2" s="2" t="s">
        <v>72</v>
      </c>
      <c r="AI2" t="s">
        <v>74</v>
      </c>
      <c r="AL2" s="2" t="s">
        <v>9</v>
      </c>
      <c r="AO2" s="50" t="s">
        <v>75</v>
      </c>
      <c r="AR2" s="53" t="s">
        <v>6</v>
      </c>
      <c r="AU2" s="55" t="s">
        <v>76</v>
      </c>
      <c r="AX2" s="53"/>
    </row>
    <row r="3" spans="1:52" x14ac:dyDescent="0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2" t="s">
        <v>15</v>
      </c>
      <c r="Q3" s="10" t="s">
        <v>15</v>
      </c>
      <c r="R3" s="12" t="s">
        <v>15</v>
      </c>
      <c r="S3" s="10" t="s">
        <v>15</v>
      </c>
      <c r="T3" s="15" t="s">
        <v>17</v>
      </c>
      <c r="U3" s="16" t="s">
        <v>18</v>
      </c>
      <c r="V3" s="10" t="s">
        <v>15</v>
      </c>
      <c r="W3" s="17" t="s">
        <v>17</v>
      </c>
      <c r="X3" s="16" t="s">
        <v>18</v>
      </c>
      <c r="Y3" s="10" t="s">
        <v>15</v>
      </c>
      <c r="Z3" s="17" t="s">
        <v>17</v>
      </c>
      <c r="AA3" s="16" t="s">
        <v>18</v>
      </c>
      <c r="AB3" s="10" t="s">
        <v>15</v>
      </c>
      <c r="AC3" s="17" t="s">
        <v>17</v>
      </c>
      <c r="AD3" s="16" t="s">
        <v>18</v>
      </c>
      <c r="AE3" s="10" t="s">
        <v>15</v>
      </c>
      <c r="AF3" s="18" t="s">
        <v>17</v>
      </c>
      <c r="AG3" s="19" t="s">
        <v>18</v>
      </c>
      <c r="AH3" s="20" t="s">
        <v>15</v>
      </c>
      <c r="AI3" s="18" t="s">
        <v>17</v>
      </c>
      <c r="AJ3" s="19" t="s">
        <v>18</v>
      </c>
      <c r="AK3" s="20" t="s">
        <v>15</v>
      </c>
      <c r="AL3" s="17" t="s">
        <v>17</v>
      </c>
      <c r="AM3" s="16" t="s">
        <v>18</v>
      </c>
      <c r="AN3" s="10" t="s">
        <v>15</v>
      </c>
      <c r="AO3" s="17" t="s">
        <v>17</v>
      </c>
      <c r="AP3" s="16" t="s">
        <v>18</v>
      </c>
      <c r="AQ3" s="10" t="s">
        <v>15</v>
      </c>
      <c r="AR3" s="17" t="s">
        <v>17</v>
      </c>
      <c r="AS3" s="16" t="s">
        <v>18</v>
      </c>
      <c r="AT3" s="10" t="s">
        <v>15</v>
      </c>
      <c r="AU3" s="21" t="s">
        <v>17</v>
      </c>
      <c r="AV3" s="16" t="s">
        <v>18</v>
      </c>
      <c r="AW3" s="10" t="s">
        <v>15</v>
      </c>
      <c r="AX3" s="17" t="s">
        <v>17</v>
      </c>
      <c r="AY3" s="16" t="s">
        <v>18</v>
      </c>
      <c r="AZ3" s="9" t="s">
        <v>15</v>
      </c>
    </row>
    <row r="4" spans="1:52" x14ac:dyDescent="0.25">
      <c r="A4" s="22" t="s">
        <v>93</v>
      </c>
      <c r="B4" s="22" t="s">
        <v>20</v>
      </c>
      <c r="C4" s="22">
        <v>2012</v>
      </c>
      <c r="D4" s="22" t="s">
        <v>21</v>
      </c>
      <c r="E4" s="32">
        <f>IF(F4=0,"",RANK(F4,$F$4:$F$49,0))</f>
        <v>1</v>
      </c>
      <c r="F4" s="34">
        <f t="array" ref="F4">SUM(LARGE(H4:S4,{1;2;3;4;5;6;7}))</f>
        <v>346</v>
      </c>
      <c r="G4" s="35">
        <f>COUNTIF(H4:S4,"&gt;0")</f>
        <v>9</v>
      </c>
      <c r="H4" s="36">
        <f>V4</f>
        <v>50</v>
      </c>
      <c r="I4" s="33">
        <f>Y4</f>
        <v>48</v>
      </c>
      <c r="J4" s="36">
        <f>AB4</f>
        <v>50</v>
      </c>
      <c r="K4" s="33">
        <f>AE4</f>
        <v>0</v>
      </c>
      <c r="L4" s="37">
        <f>AH4</f>
        <v>49</v>
      </c>
      <c r="M4" s="38">
        <f>AK4</f>
        <v>49</v>
      </c>
      <c r="N4" s="37">
        <f>AN4</f>
        <v>50</v>
      </c>
      <c r="O4" s="37">
        <f>AQ4</f>
        <v>49</v>
      </c>
      <c r="P4" s="36">
        <f>AT4</f>
        <v>49</v>
      </c>
      <c r="Q4" s="33">
        <f>AW4</f>
        <v>48</v>
      </c>
      <c r="R4" s="36">
        <f>AZ4</f>
        <v>0</v>
      </c>
      <c r="S4" s="33">
        <f>AZ4</f>
        <v>0</v>
      </c>
      <c r="T4" s="23">
        <f t="array" ref="T4">IF(ISBLANK(A4),0,IF((OR(EXACT(A4,ALS_Hoch!$C$2:$C$86))),VLOOKUP(A4,ALS_Hoch!$C$2:$I$86,4,FALSE)))</f>
        <v>1.1499999999999999</v>
      </c>
      <c r="U4" s="32">
        <f>IF(T4&lt;=0,51,RANK(T4,$T$4:$T$48,0))</f>
        <v>1</v>
      </c>
      <c r="V4" s="33">
        <f>VLOOKUP(U4,Punktezuordnung!$A$2:$B$52,2,FALSE())</f>
        <v>50</v>
      </c>
      <c r="W4" s="23">
        <f t="array" ref="W4">IF(ISBLANK(A4),0,IF((OR(EXACT(A4,ALS_Kugel!$C$2:$C$87))),VLOOKUP(A4,ALS_Kugel!$C$2:$I$87,4,FALSE)))</f>
        <v>4</v>
      </c>
      <c r="X4" s="32">
        <f>IF(W4&lt;=0,51,RANK(W4,$W$4:$W$48,0))</f>
        <v>3</v>
      </c>
      <c r="Y4" s="33">
        <f>VLOOKUP(X4,Punktezuordnung!$A$2:$B$52,2,FALSE())</f>
        <v>48</v>
      </c>
      <c r="Z4" s="69">
        <f t="array" ref="Z4">IF(ISBLANK(A4),0,IF((OR(EXACT(A4,LAT_800!$C$2:$C$87))),VLOOKUP(A4,LAT_800!$C$2:$I$87,4,FALSE)))</f>
        <v>1.9288194444444442E-3</v>
      </c>
      <c r="AA4" s="32">
        <f>IF(Z4&gt;=100,51,RANK(Z4,$Z$4:$Z$49,1))</f>
        <v>1</v>
      </c>
      <c r="AB4" s="33">
        <f>VLOOKUP(AA4,Punktezuordnung!$A$2:$B$52,2,FALSE())</f>
        <v>50</v>
      </c>
      <c r="AC4" s="43">
        <v>0</v>
      </c>
      <c r="AD4" s="32">
        <f>IF(AC4&lt;=0,51,RANK(AC4,$AC$4:$AC$49,0))</f>
        <v>51</v>
      </c>
      <c r="AE4" s="33">
        <f>VLOOKUP(AD4,Punktezuordnung!$A$2:$B$52,2,FALSE())</f>
        <v>0</v>
      </c>
      <c r="AF4" s="44">
        <f t="array" ref="AF4">IF(ISBLANK(A4),0,IF((OR(EXACT(A4,ANG_Sprint!$C$2:$C$86))),VLOOKUP(A4,ANG_Sprint!$C$2:$I$86,4,FALSE)))</f>
        <v>11.83</v>
      </c>
      <c r="AG4" s="32">
        <f>IF(AF4&gt;=100,51,RANK(AF4,$AF$4:$AF$49,1))</f>
        <v>2</v>
      </c>
      <c r="AH4" s="33">
        <f>VLOOKUP(AG4,Punktezuordnung!$A$2:$B$52,2,FALSE())</f>
        <v>49</v>
      </c>
      <c r="AI4" s="44">
        <f t="array" ref="AI4">IF(ISBLANK(A4),0,IF((OR(EXACT(A4,ANG_Hürden!$C$2:$C$86))),VLOOKUP(A4,ANG_Hürden!$C$2:$I$86,4,FALSE)))</f>
        <v>12.86</v>
      </c>
      <c r="AJ4" s="32">
        <f>IF(AI4&gt;=100,51,RANK(AI4,$AI$4:$AI$49,1))</f>
        <v>2</v>
      </c>
      <c r="AK4" s="33">
        <f>VLOOKUP(AJ4,Punktezuordnung!$A$2:$B$52,2,FALSE())</f>
        <v>49</v>
      </c>
      <c r="AL4" s="80">
        <f t="array" ref="AL4">IF(ISBLANK(NIA_Cross!$A$2),100,IF(ISBLANK(A4),100,IF((OR(EXACT(A4,NIA_Cross!$C$2:$C$100))),VLOOKUP(A4,NIA_Cross!$C$2:$I$100,4,FALSE))))</f>
        <v>0.43333333333333335</v>
      </c>
      <c r="AM4" s="32">
        <f>IF(AL4=100,51,RANK(AL4,$AL$4:$AL$49,1))</f>
        <v>1</v>
      </c>
      <c r="AN4" s="33">
        <f>VLOOKUP(AM4,Punktezuordnung!$A$2:$B$52,2,FALSE())</f>
        <v>50</v>
      </c>
      <c r="AO4" s="24">
        <f t="array" ref="AO4">IF(ISBLANK(NIA_Speer!$A$2),0,IF(ISBLANK(A4),0,IF((OR(EXACT(A4,NIA_Speer!$C$2:$C$100))),VLOOKUP(A4,NIA_Speer!$C$2:$I$100,4,FALSE))))</f>
        <v>17.14</v>
      </c>
      <c r="AP4" s="32">
        <f t="array" ref="AP4">IF(AO4&lt;=0,51,RANK(AO4,$AO$4:$AO$49,0))</f>
        <v>2</v>
      </c>
      <c r="AQ4" s="33">
        <f>VLOOKUP(AP4,Punktezuordnung!$A$2:$B$52,2,FALSE())</f>
        <v>49</v>
      </c>
      <c r="AR4" s="24">
        <f t="array" ref="AR4">IF(ISBLANK(STO_Weit!$A$2),0,IF(ISBLANK(A4),0,IF((OR(EXACT(A4,STO_Weit!$C$2:$C$78))),VLOOKUP(A4,STO_Weit!$C$2:$I$78,4,FALSE))))</f>
        <v>3.61</v>
      </c>
      <c r="AS4" s="32">
        <f>IF(AR4&lt;=0,51,RANK(AR4,$AR$4:$AR$49,0))</f>
        <v>2</v>
      </c>
      <c r="AT4" s="33">
        <f>VLOOKUP(AS4,Punktezuordnung!$A$2:$B$52,2,FALSE())</f>
        <v>49</v>
      </c>
      <c r="AU4" s="83">
        <f t="array" ref="AU4">IF(ISBLANK(STO_Ball!$A$2),0,IF(ISBLANK(A4),0,IF((OR(EXACT(A4,STO_Ball!$C$2:$C$78))),VLOOKUP(A4,STO_Ball!$C$2:$I$78,4,FALSE))))</f>
        <v>31.5</v>
      </c>
      <c r="AV4" s="39">
        <f>IF(AU4&lt;=0,51,RANK(AU4,$AU$4:$AU$49,0))</f>
        <v>3</v>
      </c>
      <c r="AW4" s="33">
        <f>VLOOKUP(AV4,Punktezuordnung!$A$2:$B$52,2,FALSE())</f>
        <v>48</v>
      </c>
      <c r="AX4" s="43">
        <v>0</v>
      </c>
      <c r="AY4" s="32">
        <f>IF(AX4&lt;=0,51,RANK(AX4,$AX$4:$AX$49,0))</f>
        <v>51</v>
      </c>
      <c r="AZ4" s="45">
        <f>VLOOKUP(AY4,Punktezuordnung!$A$2:$B$52,2,FALSE())</f>
        <v>0</v>
      </c>
    </row>
    <row r="5" spans="1:52" x14ac:dyDescent="0.25">
      <c r="A5" s="22" t="s">
        <v>96</v>
      </c>
      <c r="B5" s="22" t="s">
        <v>20</v>
      </c>
      <c r="C5" s="22">
        <v>2012</v>
      </c>
      <c r="D5" s="22" t="s">
        <v>29</v>
      </c>
      <c r="E5" s="39">
        <f>IF(F5=0,"",RANK(F5,$F$4:$F$49,0))</f>
        <v>2</v>
      </c>
      <c r="F5" s="34">
        <f t="array" ref="F5">SUM(LARGE(H5:S5,{1;2;3;4;5;6;7}))</f>
        <v>338</v>
      </c>
      <c r="G5" s="40">
        <f>COUNTIF(H5:S5,"&gt;0")</f>
        <v>7</v>
      </c>
      <c r="H5" s="41">
        <f>V5</f>
        <v>0</v>
      </c>
      <c r="I5" s="34">
        <f>Y5</f>
        <v>49</v>
      </c>
      <c r="J5" s="41">
        <f>AB5</f>
        <v>0</v>
      </c>
      <c r="K5" s="34">
        <f>AE5</f>
        <v>0</v>
      </c>
      <c r="L5" s="37">
        <f>AH5</f>
        <v>47</v>
      </c>
      <c r="M5" s="38">
        <f>AK5</f>
        <v>48</v>
      </c>
      <c r="N5" s="42">
        <f>AN5</f>
        <v>48</v>
      </c>
      <c r="O5" s="37">
        <f>AQ5</f>
        <v>48</v>
      </c>
      <c r="P5" s="36">
        <f>AT5</f>
        <v>48</v>
      </c>
      <c r="Q5" s="33">
        <f>AW5</f>
        <v>50</v>
      </c>
      <c r="R5" s="36">
        <f>AZ5</f>
        <v>0</v>
      </c>
      <c r="S5" s="34">
        <f>AZ5</f>
        <v>0</v>
      </c>
      <c r="T5" s="23"/>
      <c r="U5" s="32">
        <f>IF(T5&lt;=0,51,RANK(T5,$T$4:$T$48,0))</f>
        <v>51</v>
      </c>
      <c r="V5" s="34">
        <f>VLOOKUP(U5,Punktezuordnung!$A$2:$B$52,2,FALSE())</f>
        <v>0</v>
      </c>
      <c r="W5" s="23">
        <f t="array" ref="W5">IF(ISBLANK(A5),0,IF((OR(EXACT(A5,ALS_Kugel!$C$2:$C$87))),VLOOKUP(A5,ALS_Kugel!$C$2:$I$87,4,FALSE)))</f>
        <v>5.12</v>
      </c>
      <c r="X5" s="39">
        <f>IF(W5&lt;=0,51,RANK(W5,$W$4:$W$48,0))</f>
        <v>2</v>
      </c>
      <c r="Y5" s="34">
        <f>VLOOKUP(X5,Punktezuordnung!$A$2:$B$52,2,FALSE())</f>
        <v>49</v>
      </c>
      <c r="Z5" s="69"/>
      <c r="AA5" s="39"/>
      <c r="AB5" s="34"/>
      <c r="AC5" s="43">
        <v>0</v>
      </c>
      <c r="AD5" s="39">
        <f>IF(AC5&lt;=0,51,RANK(AC5,$AC$4:$AC$49,0))</f>
        <v>51</v>
      </c>
      <c r="AE5" s="34">
        <f>VLOOKUP(AD5,Punktezuordnung!$A$2:$B$52,2,FALSE())</f>
        <v>0</v>
      </c>
      <c r="AF5" s="44">
        <f t="array" ref="AF5">IF(ISBLANK(A5),0,IF((OR(EXACT(A5,ANG_Sprint!$C$2:$C$86))),VLOOKUP(A5,ANG_Sprint!$C$2:$I$86,4,FALSE)))</f>
        <v>13.01</v>
      </c>
      <c r="AG5" s="32">
        <f>IF(AF5&gt;=100,51,RANK(AF5,$AF$4:$AF$49,1))</f>
        <v>4</v>
      </c>
      <c r="AH5" s="34">
        <f>VLOOKUP(AG5,Punktezuordnung!$A$2:$B$52,2,FALSE())</f>
        <v>47</v>
      </c>
      <c r="AI5" s="44">
        <f t="array" ref="AI5">IF(ISBLANK(A5),0,IF((OR(EXACT(A5,ANG_Hürden!$C$2:$C$86))),VLOOKUP(A5,ANG_Hürden!$C$2:$I$86,4,FALSE)))</f>
        <v>14.12</v>
      </c>
      <c r="AJ5" s="32">
        <f>IF(AI5&gt;=100,51,RANK(AI5,$AI$4:$AI$49,1))</f>
        <v>3</v>
      </c>
      <c r="AK5" s="34">
        <f>VLOOKUP(AJ5,Punktezuordnung!$A$2:$B$52,2,FALSE())</f>
        <v>48</v>
      </c>
      <c r="AL5" s="80">
        <f t="array" ref="AL5">IF(ISBLANK(NIA_Cross!$A$2),100,IF(ISBLANK(A5),100,IF((OR(EXACT(A5,NIA_Cross!$C$2:$C$100))),VLOOKUP(A5,NIA_Cross!$C$2:$I$100,4,FALSE))))</f>
        <v>0.51874999999999993</v>
      </c>
      <c r="AM5" s="32">
        <f>IF(AL5=100,51,RANK(AL5,$AL$4:$AL$49,1))</f>
        <v>3</v>
      </c>
      <c r="AN5" s="34">
        <f>VLOOKUP(AM5,Punktezuordnung!$A$2:$B$52,2,FALSE())</f>
        <v>48</v>
      </c>
      <c r="AO5" s="24">
        <f t="array" ref="AO5">IF(ISBLANK(NIA_Speer!$A$2),0,IF(ISBLANK(A5),0,IF((OR(EXACT(A5,NIA_Speer!$C$2:$C$100))),VLOOKUP(A5,NIA_Speer!$C$2:$I$100,4,FALSE))))</f>
        <v>15.58</v>
      </c>
      <c r="AP5" s="32">
        <f t="array" ref="AP5">IF(AO5&lt;=0,51,RANK(AO5,$AO$4:$AO$49,0))</f>
        <v>3</v>
      </c>
      <c r="AQ5" s="34">
        <f>VLOOKUP(AP5,Punktezuordnung!$A$2:$B$52,2,FALSE())</f>
        <v>48</v>
      </c>
      <c r="AR5" s="24">
        <f t="array" ref="AR5">IF(ISBLANK(STO_Weit!$A$2),0,IF(ISBLANK(A5),0,IF((OR(EXACT(A5,STO_Weit!$C$2:$C$78))),VLOOKUP(A5,STO_Weit!$C$2:$I$78,4,FALSE))))</f>
        <v>3.39</v>
      </c>
      <c r="AS5" s="32">
        <f>IF(AR5&lt;=0,51,RANK(AR5,$AR$4:$AR$49,0))</f>
        <v>3</v>
      </c>
      <c r="AT5" s="34">
        <f>VLOOKUP(AS5,Punktezuordnung!$A$2:$B$52,2,FALSE())</f>
        <v>48</v>
      </c>
      <c r="AU5" s="83">
        <f t="array" ref="AU5">IF(ISBLANK(STO_Ball!$A$2),0,IF(ISBLANK(A5),0,IF((OR(EXACT(A5,STO_Ball!$C$2:$C$78))),VLOOKUP(A5,STO_Ball!$C$2:$I$78,4,FALSE))))</f>
        <v>37</v>
      </c>
      <c r="AV5" s="39">
        <f>IF(AU5&lt;=0,51,RANK(AU5,$AU$4:$AU$49,0))</f>
        <v>1</v>
      </c>
      <c r="AW5" s="34">
        <f>VLOOKUP(AV5,Punktezuordnung!$A$2:$B$52,2,FALSE())</f>
        <v>50</v>
      </c>
      <c r="AX5" s="43">
        <v>0</v>
      </c>
      <c r="AY5" s="39">
        <f>IF(AX5&lt;=0,51,RANK(AX5,$AX$4:$AX$49,0))</f>
        <v>51</v>
      </c>
      <c r="AZ5" s="46">
        <f>VLOOKUP(AY5,Punktezuordnung!$A$2:$B$52,2,FALSE())</f>
        <v>0</v>
      </c>
    </row>
    <row r="6" spans="1:52" x14ac:dyDescent="0.25">
      <c r="A6" s="22" t="s">
        <v>134</v>
      </c>
      <c r="B6" s="22" t="s">
        <v>20</v>
      </c>
      <c r="C6" s="22">
        <v>2012</v>
      </c>
      <c r="D6" s="22" t="s">
        <v>51</v>
      </c>
      <c r="E6" s="39">
        <f>IF(F6=0,"",RANK(F6,$F$4:$F$49,0))</f>
        <v>3</v>
      </c>
      <c r="F6" s="34">
        <f t="array" ref="F6">SUM(LARGE(H6:S6,{1;2;3;4;5;6;7}))</f>
        <v>322</v>
      </c>
      <c r="G6" s="40">
        <f>COUNTIF(H6:S6,"&gt;0")</f>
        <v>7</v>
      </c>
      <c r="H6" s="41">
        <f>V6</f>
        <v>0</v>
      </c>
      <c r="I6" s="34">
        <f>Y6</f>
        <v>0</v>
      </c>
      <c r="J6" s="41">
        <f>AB6</f>
        <v>45</v>
      </c>
      <c r="K6" s="34">
        <f>AE6</f>
        <v>0</v>
      </c>
      <c r="L6" s="37">
        <f>AH6</f>
        <v>45</v>
      </c>
      <c r="M6" s="38">
        <f>AK6</f>
        <v>46</v>
      </c>
      <c r="N6" s="42">
        <f>AN6</f>
        <v>46</v>
      </c>
      <c r="O6" s="37">
        <f>AQ6</f>
        <v>46</v>
      </c>
      <c r="P6" s="36">
        <f>AT6</f>
        <v>47</v>
      </c>
      <c r="Q6" s="33">
        <f>AW6</f>
        <v>47</v>
      </c>
      <c r="R6" s="36">
        <f>AZ6</f>
        <v>0</v>
      </c>
      <c r="S6" s="34">
        <f>AZ6</f>
        <v>0</v>
      </c>
      <c r="T6" s="23"/>
      <c r="U6" s="32">
        <f>IF(T6&lt;=0,51,RANK(T6,$T$4:$T$48,0))</f>
        <v>51</v>
      </c>
      <c r="V6" s="34">
        <f>VLOOKUP(U6,Punktezuordnung!$A$2:$B$52,2,FALSE())</f>
        <v>0</v>
      </c>
      <c r="W6" s="23"/>
      <c r="X6" s="39">
        <f>IF(W6&lt;=0,51,RANK(W6,$W$4:$W$48,0))</f>
        <v>51</v>
      </c>
      <c r="Y6" s="34">
        <f>VLOOKUP(X6,Punktezuordnung!$A$2:$B$52,2,FALSE())</f>
        <v>0</v>
      </c>
      <c r="Z6" s="69">
        <f t="array" ref="Z6">IF(ISBLANK(A6),0,IF((OR(EXACT(A6,LAT_800!$C$2:$C$87))),VLOOKUP(A6,LAT_800!$C$2:$I$87,4,FALSE)))</f>
        <v>2.4491898148148146E-3</v>
      </c>
      <c r="AA6" s="39">
        <f>IF(Z6&gt;=100,51,RANK(Z6,$Z$4:$Z$49,1))</f>
        <v>6</v>
      </c>
      <c r="AB6" s="34">
        <f>VLOOKUP(AA6,Punktezuordnung!$A$2:$B$52,2,FALSE())</f>
        <v>45</v>
      </c>
      <c r="AC6" s="43">
        <v>0</v>
      </c>
      <c r="AD6" s="39">
        <f>IF(AC6&lt;=0,51,RANK(AC6,$AC$4:$AC$49,0))</f>
        <v>51</v>
      </c>
      <c r="AE6" s="34">
        <f>VLOOKUP(AD6,Punktezuordnung!$A$2:$B$52,2,FALSE())</f>
        <v>0</v>
      </c>
      <c r="AF6" s="44">
        <f t="array" ref="AF6">IF(ISBLANK(A6),0,IF((OR(EXACT(A6,ANG_Sprint!$C$2:$C$86))),VLOOKUP(A6,ANG_Sprint!$C$2:$I$86,4,FALSE)))</f>
        <v>13.46</v>
      </c>
      <c r="AG6" s="32">
        <f>IF(AF6&gt;=100,51,RANK(AF6,$AF$4:$AF$49,1))</f>
        <v>6</v>
      </c>
      <c r="AH6" s="34">
        <f>VLOOKUP(AG6,Punktezuordnung!$A$2:$B$52,2,FALSE())</f>
        <v>45</v>
      </c>
      <c r="AI6" s="44">
        <f t="array" ref="AI6">IF(ISBLANK(A6),0,IF((OR(EXACT(A6,ANG_Hürden!$C$2:$C$86))),VLOOKUP(A6,ANG_Hürden!$C$2:$I$86,4,FALSE)))</f>
        <v>16.34</v>
      </c>
      <c r="AJ6" s="32">
        <f>IF(AI6&gt;=100,51,RANK(AI6,$AI$4:$AI$49,1))</f>
        <v>5</v>
      </c>
      <c r="AK6" s="34">
        <f>VLOOKUP(AJ6,Punktezuordnung!$A$2:$B$52,2,FALSE())</f>
        <v>46</v>
      </c>
      <c r="AL6" s="80">
        <f t="array" ref="AL6">IF(ISBLANK(NIA_Cross!$A$2),100,IF(ISBLANK(A6),100,IF((OR(EXACT(A6,NIA_Cross!$C$2:$C$100))),VLOOKUP(A6,NIA_Cross!$C$2:$I$100,4,FALSE))))</f>
        <v>0.59097222222222223</v>
      </c>
      <c r="AM6" s="32">
        <f>IF(AL6=100,51,RANK(AL6,$AL$4:$AL$49,1))</f>
        <v>5</v>
      </c>
      <c r="AN6" s="34">
        <f>VLOOKUP(AM6,Punktezuordnung!$A$2:$B$52,2,FALSE())</f>
        <v>46</v>
      </c>
      <c r="AO6" s="24">
        <f t="array" ref="AO6">IF(ISBLANK(NIA_Speer!$A$2),0,IF(ISBLANK(A6),0,IF((OR(EXACT(A6,NIA_Speer!$C$2:$C$100))),VLOOKUP(A6,NIA_Speer!$C$2:$I$100,4,FALSE))))</f>
        <v>11.28</v>
      </c>
      <c r="AP6" s="32">
        <f t="array" ref="AP6">IF(AO6&lt;=0,51,RANK(AO6,$AO$4:$AO$49,0))</f>
        <v>5</v>
      </c>
      <c r="AQ6" s="34">
        <f>VLOOKUP(AP6,Punktezuordnung!$A$2:$B$52,2,FALSE())</f>
        <v>46</v>
      </c>
      <c r="AR6" s="24">
        <f t="array" ref="AR6">IF(ISBLANK(STO_Weit!$A$2),0,IF(ISBLANK(A6),0,IF((OR(EXACT(A6,STO_Weit!$C$2:$C$78))),VLOOKUP(A6,STO_Weit!$C$2:$I$78,4,FALSE))))</f>
        <v>3.18</v>
      </c>
      <c r="AS6" s="32">
        <f>IF(AR6&lt;=0,51,RANK(AR6,$AR$4:$AR$49,0))</f>
        <v>4</v>
      </c>
      <c r="AT6" s="34">
        <f>VLOOKUP(AS6,Punktezuordnung!$A$2:$B$52,2,FALSE())</f>
        <v>47</v>
      </c>
      <c r="AU6" s="83">
        <f t="array" ref="AU6">IF(ISBLANK(STO_Ball!$A$2),0,IF(ISBLANK(A6),0,IF((OR(EXACT(A6,STO_Ball!$C$2:$C$78))),VLOOKUP(A6,STO_Ball!$C$2:$I$78,4,FALSE))))</f>
        <v>31</v>
      </c>
      <c r="AV6" s="39">
        <f>IF(AU6&lt;=0,51,RANK(AU6,$AU$4:$AU$49,0))</f>
        <v>4</v>
      </c>
      <c r="AW6" s="34">
        <f>VLOOKUP(AV6,Punktezuordnung!$A$2:$B$52,2,FALSE())</f>
        <v>47</v>
      </c>
      <c r="AX6" s="43">
        <v>0</v>
      </c>
      <c r="AY6" s="39">
        <f>IF(AX6&lt;=0,51,RANK(AX6,$AX$4:$AX$49,0))</f>
        <v>51</v>
      </c>
      <c r="AZ6" s="46">
        <f>VLOOKUP(AY6,Punktezuordnung!$A$2:$B$52,2,FALSE())</f>
        <v>0</v>
      </c>
    </row>
    <row r="7" spans="1:52" x14ac:dyDescent="0.25">
      <c r="A7" s="22" t="s">
        <v>130</v>
      </c>
      <c r="B7" s="22" t="s">
        <v>20</v>
      </c>
      <c r="C7" s="22">
        <v>2012</v>
      </c>
      <c r="D7" s="22" t="s">
        <v>21</v>
      </c>
      <c r="E7" s="39">
        <f>IF(F7=0,"",RANK(F7,$F$4:$F$49,0))</f>
        <v>4</v>
      </c>
      <c r="F7" s="34">
        <f t="array" ref="F7">SUM(LARGE(H7:S7,{1;2;3;4;5;6;7}))</f>
        <v>247</v>
      </c>
      <c r="G7" s="40">
        <f>COUNTIF(H7:S7,"&gt;0")</f>
        <v>5</v>
      </c>
      <c r="H7" s="41">
        <f>V7</f>
        <v>0</v>
      </c>
      <c r="I7" s="34">
        <f>Y7</f>
        <v>0</v>
      </c>
      <c r="J7" s="41">
        <f>AB7</f>
        <v>49</v>
      </c>
      <c r="K7" s="34">
        <f>AE7</f>
        <v>0</v>
      </c>
      <c r="L7" s="37">
        <f>AH7</f>
        <v>0</v>
      </c>
      <c r="M7" s="38">
        <f>AK7</f>
        <v>0</v>
      </c>
      <c r="N7" s="42">
        <f>AN7</f>
        <v>49</v>
      </c>
      <c r="O7" s="37">
        <f>AQ7</f>
        <v>50</v>
      </c>
      <c r="P7" s="36">
        <f>AT7</f>
        <v>50</v>
      </c>
      <c r="Q7" s="33">
        <f>AW7</f>
        <v>49</v>
      </c>
      <c r="R7" s="36">
        <f>AZ7</f>
        <v>0</v>
      </c>
      <c r="S7" s="34">
        <f>AZ7</f>
        <v>0</v>
      </c>
      <c r="T7" s="23"/>
      <c r="U7" s="32">
        <f>IF(T7&lt;=0,51,RANK(T7,$T$4:$T$48,0))</f>
        <v>51</v>
      </c>
      <c r="V7" s="34">
        <f>VLOOKUP(U7,Punktezuordnung!$A$2:$B$52,2,FALSE())</f>
        <v>0</v>
      </c>
      <c r="W7" s="23"/>
      <c r="X7" s="39">
        <f>IF(W7&lt;=0,51,RANK(W7,$W$4:$W$48,0))</f>
        <v>51</v>
      </c>
      <c r="Y7" s="34">
        <f>VLOOKUP(X7,Punktezuordnung!$A$2:$B$52,2,FALSE())</f>
        <v>0</v>
      </c>
      <c r="Z7" s="69">
        <f t="array" ref="Z7">IF(ISBLANK(A7),0,IF((OR(EXACT(A7,LAT_800!$C$2:$C$87))),VLOOKUP(A7,LAT_800!$C$2:$I$87,4,FALSE)))</f>
        <v>2.0501157407407408E-3</v>
      </c>
      <c r="AA7" s="39">
        <f>IF(Z7&gt;=100,51,RANK(Z7,$Z$4:$Z$49,1))</f>
        <v>2</v>
      </c>
      <c r="AB7" s="34">
        <f>VLOOKUP(AA7,Punktezuordnung!$A$2:$B$52,2,FALSE())</f>
        <v>49</v>
      </c>
      <c r="AC7" s="43">
        <v>0</v>
      </c>
      <c r="AD7" s="39">
        <f>IF(AC7&lt;=0,51,RANK(AC7,$AC$4:$AC$49,0))</f>
        <v>51</v>
      </c>
      <c r="AE7" s="34">
        <f>VLOOKUP(AD7,Punktezuordnung!$A$2:$B$52,2,FALSE())</f>
        <v>0</v>
      </c>
      <c r="AF7" s="44"/>
      <c r="AG7" s="32"/>
      <c r="AH7" s="34"/>
      <c r="AI7" s="44"/>
      <c r="AJ7" s="32"/>
      <c r="AK7" s="34"/>
      <c r="AL7" s="80">
        <f t="array" ref="AL7">IF(ISBLANK(NIA_Cross!$A$2),100,IF(ISBLANK(A7),100,IF((OR(EXACT(A7,NIA_Cross!$C$2:$C$100))),VLOOKUP(A7,NIA_Cross!$C$2:$I$100,4,FALSE))))</f>
        <v>0.50763888888888886</v>
      </c>
      <c r="AM7" s="32">
        <f>IF(AL7=100,51,RANK(AL7,$AL$4:$AL$49,1))</f>
        <v>2</v>
      </c>
      <c r="AN7" s="34">
        <f>VLOOKUP(AM7,Punktezuordnung!$A$2:$B$52,2,FALSE())</f>
        <v>49</v>
      </c>
      <c r="AO7" s="24">
        <f t="array" ref="AO7">IF(ISBLANK(NIA_Speer!$A$2),0,IF(ISBLANK(A7),0,IF((OR(EXACT(A7,NIA_Speer!$C$2:$C$100))),VLOOKUP(A7,NIA_Speer!$C$2:$I$100,4,FALSE))))</f>
        <v>18.239999999999998</v>
      </c>
      <c r="AP7" s="32">
        <f t="array" ref="AP7">IF(AO7&lt;=0,51,RANK(AO7,$AO$4:$AO$49,0))</f>
        <v>1</v>
      </c>
      <c r="AQ7" s="34">
        <f>VLOOKUP(AP7,Punktezuordnung!$A$2:$B$52,2,FALSE())</f>
        <v>50</v>
      </c>
      <c r="AR7" s="24">
        <f t="array" ref="AR7">IF(ISBLANK(STO_Weit!$A$2),0,IF(ISBLANK(A7),0,IF((OR(EXACT(A7,STO_Weit!$C$2:$C$78))),VLOOKUP(A7,STO_Weit!$C$2:$I$78,4,FALSE))))</f>
        <v>3.78</v>
      </c>
      <c r="AS7" s="32">
        <f>IF(AR7&lt;=0,51,RANK(AR7,$AR$4:$AR$49,0))</f>
        <v>1</v>
      </c>
      <c r="AT7" s="34">
        <f>VLOOKUP(AS7,Punktezuordnung!$A$2:$B$52,2,FALSE())</f>
        <v>50</v>
      </c>
      <c r="AU7" s="83">
        <f t="array" ref="AU7">IF(ISBLANK(STO_Ball!$A$2),0,IF(ISBLANK(A7),0,IF((OR(EXACT(A7,STO_Ball!$C$2:$C$78))),VLOOKUP(A7,STO_Ball!$C$2:$I$78,4,FALSE))))</f>
        <v>32</v>
      </c>
      <c r="AV7" s="39">
        <f>IF(AU7&lt;=0,51,RANK(AU7,$AU$4:$AU$49,0))</f>
        <v>2</v>
      </c>
      <c r="AW7" s="34">
        <f>VLOOKUP(AV7,Punktezuordnung!$A$2:$B$52,2,FALSE())</f>
        <v>49</v>
      </c>
      <c r="AX7" s="43">
        <v>0</v>
      </c>
      <c r="AY7" s="39">
        <f>IF(AX7&lt;=0,51,RANK(AX7,$AX$4:$AX$49,0))</f>
        <v>51</v>
      </c>
      <c r="AZ7" s="46">
        <f>VLOOKUP(AY7,Punktezuordnung!$A$2:$B$52,2,FALSE())</f>
        <v>0</v>
      </c>
    </row>
    <row r="8" spans="1:52" x14ac:dyDescent="0.25">
      <c r="A8" s="22" t="s">
        <v>133</v>
      </c>
      <c r="B8" s="22" t="s">
        <v>20</v>
      </c>
      <c r="C8" s="22">
        <v>2012</v>
      </c>
      <c r="D8" s="22" t="s">
        <v>51</v>
      </c>
      <c r="E8" s="39">
        <f>IF(F8=0,"",RANK(F8,$F$4:$F$49,0))</f>
        <v>5</v>
      </c>
      <c r="F8" s="34">
        <f t="array" ref="F8">SUM(LARGE(H8:S8,{1;2;3;4;5;6;7}))</f>
        <v>232</v>
      </c>
      <c r="G8" s="40">
        <f>COUNTIF(H8:S8,"&gt;0")</f>
        <v>5</v>
      </c>
      <c r="H8" s="41">
        <f>V8</f>
        <v>0</v>
      </c>
      <c r="I8" s="34">
        <f>Y8</f>
        <v>0</v>
      </c>
      <c r="J8" s="41">
        <f>AB8</f>
        <v>46</v>
      </c>
      <c r="K8" s="34">
        <f>AE8</f>
        <v>0</v>
      </c>
      <c r="L8" s="37">
        <f>AH8</f>
        <v>0</v>
      </c>
      <c r="M8" s="38">
        <f>AK8</f>
        <v>0</v>
      </c>
      <c r="N8" s="42">
        <f>AN8</f>
        <v>47</v>
      </c>
      <c r="O8" s="37">
        <f>AQ8</f>
        <v>47</v>
      </c>
      <c r="P8" s="36">
        <f>AT8</f>
        <v>46</v>
      </c>
      <c r="Q8" s="33">
        <f>AW8</f>
        <v>46</v>
      </c>
      <c r="R8" s="36">
        <f>AZ8</f>
        <v>0</v>
      </c>
      <c r="S8" s="34">
        <f>AZ8</f>
        <v>0</v>
      </c>
      <c r="T8" s="23"/>
      <c r="U8" s="32">
        <f>IF(T8&lt;=0,51,RANK(T8,$T$4:$T$48,0))</f>
        <v>51</v>
      </c>
      <c r="V8" s="34">
        <f>VLOOKUP(U8,Punktezuordnung!$A$2:$B$52,2,FALSE())</f>
        <v>0</v>
      </c>
      <c r="W8" s="23"/>
      <c r="X8" s="39">
        <f>IF(W8&lt;=0,51,RANK(W8,$W$4:$W$48,0))</f>
        <v>51</v>
      </c>
      <c r="Y8" s="34">
        <f>VLOOKUP(X8,Punktezuordnung!$A$2:$B$52,2,FALSE())</f>
        <v>0</v>
      </c>
      <c r="Z8" s="69">
        <f t="array" ref="Z8">IF(ISBLANK(A8),0,IF((OR(EXACT(A8,LAT_800!$C$2:$C$87))),VLOOKUP(A8,LAT_800!$C$2:$I$87,4,FALSE)))</f>
        <v>2.2928240740740743E-3</v>
      </c>
      <c r="AA8" s="39">
        <f>IF(Z8&gt;=100,51,RANK(Z8,$Z$4:$Z$49,1))</f>
        <v>5</v>
      </c>
      <c r="AB8" s="34">
        <f>VLOOKUP(AA8,Punktezuordnung!$A$2:$B$52,2,FALSE())</f>
        <v>46</v>
      </c>
      <c r="AC8" s="43">
        <v>0</v>
      </c>
      <c r="AD8" s="39">
        <f>IF(AC8&lt;=0,51,RANK(AC8,$AC$4:$AC$49,0))</f>
        <v>51</v>
      </c>
      <c r="AE8" s="34">
        <f>VLOOKUP(AD8,Punktezuordnung!$A$2:$B$52,2,FALSE())</f>
        <v>0</v>
      </c>
      <c r="AF8" s="44"/>
      <c r="AG8" s="32"/>
      <c r="AH8" s="34"/>
      <c r="AI8" s="44"/>
      <c r="AJ8" s="32"/>
      <c r="AK8" s="34"/>
      <c r="AL8" s="80">
        <f t="array" ref="AL8">IF(ISBLANK(NIA_Cross!$A$2),100,IF(ISBLANK(A8),100,IF((OR(EXACT(A8,NIA_Cross!$C$2:$C$100))),VLOOKUP(A8,NIA_Cross!$C$2:$I$100,4,FALSE))))</f>
        <v>0.53888888888888886</v>
      </c>
      <c r="AM8" s="32">
        <f>IF(AL8=100,51,RANK(AL8,$AL$4:$AL$49,1))</f>
        <v>4</v>
      </c>
      <c r="AN8" s="34">
        <f>VLOOKUP(AM8,Punktezuordnung!$A$2:$B$52,2,FALSE())</f>
        <v>47</v>
      </c>
      <c r="AO8" s="24">
        <f t="array" ref="AO8">IF(ISBLANK(NIA_Speer!$A$2),0,IF(ISBLANK(A8),0,IF((OR(EXACT(A8,NIA_Speer!$C$2:$C$100))),VLOOKUP(A8,NIA_Speer!$C$2:$I$100,4,FALSE))))</f>
        <v>15.09</v>
      </c>
      <c r="AP8" s="32">
        <f t="array" ref="AP8">IF(AO8&lt;=0,51,RANK(AO8,$AO$4:$AO$49,0))</f>
        <v>4</v>
      </c>
      <c r="AQ8" s="34">
        <f>VLOOKUP(AP8,Punktezuordnung!$A$2:$B$52,2,FALSE())</f>
        <v>47</v>
      </c>
      <c r="AR8" s="24">
        <f t="array" ref="AR8">IF(ISBLANK(STO_Weit!$A$2),0,IF(ISBLANK(A8),0,IF((OR(EXACT(A8,STO_Weit!$C$2:$C$78))),VLOOKUP(A8,STO_Weit!$C$2:$I$78,4,FALSE))))</f>
        <v>3.13</v>
      </c>
      <c r="AS8" s="32">
        <f>IF(AR8&lt;=0,51,RANK(AR8,$AR$4:$AR$49,0))</f>
        <v>5</v>
      </c>
      <c r="AT8" s="34">
        <f>VLOOKUP(AS8,Punktezuordnung!$A$2:$B$52,2,FALSE())</f>
        <v>46</v>
      </c>
      <c r="AU8" s="83">
        <f t="array" ref="AU8">IF(ISBLANK(STO_Ball!$A$2),0,IF(ISBLANK(A8),0,IF((OR(EXACT(A8,STO_Ball!$C$2:$C$78))),VLOOKUP(A8,STO_Ball!$C$2:$I$78,4,FALSE))))</f>
        <v>22.5</v>
      </c>
      <c r="AV8" s="39">
        <f>IF(AU8&lt;=0,51,RANK(AU8,$AU$4:$AU$49,0))</f>
        <v>5</v>
      </c>
      <c r="AW8" s="34">
        <f>VLOOKUP(AV8,Punktezuordnung!$A$2:$B$52,2,FALSE())</f>
        <v>46</v>
      </c>
      <c r="AX8" s="43">
        <v>0</v>
      </c>
      <c r="AY8" s="39">
        <f>IF(AX8&lt;=0,51,RANK(AX8,$AX$4:$AX$49,0))</f>
        <v>51</v>
      </c>
      <c r="AZ8" s="46">
        <f>VLOOKUP(AY8,Punktezuordnung!$A$2:$B$52,2,FALSE())</f>
        <v>0</v>
      </c>
    </row>
    <row r="9" spans="1:52" x14ac:dyDescent="0.25">
      <c r="A9" s="22" t="s">
        <v>135</v>
      </c>
      <c r="B9" s="22" t="s">
        <v>20</v>
      </c>
      <c r="C9" s="22">
        <v>2012</v>
      </c>
      <c r="D9" s="22" t="s">
        <v>21</v>
      </c>
      <c r="E9" s="39">
        <f>IF(F9=0,"",RANK(F9,$F$4:$F$49,0))</f>
        <v>6</v>
      </c>
      <c r="F9" s="34">
        <f t="array" ref="F9">SUM(LARGE(H9:S9,{1;2;3;4;5;6;7}))</f>
        <v>180</v>
      </c>
      <c r="G9" s="40">
        <f>COUNTIF(H9:S9,"&gt;0")</f>
        <v>4</v>
      </c>
      <c r="H9" s="41">
        <f>V9</f>
        <v>0</v>
      </c>
      <c r="I9" s="34">
        <f>Y9</f>
        <v>0</v>
      </c>
      <c r="J9" s="41">
        <f>AB9</f>
        <v>44</v>
      </c>
      <c r="K9" s="34">
        <f>AE9</f>
        <v>0</v>
      </c>
      <c r="L9" s="37">
        <f>AH9</f>
        <v>46</v>
      </c>
      <c r="M9" s="38">
        <f>AK9</f>
        <v>0</v>
      </c>
      <c r="N9" s="42">
        <f>AN9</f>
        <v>45</v>
      </c>
      <c r="O9" s="37">
        <f>AQ9</f>
        <v>45</v>
      </c>
      <c r="P9" s="36">
        <f>AT9</f>
        <v>0</v>
      </c>
      <c r="Q9" s="33">
        <f>AW9</f>
        <v>0</v>
      </c>
      <c r="R9" s="36">
        <f>AZ9</f>
        <v>0</v>
      </c>
      <c r="S9" s="34">
        <f>AZ9</f>
        <v>0</v>
      </c>
      <c r="T9" s="23"/>
      <c r="U9" s="32">
        <f>IF(T9&lt;=0,51,RANK(T9,$T$4:$T$48,0))</f>
        <v>51</v>
      </c>
      <c r="V9" s="34">
        <f>VLOOKUP(U9,Punktezuordnung!$A$2:$B$52,2,FALSE())</f>
        <v>0</v>
      </c>
      <c r="W9" s="23"/>
      <c r="X9" s="39">
        <f>IF(W9&lt;=0,51,RANK(W9,$W$4:$W$48,0))</f>
        <v>51</v>
      </c>
      <c r="Y9" s="34">
        <f>VLOOKUP(X9,Punktezuordnung!$A$2:$B$52,2,FALSE())</f>
        <v>0</v>
      </c>
      <c r="Z9" s="69">
        <f t="array" ref="Z9">IF(ISBLANK(A9),0,IF((OR(EXACT(A9,LAT_800!$C$2:$C$87))),VLOOKUP(A9,LAT_800!$C$2:$I$87,4,FALSE)))</f>
        <v>2.6266203703703707E-3</v>
      </c>
      <c r="AA9" s="39">
        <f>IF(Z9&gt;=100,51,RANK(Z9,$Z$4:$Z$49,1))</f>
        <v>7</v>
      </c>
      <c r="AB9" s="34">
        <f>VLOOKUP(AA9,Punktezuordnung!$A$2:$B$52,2,FALSE())</f>
        <v>44</v>
      </c>
      <c r="AC9" s="43">
        <v>0</v>
      </c>
      <c r="AD9" s="39">
        <f>IF(AC9&lt;=0,51,RANK(AC9,$AC$4:$AC$49,0))</f>
        <v>51</v>
      </c>
      <c r="AE9" s="34">
        <f>VLOOKUP(AD9,Punktezuordnung!$A$2:$B$52,2,FALSE())</f>
        <v>0</v>
      </c>
      <c r="AF9" s="44">
        <f t="array" ref="AF9">IF(ISBLANK(A9),0,IF((OR(EXACT(A9,ANG_Sprint!$C$2:$C$86))),VLOOKUP(A9,ANG_Sprint!$C$2:$I$86,4,FALSE)))</f>
        <v>13.17</v>
      </c>
      <c r="AG9" s="32">
        <f>IF(AF9&gt;=100,51,RANK(AF9,$AF$4:$AF$49,1))</f>
        <v>5</v>
      </c>
      <c r="AH9" s="34">
        <f>VLOOKUP(AG9,Punktezuordnung!$A$2:$B$52,2,FALSE())</f>
        <v>46</v>
      </c>
      <c r="AI9" s="44"/>
      <c r="AJ9" s="32"/>
      <c r="AK9" s="34"/>
      <c r="AL9" s="80">
        <f t="array" ref="AL9">IF(ISBLANK(NIA_Cross!$A$2),100,IF(ISBLANK(A9),100,IF((OR(EXACT(A9,NIA_Cross!$C$2:$C$100))),VLOOKUP(A9,NIA_Cross!$C$2:$I$100,4,FALSE))))</f>
        <v>0.68055555555555547</v>
      </c>
      <c r="AM9" s="32">
        <f>IF(AL9=100,51,RANK(AL9,$AL$4:$AL$49,1))</f>
        <v>6</v>
      </c>
      <c r="AN9" s="34">
        <f>VLOOKUP(AM9,Punktezuordnung!$A$2:$B$52,2,FALSE())</f>
        <v>45</v>
      </c>
      <c r="AO9" s="24">
        <f t="array" ref="AO9">IF(ISBLANK(NIA_Speer!$A$2),0,IF(ISBLANK(A9),0,IF((OR(EXACT(A9,NIA_Speer!$C$2:$C$100))),VLOOKUP(A9,NIA_Speer!$C$2:$I$100,4,FALSE))))</f>
        <v>11.06</v>
      </c>
      <c r="AP9" s="32">
        <f t="array" ref="AP9">IF(AO9&lt;=0,51,RANK(AO9,$AO$4:$AO$49,0))</f>
        <v>6</v>
      </c>
      <c r="AQ9" s="34">
        <f>VLOOKUP(AP9,Punktezuordnung!$A$2:$B$52,2,FALSE())</f>
        <v>45</v>
      </c>
      <c r="AR9" s="24"/>
      <c r="AS9" s="32"/>
      <c r="AT9" s="34"/>
      <c r="AU9" s="83"/>
      <c r="AV9" s="39"/>
      <c r="AW9" s="34"/>
      <c r="AX9" s="43">
        <v>0</v>
      </c>
      <c r="AY9" s="39">
        <f>IF(AX9&lt;=0,51,RANK(AX9,$AX$4:$AX$49,0))</f>
        <v>51</v>
      </c>
      <c r="AZ9" s="46">
        <f>VLOOKUP(AY9,Punktezuordnung!$A$2:$B$52,2,FALSE())</f>
        <v>0</v>
      </c>
    </row>
    <row r="10" spans="1:52" x14ac:dyDescent="0.25">
      <c r="A10" s="22" t="s">
        <v>132</v>
      </c>
      <c r="B10" s="22" t="s">
        <v>20</v>
      </c>
      <c r="C10" s="22">
        <v>2012</v>
      </c>
      <c r="D10" s="22" t="s">
        <v>32</v>
      </c>
      <c r="E10" s="39">
        <f>IF(F10=0,"",RANK(F10,$F$4:$F$49,0))</f>
        <v>7</v>
      </c>
      <c r="F10" s="34">
        <f t="array" ref="F10">SUM(LARGE(H10:S10,{1;2;3;4;5;6;7}))</f>
        <v>142</v>
      </c>
      <c r="G10" s="40">
        <f>COUNTIF(H10:S10,"&gt;0")</f>
        <v>3</v>
      </c>
      <c r="H10" s="41">
        <f>V10</f>
        <v>0</v>
      </c>
      <c r="I10" s="34">
        <f>Y10</f>
        <v>0</v>
      </c>
      <c r="J10" s="41">
        <f>AB10</f>
        <v>47</v>
      </c>
      <c r="K10" s="34">
        <f>AE10</f>
        <v>0</v>
      </c>
      <c r="L10" s="37">
        <f>AH10</f>
        <v>48</v>
      </c>
      <c r="M10" s="38">
        <f>AK10</f>
        <v>47</v>
      </c>
      <c r="N10" s="42">
        <f>AN10</f>
        <v>0</v>
      </c>
      <c r="O10" s="37">
        <f>AQ10</f>
        <v>0</v>
      </c>
      <c r="P10" s="36">
        <f>AT10</f>
        <v>0</v>
      </c>
      <c r="Q10" s="33">
        <f>AW10</f>
        <v>0</v>
      </c>
      <c r="R10" s="36">
        <f>AZ10</f>
        <v>0</v>
      </c>
      <c r="S10" s="34">
        <f>AZ10</f>
        <v>0</v>
      </c>
      <c r="T10" s="23"/>
      <c r="U10" s="32">
        <f>IF(T10&lt;=0,51,RANK(T10,$T$4:$T$48,0))</f>
        <v>51</v>
      </c>
      <c r="V10" s="34">
        <f>VLOOKUP(U10,Punktezuordnung!$A$2:$B$52,2,FALSE())</f>
        <v>0</v>
      </c>
      <c r="W10" s="23"/>
      <c r="X10" s="39">
        <f>IF(W10&lt;=0,51,RANK(W10,$W$4:$W$48,0))</f>
        <v>51</v>
      </c>
      <c r="Y10" s="34">
        <f>VLOOKUP(X10,Punktezuordnung!$A$2:$B$52,2,FALSE())</f>
        <v>0</v>
      </c>
      <c r="Z10" s="69">
        <f t="array" ref="Z10">IF(ISBLANK(A10),0,IF((OR(EXACT(A10,LAT_800!$C$2:$C$87))),VLOOKUP(A10,LAT_800!$C$2:$I$87,4,FALSE)))</f>
        <v>2.2326388888888886E-3</v>
      </c>
      <c r="AA10" s="39">
        <f>IF(Z10&gt;=100,51,RANK(Z10,$Z$4:$Z$49,1))</f>
        <v>4</v>
      </c>
      <c r="AB10" s="34">
        <f>VLOOKUP(AA10,Punktezuordnung!$A$2:$B$52,2,FALSE())</f>
        <v>47</v>
      </c>
      <c r="AC10" s="43">
        <v>0</v>
      </c>
      <c r="AD10" s="39">
        <f>IF(AC10&lt;=0,51,RANK(AC10,$AC$4:$AC$49,0))</f>
        <v>51</v>
      </c>
      <c r="AE10" s="34">
        <f>VLOOKUP(AD10,Punktezuordnung!$A$2:$B$52,2,FALSE())</f>
        <v>0</v>
      </c>
      <c r="AF10" s="44">
        <f t="array" ref="AF10">IF(ISBLANK(A10),0,IF((OR(EXACT(A10,ANG_Sprint!$C$2:$C$86))),VLOOKUP(A10,ANG_Sprint!$C$2:$I$86,4,FALSE)))</f>
        <v>12.5</v>
      </c>
      <c r="AG10" s="32">
        <f>IF(AF10&gt;=100,51,RANK(AF10,$AF$4:$AF$49,1))</f>
        <v>3</v>
      </c>
      <c r="AH10" s="34">
        <f>VLOOKUP(AG10,Punktezuordnung!$A$2:$B$52,2,FALSE())</f>
        <v>48</v>
      </c>
      <c r="AI10" s="44">
        <f t="array" ref="AI10">IF(ISBLANK(A10),0,IF((OR(EXACT(A10,ANG_Hürden!$C$2:$C$86))),VLOOKUP(A10,ANG_Hürden!$C$2:$I$86,4,FALSE)))</f>
        <v>14.99</v>
      </c>
      <c r="AJ10" s="32">
        <f>IF(AI10&gt;=100,51,RANK(AI10,$AI$4:$AI$49,1))</f>
        <v>4</v>
      </c>
      <c r="AK10" s="34">
        <f>VLOOKUP(AJ10,Punktezuordnung!$A$2:$B$52,2,FALSE())</f>
        <v>47</v>
      </c>
      <c r="AL10" s="80"/>
      <c r="AM10" s="32"/>
      <c r="AN10" s="34"/>
      <c r="AO10" s="24"/>
      <c r="AP10" s="32"/>
      <c r="AQ10" s="34"/>
      <c r="AR10" s="24"/>
      <c r="AS10" s="32"/>
      <c r="AT10" s="34"/>
      <c r="AU10" s="83"/>
      <c r="AV10" s="39"/>
      <c r="AW10" s="34"/>
      <c r="AX10" s="43">
        <v>0</v>
      </c>
      <c r="AY10" s="39">
        <f>IF(AX10&lt;=0,51,RANK(AX10,$AX$4:$AX$49,0))</f>
        <v>51</v>
      </c>
      <c r="AZ10" s="46">
        <f>VLOOKUP(AY10,Punktezuordnung!$A$2:$B$52,2,FALSE())</f>
        <v>0</v>
      </c>
    </row>
    <row r="11" spans="1:52" x14ac:dyDescent="0.25">
      <c r="A11" s="22" t="s">
        <v>147</v>
      </c>
      <c r="B11" s="22" t="s">
        <v>20</v>
      </c>
      <c r="C11" s="22">
        <v>2012</v>
      </c>
      <c r="D11" s="22" t="s">
        <v>148</v>
      </c>
      <c r="E11" s="39">
        <f>IF(F11=0,"",RANK(F11,$F$4:$F$49,0))</f>
        <v>8</v>
      </c>
      <c r="F11" s="34">
        <f t="array" ref="F11">SUM(LARGE(H11:S11,{1;2;3;4;5;6;7}))</f>
        <v>100</v>
      </c>
      <c r="G11" s="40">
        <f>COUNTIF(H11:S11,"&gt;0")</f>
        <v>2</v>
      </c>
      <c r="H11" s="41">
        <f>V11</f>
        <v>0</v>
      </c>
      <c r="I11" s="34">
        <f>Y11</f>
        <v>0</v>
      </c>
      <c r="J11" s="41">
        <f>AB11</f>
        <v>0</v>
      </c>
      <c r="K11" s="34">
        <f>AE11</f>
        <v>0</v>
      </c>
      <c r="L11" s="37">
        <f>AH11</f>
        <v>50</v>
      </c>
      <c r="M11" s="38">
        <f>AK11</f>
        <v>50</v>
      </c>
      <c r="N11" s="42">
        <f>AN11</f>
        <v>0</v>
      </c>
      <c r="O11" s="37">
        <f>AQ11</f>
        <v>0</v>
      </c>
      <c r="P11" s="36">
        <f>AT11</f>
        <v>0</v>
      </c>
      <c r="Q11" s="33">
        <f>AW11</f>
        <v>0</v>
      </c>
      <c r="R11" s="36">
        <f>AZ11</f>
        <v>0</v>
      </c>
      <c r="S11" s="34">
        <f>AZ11</f>
        <v>0</v>
      </c>
      <c r="T11" s="23"/>
      <c r="U11" s="32">
        <f>IF(T11&lt;=0,51,RANK(T11,$T$4:$T$48,0))</f>
        <v>51</v>
      </c>
      <c r="V11" s="34">
        <f>VLOOKUP(U11,Punktezuordnung!$A$2:$B$52,2,FALSE())</f>
        <v>0</v>
      </c>
      <c r="W11" s="23"/>
      <c r="X11" s="39">
        <f>IF(W11&lt;=0,51,RANK(W11,$W$4:$W$48,0))</f>
        <v>51</v>
      </c>
      <c r="Y11" s="34">
        <f>VLOOKUP(X11,Punktezuordnung!$A$2:$B$52,2,FALSE())</f>
        <v>0</v>
      </c>
      <c r="Z11" s="24"/>
      <c r="AA11" s="39"/>
      <c r="AB11" s="34"/>
      <c r="AC11" s="43">
        <v>0</v>
      </c>
      <c r="AD11" s="39">
        <f>IF(AC11&lt;=0,51,RANK(AC11,$AC$4:$AC$49,0))</f>
        <v>51</v>
      </c>
      <c r="AE11" s="34">
        <f>VLOOKUP(AD11,Punktezuordnung!$A$2:$B$52,2,FALSE())</f>
        <v>0</v>
      </c>
      <c r="AF11" s="44">
        <f t="array" ref="AF11">IF(ISBLANK(A11),0,IF((OR(EXACT(A11,ANG_Sprint!$C$2:$C$86))),VLOOKUP(A11,ANG_Sprint!$C$2:$I$86,4,FALSE)))</f>
        <v>10.98</v>
      </c>
      <c r="AG11" s="32">
        <f>IF(AF11&gt;=100,51,RANK(AF11,$AF$4:$AF$49,1))</f>
        <v>1</v>
      </c>
      <c r="AH11" s="34">
        <f>VLOOKUP(AG11,Punktezuordnung!$A$2:$B$52,2,FALSE())</f>
        <v>50</v>
      </c>
      <c r="AI11" s="44">
        <f t="array" ref="AI11">IF(ISBLANK(A11),0,IF((OR(EXACT(A11,ANG_Hürden!$C$2:$C$86))),VLOOKUP(A11,ANG_Hürden!$C$2:$I$86,4,FALSE)))</f>
        <v>12.12</v>
      </c>
      <c r="AJ11" s="32">
        <f>IF(AI11&gt;=100,51,RANK(AI11,$AI$4:$AI$49,1))</f>
        <v>1</v>
      </c>
      <c r="AK11" s="34">
        <f>VLOOKUP(AJ11,Punktezuordnung!$A$2:$B$52,2,FALSE())</f>
        <v>50</v>
      </c>
      <c r="AL11" s="80"/>
      <c r="AM11" s="32"/>
      <c r="AN11" s="34"/>
      <c r="AO11" s="24"/>
      <c r="AP11" s="32"/>
      <c r="AQ11" s="34"/>
      <c r="AR11" s="24"/>
      <c r="AS11" s="32"/>
      <c r="AT11" s="34"/>
      <c r="AU11" s="83"/>
      <c r="AV11" s="39"/>
      <c r="AW11" s="34"/>
      <c r="AX11" s="43">
        <v>0</v>
      </c>
      <c r="AY11" s="39">
        <f>IF(AX11&lt;=0,51,RANK(AX11,$AX$4:$AX$49,0))</f>
        <v>51</v>
      </c>
      <c r="AZ11" s="46">
        <f>VLOOKUP(AY11,Punktezuordnung!$A$2:$B$52,2,FALSE())</f>
        <v>0</v>
      </c>
    </row>
    <row r="12" spans="1:52" x14ac:dyDescent="0.25">
      <c r="A12" s="22" t="s">
        <v>95</v>
      </c>
      <c r="B12" s="22" t="s">
        <v>20</v>
      </c>
      <c r="C12" s="22">
        <v>2012</v>
      </c>
      <c r="D12" s="22" t="s">
        <v>48</v>
      </c>
      <c r="E12" s="39">
        <f>IF(F12=0,"",RANK(F12,$F$4:$F$49,0))</f>
        <v>9</v>
      </c>
      <c r="F12" s="34">
        <f t="array" ref="F12">SUM(LARGE(H12:S12,{1;2;3;4;5;6;7}))</f>
        <v>93</v>
      </c>
      <c r="G12" s="40">
        <f>COUNTIF(H12:S12,"&gt;0")</f>
        <v>2</v>
      </c>
      <c r="H12" s="41">
        <f>V12</f>
        <v>0</v>
      </c>
      <c r="I12" s="34">
        <f>Y12</f>
        <v>50</v>
      </c>
      <c r="J12" s="41">
        <f>AB12</f>
        <v>43</v>
      </c>
      <c r="K12" s="34">
        <f>AE12</f>
        <v>0</v>
      </c>
      <c r="L12" s="37">
        <f>AH12</f>
        <v>0</v>
      </c>
      <c r="M12" s="38">
        <f>AK12</f>
        <v>0</v>
      </c>
      <c r="N12" s="42">
        <f>AN12</f>
        <v>0</v>
      </c>
      <c r="O12" s="37">
        <f>AQ12</f>
        <v>0</v>
      </c>
      <c r="P12" s="36">
        <f>AT12</f>
        <v>0</v>
      </c>
      <c r="Q12" s="33">
        <f>AW12</f>
        <v>0</v>
      </c>
      <c r="R12" s="36">
        <f>AZ12</f>
        <v>0</v>
      </c>
      <c r="S12" s="34">
        <f>AZ12</f>
        <v>0</v>
      </c>
      <c r="T12" s="23"/>
      <c r="U12" s="32">
        <f>IF(T12&lt;=0,51,RANK(T12,$T$4:$T$48,0))</f>
        <v>51</v>
      </c>
      <c r="V12" s="34">
        <f>VLOOKUP(U12,Punktezuordnung!$A$2:$B$52,2,FALSE())</f>
        <v>0</v>
      </c>
      <c r="W12" s="23">
        <f t="array" ref="W12">IF(ISBLANK(A12),0,IF((OR(EXACT(A12,ALS_Kugel!$C$2:$C$87))),VLOOKUP(A12,ALS_Kugel!$C$2:$I$87,4,FALSE)))</f>
        <v>5.13</v>
      </c>
      <c r="X12" s="39">
        <f>IF(W12&lt;=0,51,RANK(W12,$W$4:$W$48,0))</f>
        <v>1</v>
      </c>
      <c r="Y12" s="34">
        <f>VLOOKUP(X12,Punktezuordnung!$A$2:$B$52,2,FALSE())</f>
        <v>50</v>
      </c>
      <c r="Z12" s="69">
        <f t="array" ref="Z12">IF(ISBLANK(A12),0,IF((OR(EXACT(A12,LAT_800!$C$2:$C$87))),VLOOKUP(A12,LAT_800!$C$2:$I$87,4,FALSE)))</f>
        <v>2.8054398148148144E-3</v>
      </c>
      <c r="AA12" s="39">
        <f>IF(Z12&gt;=100,51,RANK(Z12,$Z$4:$Z$49,1))</f>
        <v>8</v>
      </c>
      <c r="AB12" s="34">
        <f>VLOOKUP(AA12,Punktezuordnung!$A$2:$B$52,2,FALSE())</f>
        <v>43</v>
      </c>
      <c r="AC12" s="43">
        <v>0</v>
      </c>
      <c r="AD12" s="39">
        <f>IF(AC12&lt;=0,51,RANK(AC12,$AC$4:$AC$49,0))</f>
        <v>51</v>
      </c>
      <c r="AE12" s="34">
        <f>VLOOKUP(AD12,Punktezuordnung!$A$2:$B$52,2,FALSE())</f>
        <v>0</v>
      </c>
      <c r="AF12" s="44"/>
      <c r="AG12" s="32"/>
      <c r="AH12" s="34"/>
      <c r="AI12" s="44"/>
      <c r="AJ12" s="32"/>
      <c r="AK12" s="34"/>
      <c r="AL12" s="80"/>
      <c r="AM12" s="32"/>
      <c r="AN12" s="34"/>
      <c r="AO12" s="24"/>
      <c r="AP12" s="32"/>
      <c r="AQ12" s="34"/>
      <c r="AR12" s="24"/>
      <c r="AS12" s="32"/>
      <c r="AT12" s="34"/>
      <c r="AU12" s="83"/>
      <c r="AV12" s="39"/>
      <c r="AW12" s="34"/>
      <c r="AX12" s="43">
        <v>0</v>
      </c>
      <c r="AY12" s="39">
        <f>IF(AX12&lt;=0,51,RANK(AX12,$AX$4:$AX$49,0))</f>
        <v>51</v>
      </c>
      <c r="AZ12" s="46">
        <f>VLOOKUP(AY12,Punktezuordnung!$A$2:$B$52,2,FALSE())</f>
        <v>0</v>
      </c>
    </row>
    <row r="13" spans="1:52" x14ac:dyDescent="0.25">
      <c r="A13" s="22" t="s">
        <v>131</v>
      </c>
      <c r="B13" s="22" t="s">
        <v>20</v>
      </c>
      <c r="C13" s="22">
        <v>2012</v>
      </c>
      <c r="D13" s="22" t="s">
        <v>51</v>
      </c>
      <c r="E13" s="39">
        <f>IF(F13=0,"",RANK(F13,$F$4:$F$49,0))</f>
        <v>10</v>
      </c>
      <c r="F13" s="34">
        <f t="array" ref="F13">SUM(LARGE(H13:S13,{1;2;3;4;5;6;7}))</f>
        <v>48</v>
      </c>
      <c r="G13" s="40">
        <f>COUNTIF(H13:S13,"&gt;0")</f>
        <v>1</v>
      </c>
      <c r="H13" s="41">
        <f>V13</f>
        <v>0</v>
      </c>
      <c r="I13" s="34">
        <f>Y13</f>
        <v>0</v>
      </c>
      <c r="J13" s="41">
        <f>AB13</f>
        <v>48</v>
      </c>
      <c r="K13" s="34">
        <f>AE13</f>
        <v>0</v>
      </c>
      <c r="L13" s="37">
        <f>AH13</f>
        <v>0</v>
      </c>
      <c r="M13" s="38">
        <f>AK13</f>
        <v>0</v>
      </c>
      <c r="N13" s="42">
        <f>AN13</f>
        <v>0</v>
      </c>
      <c r="O13" s="37">
        <f>AQ13</f>
        <v>0</v>
      </c>
      <c r="P13" s="36">
        <f>AT13</f>
        <v>0</v>
      </c>
      <c r="Q13" s="33">
        <f>AW13</f>
        <v>0</v>
      </c>
      <c r="R13" s="36">
        <f>AZ13</f>
        <v>0</v>
      </c>
      <c r="S13" s="34">
        <f>AZ13</f>
        <v>0</v>
      </c>
      <c r="T13" s="23"/>
      <c r="U13" s="32">
        <f>IF(T13&lt;=0,51,RANK(T13,$T$4:$T$48,0))</f>
        <v>51</v>
      </c>
      <c r="V13" s="34">
        <f>VLOOKUP(U13,Punktezuordnung!$A$2:$B$52,2,FALSE())</f>
        <v>0</v>
      </c>
      <c r="W13" s="23"/>
      <c r="X13" s="39">
        <f>IF(W13&lt;=0,51,RANK(W13,$W$4:$W$48,0))</f>
        <v>51</v>
      </c>
      <c r="Y13" s="34">
        <f>VLOOKUP(X13,Punktezuordnung!$A$2:$B$52,2,FALSE())</f>
        <v>0</v>
      </c>
      <c r="Z13" s="69">
        <f t="array" ref="Z13">IF(ISBLANK(A13),0,IF((OR(EXACT(A13,LAT_800!$C$2:$C$87))),VLOOKUP(A13,LAT_800!$C$2:$I$87,4,FALSE)))</f>
        <v>2.1673611111111112E-3</v>
      </c>
      <c r="AA13" s="39">
        <f>IF(Z13&gt;=100,51,RANK(Z13,$Z$4:$Z$49,1))</f>
        <v>3</v>
      </c>
      <c r="AB13" s="34">
        <f>VLOOKUP(AA13,Punktezuordnung!$A$2:$B$52,2,FALSE())</f>
        <v>48</v>
      </c>
      <c r="AC13" s="43">
        <v>0</v>
      </c>
      <c r="AD13" s="39">
        <f>IF(AC13&lt;=0,51,RANK(AC13,$AC$4:$AC$49,0))</f>
        <v>51</v>
      </c>
      <c r="AE13" s="34">
        <f>VLOOKUP(AD13,Punktezuordnung!$A$2:$B$52,2,FALSE())</f>
        <v>0</v>
      </c>
      <c r="AF13" s="44"/>
      <c r="AG13" s="32"/>
      <c r="AH13" s="34"/>
      <c r="AI13" s="44"/>
      <c r="AJ13" s="32"/>
      <c r="AK13" s="34"/>
      <c r="AL13" s="80"/>
      <c r="AM13" s="32"/>
      <c r="AN13" s="34"/>
      <c r="AO13" s="24"/>
      <c r="AP13" s="32"/>
      <c r="AQ13" s="34"/>
      <c r="AR13" s="24"/>
      <c r="AS13" s="32"/>
      <c r="AT13" s="34"/>
      <c r="AU13" s="83"/>
      <c r="AV13" s="39"/>
      <c r="AW13" s="34"/>
      <c r="AX13" s="43">
        <v>0</v>
      </c>
      <c r="AY13" s="39">
        <f>IF(AX13&lt;=0,51,RANK(AX13,$AX$4:$AX$49,0))</f>
        <v>51</v>
      </c>
      <c r="AZ13" s="46">
        <f>VLOOKUP(AY13,Punktezuordnung!$A$2:$B$52,2,FALSE())</f>
        <v>0</v>
      </c>
    </row>
    <row r="14" spans="1:52" x14ac:dyDescent="0.25">
      <c r="A14" s="22"/>
      <c r="B14" s="22"/>
      <c r="C14" s="22"/>
      <c r="D14" s="22"/>
      <c r="E14" s="39" t="str">
        <f t="shared" ref="E14:E32" si="0">IF(F14=0,"",RANK(F14,$F$4:$F$49,0))</f>
        <v/>
      </c>
      <c r="F14" s="34">
        <f t="array" ref="F14">SUM(LARGE(H14:S14,{1;2;3;4;5;6;7}))</f>
        <v>0</v>
      </c>
      <c r="G14" s="40">
        <f t="shared" ref="G14:G32" si="1">COUNTIF(H14:S14,"&gt;0")</f>
        <v>0</v>
      </c>
      <c r="H14" s="41">
        <f t="shared" ref="H14:H32" si="2">V14</f>
        <v>0</v>
      </c>
      <c r="I14" s="34">
        <f t="shared" ref="I14:I32" si="3">Y14</f>
        <v>0</v>
      </c>
      <c r="J14" s="41">
        <f t="shared" ref="J14:J32" si="4">AB14</f>
        <v>0</v>
      </c>
      <c r="K14" s="34">
        <f t="shared" ref="K14:K32" si="5">AE14</f>
        <v>0</v>
      </c>
      <c r="L14" s="37">
        <f t="shared" ref="L14:L32" si="6">AH14</f>
        <v>0</v>
      </c>
      <c r="M14" s="38">
        <f t="shared" ref="M14:M32" si="7">AK14</f>
        <v>0</v>
      </c>
      <c r="N14" s="42">
        <f t="shared" ref="N14:N32" si="8">AN14</f>
        <v>0</v>
      </c>
      <c r="O14" s="37">
        <f t="shared" ref="O14:O32" si="9">AQ14</f>
        <v>0</v>
      </c>
      <c r="P14" s="36">
        <f t="shared" ref="P5:P32" si="10">AT14</f>
        <v>0</v>
      </c>
      <c r="Q14" s="33">
        <f t="shared" ref="Q5:Q32" si="11">AW14</f>
        <v>0</v>
      </c>
      <c r="R14" s="36">
        <f t="shared" ref="R5:R32" si="12">AZ14</f>
        <v>0</v>
      </c>
      <c r="S14" s="34">
        <f t="shared" ref="S14:S32" si="13">AZ14</f>
        <v>0</v>
      </c>
      <c r="T14" s="23">
        <f t="array" ref="T14">IF(ISBLANK(A14),0,IF((OR(EXACT(A14,ALS_Hoch!$C$2:$C$86))),VLOOKUP(A14,ALS_Hoch!$C$2:$I$86,4,FALSE)))</f>
        <v>0</v>
      </c>
      <c r="U14" s="32">
        <f t="shared" ref="U14:U32" si="14">IF(T14&lt;=0,51,RANK(T14,$T$4:$T$48,0))</f>
        <v>51</v>
      </c>
      <c r="V14" s="34">
        <f>VLOOKUP(U14,Punktezuordnung!$A$2:$B$52,2,FALSE())</f>
        <v>0</v>
      </c>
      <c r="W14" s="23">
        <f t="array" ref="W14">IF(ISBLANK(A14),0,IF((OR(EXACT(A14,ALS_Kugel!$C$2:$C$87))),VLOOKUP(A14,ALS_Kugel!$C$2:$I$87,4,FALSE)))</f>
        <v>0</v>
      </c>
      <c r="X14" s="39">
        <f t="shared" ref="X14:X32" si="15">IF(W14&lt;=0,51,RANK(W14,$W$4:$W$48,0))</f>
        <v>51</v>
      </c>
      <c r="Y14" s="34">
        <f>VLOOKUP(X14,Punktezuordnung!$A$2:$B$52,2,FALSE())</f>
        <v>0</v>
      </c>
      <c r="Z14" s="24">
        <v>100</v>
      </c>
      <c r="AA14" s="39">
        <f t="shared" ref="AA14:AA32" si="16">IF(Z14&gt;=100,51,RANK(Z14,$Z$4:$Z$49,1))</f>
        <v>51</v>
      </c>
      <c r="AB14" s="34">
        <f>VLOOKUP(AA14,Punktezuordnung!$A$2:$B$52,2,FALSE())</f>
        <v>0</v>
      </c>
      <c r="AC14" s="43">
        <v>0</v>
      </c>
      <c r="AD14" s="39">
        <f t="shared" ref="AD14:AD32" si="17">IF(AC14&lt;=0,51,RANK(AC14,$AC$4:$AC$49,0))</f>
        <v>51</v>
      </c>
      <c r="AE14" s="34">
        <f>VLOOKUP(AD14,Punktezuordnung!$A$2:$B$52,2,FALSE())</f>
        <v>0</v>
      </c>
      <c r="AF14" s="44">
        <v>100</v>
      </c>
      <c r="AG14" s="32">
        <f t="shared" ref="AG14:AG32" si="18">IF(AF14&gt;=100,51,RANK(AF14,$AF$4:$AF$49,1))</f>
        <v>51</v>
      </c>
      <c r="AH14" s="34">
        <f>VLOOKUP(AG14,Punktezuordnung!$A$2:$B$52,2,FALSE())</f>
        <v>0</v>
      </c>
      <c r="AI14" s="44">
        <v>100</v>
      </c>
      <c r="AJ14" s="32">
        <f t="shared" ref="AJ14:AJ32" si="19">IF(AI14&gt;=100,51,RANK(AI14,$AI$4:$AI$49,1))</f>
        <v>51</v>
      </c>
      <c r="AK14" s="34">
        <f>VLOOKUP(AJ14,Punktezuordnung!$A$2:$B$52,2,FALSE())</f>
        <v>0</v>
      </c>
      <c r="AL14" s="30">
        <f t="array" ref="AL14">IF(ISBLANK(NIA_Cross!$A$2),100,IF(ISBLANK(A14),100,IF((OR(EXACT(A14,NIA_Cross!$C$2:$C$100))),VLOOKUP(A14,NIA_Cross!$C$2:$I$100,4,FALSE))))</f>
        <v>100</v>
      </c>
      <c r="AM14" s="32">
        <f t="shared" ref="AM14:AM32" si="20">IF(AL14=100,51,RANK(AL14,$AL$4:$AL$49,1))</f>
        <v>51</v>
      </c>
      <c r="AN14" s="34">
        <f>VLOOKUP(AM14,Punktezuordnung!$A$2:$B$52,2,FALSE())</f>
        <v>0</v>
      </c>
      <c r="AO14" s="24">
        <f t="array" ref="AO14">IF(ISBLANK(NIA_Speer!$A$2),0,IF(ISBLANK(A14),0,IF((OR(EXACT(A14,NIA_Speer!$C$2:$C$100))),VLOOKUP(A14,NIA_Speer!$C$2:$I$100,4,FALSE))))</f>
        <v>0</v>
      </c>
      <c r="AP14" s="32">
        <f t="array" ref="AP14">IF(AO14&lt;=0,51,RANK(AO14,$AO$4:$AO$49,0))</f>
        <v>51</v>
      </c>
      <c r="AQ14" s="34">
        <f>VLOOKUP(AP14,Punktezuordnung!$A$2:$B$52,2,FALSE())</f>
        <v>0</v>
      </c>
      <c r="AR14" s="24">
        <f t="array" ref="AR14">IF(ISBLANK(STO_Weit!$A$2),0,IF(ISBLANK(A14),0,IF((OR(EXACT(A14,STO_Weit!$C$2:$C$78))),VLOOKUP(A14,STO_Weit!$C$2:$I$78,4,FALSE))))</f>
        <v>0</v>
      </c>
      <c r="AS14" s="32">
        <f t="shared" ref="AS5:AS32" si="21">IF(AR14&lt;=0,51,RANK(AR14,$AR$4:$AR$49,0))</f>
        <v>51</v>
      </c>
      <c r="AT14" s="34">
        <f>VLOOKUP(AS14,Punktezuordnung!$A$2:$B$52,2,FALSE())</f>
        <v>0</v>
      </c>
      <c r="AU14" s="83">
        <f t="array" ref="AU14">IF(ISBLANK(STO_Ball!$A$2),0,IF(ISBLANK(A14),0,IF((OR(EXACT(A14,STO_Ball!$C$2:$C$78))),VLOOKUP(A14,STO_Ball!$C$2:$I$78,4,FALSE))))</f>
        <v>0</v>
      </c>
      <c r="AV14" s="39">
        <f t="shared" ref="AV5:AV32" si="22">IF(AU14&lt;=0,51,RANK(AU14,$AU$4:$AU$49,0))</f>
        <v>51</v>
      </c>
      <c r="AW14" s="34">
        <f>VLOOKUP(AV14,Punktezuordnung!$A$2:$B$52,2,FALSE())</f>
        <v>0</v>
      </c>
      <c r="AX14" s="43">
        <v>0</v>
      </c>
      <c r="AY14" s="39">
        <f t="shared" ref="AY14:AY32" si="23">IF(AX14&lt;=0,51,RANK(AX14,$AX$4:$AX$49,0))</f>
        <v>51</v>
      </c>
      <c r="AZ14" s="46">
        <f>VLOOKUP(AY14,Punktezuordnung!$A$2:$B$52,2,FALSE())</f>
        <v>0</v>
      </c>
    </row>
    <row r="15" spans="1:52" x14ac:dyDescent="0.25">
      <c r="A15" s="22"/>
      <c r="B15" s="22"/>
      <c r="C15" s="22"/>
      <c r="D15" s="22"/>
      <c r="E15" s="39" t="str">
        <f t="shared" si="0"/>
        <v/>
      </c>
      <c r="F15" s="34">
        <f t="array" ref="F15">SUM(LARGE(H15:S15,{1;2;3;4;5;6;7}))</f>
        <v>0</v>
      </c>
      <c r="G15" s="40">
        <f t="shared" si="1"/>
        <v>0</v>
      </c>
      <c r="H15" s="41">
        <f t="shared" si="2"/>
        <v>0</v>
      </c>
      <c r="I15" s="34">
        <f t="shared" si="3"/>
        <v>0</v>
      </c>
      <c r="J15" s="41">
        <f t="shared" si="4"/>
        <v>0</v>
      </c>
      <c r="K15" s="34">
        <f t="shared" si="5"/>
        <v>0</v>
      </c>
      <c r="L15" s="37">
        <f t="shared" si="6"/>
        <v>0</v>
      </c>
      <c r="M15" s="38">
        <f t="shared" si="7"/>
        <v>0</v>
      </c>
      <c r="N15" s="42">
        <f t="shared" si="8"/>
        <v>0</v>
      </c>
      <c r="O15" s="37">
        <f t="shared" si="9"/>
        <v>0</v>
      </c>
      <c r="P15" s="36">
        <f t="shared" si="10"/>
        <v>0</v>
      </c>
      <c r="Q15" s="33">
        <f t="shared" si="11"/>
        <v>0</v>
      </c>
      <c r="R15" s="36">
        <f t="shared" si="12"/>
        <v>0</v>
      </c>
      <c r="S15" s="34">
        <f t="shared" si="13"/>
        <v>0</v>
      </c>
      <c r="T15" s="23">
        <f t="array" ref="T15">IF(ISBLANK(A15),0,IF((OR(EXACT(A15,ALS_Hoch!$C$2:$C$86))),VLOOKUP(A15,ALS_Hoch!$C$2:$I$86,4,FALSE)))</f>
        <v>0</v>
      </c>
      <c r="U15" s="32">
        <f t="shared" si="14"/>
        <v>51</v>
      </c>
      <c r="V15" s="34">
        <f>VLOOKUP(U15,Punktezuordnung!$A$2:$B$52,2,FALSE())</f>
        <v>0</v>
      </c>
      <c r="W15" s="23">
        <f t="array" ref="W15">IF(ISBLANK(A15),0,IF((OR(EXACT(A15,ALS_Kugel!$C$2:$C$87))),VLOOKUP(A15,ALS_Kugel!$C$2:$I$87,4,FALSE)))</f>
        <v>0</v>
      </c>
      <c r="X15" s="39">
        <f t="shared" si="15"/>
        <v>51</v>
      </c>
      <c r="Y15" s="34">
        <f>VLOOKUP(X15,Punktezuordnung!$A$2:$B$52,2,FALSE())</f>
        <v>0</v>
      </c>
      <c r="Z15" s="24">
        <v>100</v>
      </c>
      <c r="AA15" s="39">
        <f t="shared" si="16"/>
        <v>51</v>
      </c>
      <c r="AB15" s="34">
        <f>VLOOKUP(AA15,Punktezuordnung!$A$2:$B$52,2,FALSE())</f>
        <v>0</v>
      </c>
      <c r="AC15" s="43">
        <v>0</v>
      </c>
      <c r="AD15" s="39">
        <f t="shared" si="17"/>
        <v>51</v>
      </c>
      <c r="AE15" s="34">
        <f>VLOOKUP(AD15,Punktezuordnung!$A$2:$B$52,2,FALSE())</f>
        <v>0</v>
      </c>
      <c r="AF15" s="44">
        <v>100</v>
      </c>
      <c r="AG15" s="32">
        <f t="shared" si="18"/>
        <v>51</v>
      </c>
      <c r="AH15" s="34">
        <f>VLOOKUP(AG15,Punktezuordnung!$A$2:$B$52,2,FALSE())</f>
        <v>0</v>
      </c>
      <c r="AI15" s="44">
        <v>100</v>
      </c>
      <c r="AJ15" s="32">
        <f t="shared" si="19"/>
        <v>51</v>
      </c>
      <c r="AK15" s="34">
        <f>VLOOKUP(AJ15,Punktezuordnung!$A$2:$B$52,2,FALSE())</f>
        <v>0</v>
      </c>
      <c r="AL15" s="30">
        <f t="array" ref="AL15">IF(ISBLANK(NIA_Cross!$A$2),100,IF(ISBLANK(A15),100,IF((OR(EXACT(A15,NIA_Cross!$C$2:$C$100))),VLOOKUP(A15,NIA_Cross!$C$2:$I$100,4,FALSE))))</f>
        <v>100</v>
      </c>
      <c r="AM15" s="32">
        <f t="shared" si="20"/>
        <v>51</v>
      </c>
      <c r="AN15" s="34">
        <f>VLOOKUP(AM15,Punktezuordnung!$A$2:$B$52,2,FALSE())</f>
        <v>0</v>
      </c>
      <c r="AO15" s="24">
        <f t="array" ref="AO15">IF(ISBLANK(NIA_Speer!$A$2),0,IF(ISBLANK(A15),0,IF((OR(EXACT(A15,NIA_Speer!$C$2:$C$100))),VLOOKUP(A15,NIA_Speer!$C$2:$I$100,4,FALSE))))</f>
        <v>0</v>
      </c>
      <c r="AP15" s="32">
        <f t="array" ref="AP15">IF(AO15&lt;=0,51,RANK(AO15,$AO$4:$AO$49,0))</f>
        <v>51</v>
      </c>
      <c r="AQ15" s="34">
        <f>VLOOKUP(AP15,Punktezuordnung!$A$2:$B$52,2,FALSE())</f>
        <v>0</v>
      </c>
      <c r="AR15" s="24">
        <f t="array" ref="AR15">IF(ISBLANK(STO_Weit!$A$2),0,IF(ISBLANK(A15),0,IF((OR(EXACT(A15,STO_Weit!$C$2:$C$78))),VLOOKUP(A15,STO_Weit!$C$2:$I$78,4,FALSE))))</f>
        <v>0</v>
      </c>
      <c r="AS15" s="32">
        <f t="shared" si="21"/>
        <v>51</v>
      </c>
      <c r="AT15" s="34">
        <f>VLOOKUP(AS15,Punktezuordnung!$A$2:$B$52,2,FALSE())</f>
        <v>0</v>
      </c>
      <c r="AU15" s="83">
        <f t="array" ref="AU15">IF(ISBLANK(STO_Ball!$A$2),0,IF(ISBLANK(A15),0,IF((OR(EXACT(A15,STO_Ball!$C$2:$C$78))),VLOOKUP(A15,STO_Ball!$C$2:$I$78,4,FALSE))))</f>
        <v>0</v>
      </c>
      <c r="AV15" s="39">
        <f t="shared" si="22"/>
        <v>51</v>
      </c>
      <c r="AW15" s="34">
        <f>VLOOKUP(AV15,Punktezuordnung!$A$2:$B$52,2,FALSE())</f>
        <v>0</v>
      </c>
      <c r="AX15" s="43">
        <v>0</v>
      </c>
      <c r="AY15" s="39">
        <f t="shared" si="23"/>
        <v>51</v>
      </c>
      <c r="AZ15" s="46">
        <f>VLOOKUP(AY15,Punktezuordnung!$A$2:$B$52,2,FALSE())</f>
        <v>0</v>
      </c>
    </row>
    <row r="16" spans="1:52" x14ac:dyDescent="0.25">
      <c r="A16" s="22"/>
      <c r="B16" s="22"/>
      <c r="C16" s="22"/>
      <c r="D16" s="22"/>
      <c r="E16" s="39" t="str">
        <f t="shared" si="0"/>
        <v/>
      </c>
      <c r="F16" s="34">
        <f t="array" ref="F16">SUM(LARGE(H16:S16,{1;2;3;4;5;6;7}))</f>
        <v>0</v>
      </c>
      <c r="G16" s="40">
        <f t="shared" si="1"/>
        <v>0</v>
      </c>
      <c r="H16" s="41">
        <f t="shared" si="2"/>
        <v>0</v>
      </c>
      <c r="I16" s="34">
        <f t="shared" si="3"/>
        <v>0</v>
      </c>
      <c r="J16" s="41">
        <f t="shared" si="4"/>
        <v>0</v>
      </c>
      <c r="K16" s="34">
        <f t="shared" si="5"/>
        <v>0</v>
      </c>
      <c r="L16" s="37">
        <f t="shared" si="6"/>
        <v>0</v>
      </c>
      <c r="M16" s="38">
        <f t="shared" si="7"/>
        <v>0</v>
      </c>
      <c r="N16" s="42">
        <f t="shared" si="8"/>
        <v>0</v>
      </c>
      <c r="O16" s="37">
        <f t="shared" si="9"/>
        <v>0</v>
      </c>
      <c r="P16" s="36">
        <f t="shared" si="10"/>
        <v>0</v>
      </c>
      <c r="Q16" s="33">
        <f t="shared" si="11"/>
        <v>0</v>
      </c>
      <c r="R16" s="36">
        <f t="shared" si="12"/>
        <v>0</v>
      </c>
      <c r="S16" s="34">
        <f t="shared" si="13"/>
        <v>0</v>
      </c>
      <c r="T16" s="23">
        <f t="array" ref="T16">IF(ISBLANK(A16),0,IF((OR(EXACT(A16,ALS_Hoch!$C$2:$C$86))),VLOOKUP(A16,ALS_Hoch!$C$2:$I$86,4,FALSE)))</f>
        <v>0</v>
      </c>
      <c r="U16" s="32">
        <f t="shared" si="14"/>
        <v>51</v>
      </c>
      <c r="V16" s="34">
        <f>VLOOKUP(U16,Punktezuordnung!$A$2:$B$52,2,FALSE())</f>
        <v>0</v>
      </c>
      <c r="W16" s="23">
        <f t="array" ref="W16">IF(ISBLANK(A16),0,IF((OR(EXACT(A16,ALS_Kugel!$C$2:$C$87))),VLOOKUP(A16,ALS_Kugel!$C$2:$I$87,4,FALSE)))</f>
        <v>0</v>
      </c>
      <c r="X16" s="39">
        <f t="shared" si="15"/>
        <v>51</v>
      </c>
      <c r="Y16" s="34">
        <f>VLOOKUP(X16,Punktezuordnung!$A$2:$B$52,2,FALSE())</f>
        <v>0</v>
      </c>
      <c r="Z16" s="24">
        <v>100</v>
      </c>
      <c r="AA16" s="39">
        <f t="shared" si="16"/>
        <v>51</v>
      </c>
      <c r="AB16" s="34">
        <f>VLOOKUP(AA16,Punktezuordnung!$A$2:$B$52,2,FALSE())</f>
        <v>0</v>
      </c>
      <c r="AC16" s="43">
        <v>0</v>
      </c>
      <c r="AD16" s="39">
        <f t="shared" si="17"/>
        <v>51</v>
      </c>
      <c r="AE16" s="34">
        <f>VLOOKUP(AD16,Punktezuordnung!$A$2:$B$52,2,FALSE())</f>
        <v>0</v>
      </c>
      <c r="AF16" s="44">
        <v>100</v>
      </c>
      <c r="AG16" s="32">
        <f t="shared" si="18"/>
        <v>51</v>
      </c>
      <c r="AH16" s="34">
        <f>VLOOKUP(AG16,Punktezuordnung!$A$2:$B$52,2,FALSE())</f>
        <v>0</v>
      </c>
      <c r="AI16" s="44">
        <v>100</v>
      </c>
      <c r="AJ16" s="32">
        <f t="shared" si="19"/>
        <v>51</v>
      </c>
      <c r="AK16" s="34">
        <f>VLOOKUP(AJ16,Punktezuordnung!$A$2:$B$52,2,FALSE())</f>
        <v>0</v>
      </c>
      <c r="AL16" s="30">
        <f t="array" ref="AL16">IF(ISBLANK(NIA_Cross!$A$2),100,IF(ISBLANK(A16),100,IF((OR(EXACT(A16,NIA_Cross!$C$2:$C$100))),VLOOKUP(A16,NIA_Cross!$C$2:$I$100,4,FALSE))))</f>
        <v>100</v>
      </c>
      <c r="AM16" s="32">
        <f t="shared" si="20"/>
        <v>51</v>
      </c>
      <c r="AN16" s="34">
        <f>VLOOKUP(AM16,Punktezuordnung!$A$2:$B$52,2,FALSE())</f>
        <v>0</v>
      </c>
      <c r="AO16" s="24">
        <f t="array" ref="AO16">IF(ISBLANK(NIA_Speer!$A$2),0,IF(ISBLANK(A16),0,IF((OR(EXACT(A16,NIA_Speer!$C$2:$C$100))),VLOOKUP(A16,NIA_Speer!$C$2:$I$100,4,FALSE))))</f>
        <v>0</v>
      </c>
      <c r="AP16" s="32">
        <f t="array" ref="AP16">IF(AO16&lt;=0,51,RANK(AO16,$AO$4:$AO$49,0))</f>
        <v>51</v>
      </c>
      <c r="AQ16" s="34">
        <f>VLOOKUP(AP16,Punktezuordnung!$A$2:$B$52,2,FALSE())</f>
        <v>0</v>
      </c>
      <c r="AR16" s="24">
        <f t="array" ref="AR16">IF(ISBLANK(STO_Weit!$A$2),0,IF(ISBLANK(A16),0,IF((OR(EXACT(A16,STO_Weit!$C$2:$C$78))),VLOOKUP(A16,STO_Weit!$C$2:$I$78,4,FALSE))))</f>
        <v>0</v>
      </c>
      <c r="AS16" s="32">
        <f t="shared" si="21"/>
        <v>51</v>
      </c>
      <c r="AT16" s="34">
        <f>VLOOKUP(AS16,Punktezuordnung!$A$2:$B$52,2,FALSE())</f>
        <v>0</v>
      </c>
      <c r="AU16" s="83">
        <f t="array" ref="AU16">IF(ISBLANK(STO_Ball!$A$2),0,IF(ISBLANK(A16),0,IF((OR(EXACT(A16,STO_Ball!$C$2:$C$78))),VLOOKUP(A16,STO_Ball!$C$2:$I$78,4,FALSE))))</f>
        <v>0</v>
      </c>
      <c r="AV16" s="39">
        <f t="shared" si="22"/>
        <v>51</v>
      </c>
      <c r="AW16" s="34">
        <f>VLOOKUP(AV16,Punktezuordnung!$A$2:$B$52,2,FALSE())</f>
        <v>0</v>
      </c>
      <c r="AX16" s="43">
        <v>0</v>
      </c>
      <c r="AY16" s="39">
        <f t="shared" si="23"/>
        <v>51</v>
      </c>
      <c r="AZ16" s="46">
        <f>VLOOKUP(AY16,Punktezuordnung!$A$2:$B$52,2,FALSE())</f>
        <v>0</v>
      </c>
    </row>
    <row r="17" spans="1:52" x14ac:dyDescent="0.25">
      <c r="A17" s="22"/>
      <c r="B17" s="22"/>
      <c r="C17" s="22"/>
      <c r="D17" s="22"/>
      <c r="E17" s="39" t="str">
        <f t="shared" si="0"/>
        <v/>
      </c>
      <c r="F17" s="34">
        <f t="array" ref="F17">SUM(LARGE(H17:S17,{1;2;3;4;5;6;7}))</f>
        <v>0</v>
      </c>
      <c r="G17" s="40">
        <f t="shared" si="1"/>
        <v>0</v>
      </c>
      <c r="H17" s="41">
        <f t="shared" si="2"/>
        <v>0</v>
      </c>
      <c r="I17" s="34">
        <f t="shared" si="3"/>
        <v>0</v>
      </c>
      <c r="J17" s="41">
        <f t="shared" si="4"/>
        <v>0</v>
      </c>
      <c r="K17" s="34">
        <f t="shared" si="5"/>
        <v>0</v>
      </c>
      <c r="L17" s="37">
        <f t="shared" si="6"/>
        <v>0</v>
      </c>
      <c r="M17" s="38">
        <f t="shared" si="7"/>
        <v>0</v>
      </c>
      <c r="N17" s="42">
        <f t="shared" si="8"/>
        <v>0</v>
      </c>
      <c r="O17" s="37">
        <f t="shared" si="9"/>
        <v>0</v>
      </c>
      <c r="P17" s="36">
        <f t="shared" si="10"/>
        <v>0</v>
      </c>
      <c r="Q17" s="33">
        <f t="shared" si="11"/>
        <v>0</v>
      </c>
      <c r="R17" s="36">
        <f t="shared" si="12"/>
        <v>0</v>
      </c>
      <c r="S17" s="34">
        <f t="shared" si="13"/>
        <v>0</v>
      </c>
      <c r="T17" s="23">
        <f t="array" ref="T17">IF(ISBLANK(A17),0,IF((OR(EXACT(A17,ALS_Hoch!$C$2:$C$86))),VLOOKUP(A17,ALS_Hoch!$C$2:$I$86,4,FALSE)))</f>
        <v>0</v>
      </c>
      <c r="U17" s="32">
        <f t="shared" si="14"/>
        <v>51</v>
      </c>
      <c r="V17" s="34">
        <f>VLOOKUP(U17,Punktezuordnung!$A$2:$B$52,2,FALSE())</f>
        <v>0</v>
      </c>
      <c r="W17" s="23">
        <f t="array" ref="W17">IF(ISBLANK(A17),0,IF((OR(EXACT(A17,ALS_Kugel!$C$2:$C$87))),VLOOKUP(A17,ALS_Kugel!$C$2:$I$87,4,FALSE)))</f>
        <v>0</v>
      </c>
      <c r="X17" s="39">
        <f t="shared" si="15"/>
        <v>51</v>
      </c>
      <c r="Y17" s="34">
        <f>VLOOKUP(X17,Punktezuordnung!$A$2:$B$52,2,FALSE())</f>
        <v>0</v>
      </c>
      <c r="Z17" s="24">
        <v>100</v>
      </c>
      <c r="AA17" s="39">
        <f t="shared" si="16"/>
        <v>51</v>
      </c>
      <c r="AB17" s="34">
        <f>VLOOKUP(AA17,Punktezuordnung!$A$2:$B$52,2,FALSE())</f>
        <v>0</v>
      </c>
      <c r="AC17" s="43">
        <v>0</v>
      </c>
      <c r="AD17" s="39">
        <f t="shared" si="17"/>
        <v>51</v>
      </c>
      <c r="AE17" s="34">
        <f>VLOOKUP(AD17,Punktezuordnung!$A$2:$B$52,2,FALSE())</f>
        <v>0</v>
      </c>
      <c r="AF17" s="44">
        <v>100</v>
      </c>
      <c r="AG17" s="32">
        <f t="shared" si="18"/>
        <v>51</v>
      </c>
      <c r="AH17" s="34">
        <f>VLOOKUP(AG17,Punktezuordnung!$A$2:$B$52,2,FALSE())</f>
        <v>0</v>
      </c>
      <c r="AI17" s="44">
        <v>100</v>
      </c>
      <c r="AJ17" s="32">
        <f t="shared" si="19"/>
        <v>51</v>
      </c>
      <c r="AK17" s="34">
        <f>VLOOKUP(AJ17,Punktezuordnung!$A$2:$B$52,2,FALSE())</f>
        <v>0</v>
      </c>
      <c r="AL17" s="30">
        <f t="array" ref="AL17">IF(ISBLANK(NIA_Cross!$A$2),100,IF(ISBLANK(A17),100,IF((OR(EXACT(A17,NIA_Cross!$C$2:$C$100))),VLOOKUP(A17,NIA_Cross!$C$2:$I$100,4,FALSE))))</f>
        <v>100</v>
      </c>
      <c r="AM17" s="32">
        <f t="shared" si="20"/>
        <v>51</v>
      </c>
      <c r="AN17" s="34">
        <f>VLOOKUP(AM17,Punktezuordnung!$A$2:$B$52,2,FALSE())</f>
        <v>0</v>
      </c>
      <c r="AO17" s="24">
        <f t="array" ref="AO17">IF(ISBLANK(NIA_Speer!$A$2),0,IF(ISBLANK(A17),0,IF((OR(EXACT(A17,NIA_Speer!$C$2:$C$100))),VLOOKUP(A17,NIA_Speer!$C$2:$I$100,4,FALSE))))</f>
        <v>0</v>
      </c>
      <c r="AP17" s="32">
        <f t="array" ref="AP17">IF(AO17&lt;=0,51,RANK(AO17,$AO$4:$AO$49,0))</f>
        <v>51</v>
      </c>
      <c r="AQ17" s="34">
        <f>VLOOKUP(AP17,Punktezuordnung!$A$2:$B$52,2,FALSE())</f>
        <v>0</v>
      </c>
      <c r="AR17" s="24">
        <f t="array" ref="AR17">IF(ISBLANK(STO_Weit!$A$2),0,IF(ISBLANK(A17),0,IF((OR(EXACT(A17,STO_Weit!$C$2:$C$78))),VLOOKUP(A17,STO_Weit!$C$2:$I$78,4,FALSE))))</f>
        <v>0</v>
      </c>
      <c r="AS17" s="32">
        <f t="shared" si="21"/>
        <v>51</v>
      </c>
      <c r="AT17" s="34">
        <f>VLOOKUP(AS17,Punktezuordnung!$A$2:$B$52,2,FALSE())</f>
        <v>0</v>
      </c>
      <c r="AU17" s="83">
        <f t="array" ref="AU17">IF(ISBLANK(STO_Ball!$A$2),0,IF(ISBLANK(A17),0,IF((OR(EXACT(A17,STO_Ball!$C$2:$C$78))),VLOOKUP(A17,STO_Ball!$C$2:$I$78,4,FALSE))))</f>
        <v>0</v>
      </c>
      <c r="AV17" s="39">
        <f t="shared" si="22"/>
        <v>51</v>
      </c>
      <c r="AW17" s="34">
        <f>VLOOKUP(AV17,Punktezuordnung!$A$2:$B$52,2,FALSE())</f>
        <v>0</v>
      </c>
      <c r="AX17" s="43">
        <v>0</v>
      </c>
      <c r="AY17" s="39">
        <f t="shared" si="23"/>
        <v>51</v>
      </c>
      <c r="AZ17" s="46">
        <f>VLOOKUP(AY17,Punktezuordnung!$A$2:$B$52,2,FALSE())</f>
        <v>0</v>
      </c>
    </row>
    <row r="18" spans="1:52" x14ac:dyDescent="0.25">
      <c r="A18" s="22"/>
      <c r="B18" s="22"/>
      <c r="C18" s="22"/>
      <c r="D18" s="22"/>
      <c r="E18" s="39" t="str">
        <f t="shared" si="0"/>
        <v/>
      </c>
      <c r="F18" s="34">
        <f t="array" ref="F18">SUM(LARGE(H18:S18,{1;2;3;4;5;6;7}))</f>
        <v>0</v>
      </c>
      <c r="G18" s="40">
        <f t="shared" si="1"/>
        <v>0</v>
      </c>
      <c r="H18" s="41">
        <f t="shared" si="2"/>
        <v>0</v>
      </c>
      <c r="I18" s="34">
        <f t="shared" si="3"/>
        <v>0</v>
      </c>
      <c r="J18" s="41">
        <f t="shared" si="4"/>
        <v>0</v>
      </c>
      <c r="K18" s="34">
        <f t="shared" si="5"/>
        <v>0</v>
      </c>
      <c r="L18" s="37">
        <f t="shared" si="6"/>
        <v>0</v>
      </c>
      <c r="M18" s="38">
        <f t="shared" si="7"/>
        <v>0</v>
      </c>
      <c r="N18" s="42">
        <f t="shared" si="8"/>
        <v>0</v>
      </c>
      <c r="O18" s="37">
        <f t="shared" si="9"/>
        <v>0</v>
      </c>
      <c r="P18" s="36">
        <f t="shared" si="10"/>
        <v>0</v>
      </c>
      <c r="Q18" s="33">
        <f t="shared" si="11"/>
        <v>0</v>
      </c>
      <c r="R18" s="36">
        <f t="shared" si="12"/>
        <v>0</v>
      </c>
      <c r="S18" s="34">
        <f t="shared" si="13"/>
        <v>0</v>
      </c>
      <c r="T18" s="23">
        <f t="array" ref="T18">IF(ISBLANK(A18),0,IF((OR(EXACT(A18,ALS_Hoch!$C$2:$C$86))),VLOOKUP(A18,ALS_Hoch!$C$2:$I$86,4,FALSE)))</f>
        <v>0</v>
      </c>
      <c r="U18" s="32">
        <f t="shared" si="14"/>
        <v>51</v>
      </c>
      <c r="V18" s="34">
        <f>VLOOKUP(U18,Punktezuordnung!$A$2:$B$52,2,FALSE())</f>
        <v>0</v>
      </c>
      <c r="W18" s="23">
        <f t="array" ref="W18">IF(ISBLANK(A18),0,IF((OR(EXACT(A18,ALS_Kugel!$C$2:$C$87))),VLOOKUP(A18,ALS_Kugel!$C$2:$I$87,4,FALSE)))</f>
        <v>0</v>
      </c>
      <c r="X18" s="39">
        <f t="shared" si="15"/>
        <v>51</v>
      </c>
      <c r="Y18" s="34">
        <f>VLOOKUP(X18,Punktezuordnung!$A$2:$B$52,2,FALSE())</f>
        <v>0</v>
      </c>
      <c r="Z18" s="24">
        <v>100</v>
      </c>
      <c r="AA18" s="39">
        <f t="shared" si="16"/>
        <v>51</v>
      </c>
      <c r="AB18" s="34">
        <f>VLOOKUP(AA18,Punktezuordnung!$A$2:$B$52,2,FALSE())</f>
        <v>0</v>
      </c>
      <c r="AC18" s="43">
        <v>0</v>
      </c>
      <c r="AD18" s="39">
        <f t="shared" si="17"/>
        <v>51</v>
      </c>
      <c r="AE18" s="34">
        <f>VLOOKUP(AD18,Punktezuordnung!$A$2:$B$52,2,FALSE())</f>
        <v>0</v>
      </c>
      <c r="AF18" s="44">
        <v>100</v>
      </c>
      <c r="AG18" s="32">
        <f t="shared" si="18"/>
        <v>51</v>
      </c>
      <c r="AH18" s="34">
        <f>VLOOKUP(AG18,Punktezuordnung!$A$2:$B$52,2,FALSE())</f>
        <v>0</v>
      </c>
      <c r="AI18" s="44">
        <v>100</v>
      </c>
      <c r="AJ18" s="32">
        <f t="shared" si="19"/>
        <v>51</v>
      </c>
      <c r="AK18" s="34">
        <f>VLOOKUP(AJ18,Punktezuordnung!$A$2:$B$52,2,FALSE())</f>
        <v>0</v>
      </c>
      <c r="AL18" s="30">
        <f t="array" ref="AL18">IF(ISBLANK(NIA_Cross!$A$2),100,IF(ISBLANK(A18),100,IF((OR(EXACT(A18,NIA_Cross!$C$2:$C$100))),VLOOKUP(A18,NIA_Cross!$C$2:$I$100,4,FALSE))))</f>
        <v>100</v>
      </c>
      <c r="AM18" s="32">
        <f t="shared" si="20"/>
        <v>51</v>
      </c>
      <c r="AN18" s="34">
        <f>VLOOKUP(AM18,Punktezuordnung!$A$2:$B$52,2,FALSE())</f>
        <v>0</v>
      </c>
      <c r="AO18" s="24">
        <f t="array" ref="AO18">IF(ISBLANK(NIA_Speer!$A$2),0,IF(ISBLANK(A18),0,IF((OR(EXACT(A18,NIA_Speer!$C$2:$C$100))),VLOOKUP(A18,NIA_Speer!$C$2:$I$100,4,FALSE))))</f>
        <v>0</v>
      </c>
      <c r="AP18" s="32">
        <f t="array" ref="AP18">IF(AO18&lt;=0,51,RANK(AO18,$AO$4:$AO$49,0))</f>
        <v>51</v>
      </c>
      <c r="AQ18" s="34">
        <f>VLOOKUP(AP18,Punktezuordnung!$A$2:$B$52,2,FALSE())</f>
        <v>0</v>
      </c>
      <c r="AR18" s="24">
        <f t="array" ref="AR18">IF(ISBLANK(STO_Weit!$A$2),0,IF(ISBLANK(A18),0,IF((OR(EXACT(A18,STO_Weit!$C$2:$C$78))),VLOOKUP(A18,STO_Weit!$C$2:$I$78,4,FALSE))))</f>
        <v>0</v>
      </c>
      <c r="AS18" s="32">
        <f t="shared" si="21"/>
        <v>51</v>
      </c>
      <c r="AT18" s="34">
        <f>VLOOKUP(AS18,Punktezuordnung!$A$2:$B$52,2,FALSE())</f>
        <v>0</v>
      </c>
      <c r="AU18" s="83">
        <f t="array" ref="AU18">IF(ISBLANK(STO_Ball!$A$2),0,IF(ISBLANK(A18),0,IF((OR(EXACT(A18,STO_Ball!$C$2:$C$78))),VLOOKUP(A18,STO_Ball!$C$2:$I$78,4,FALSE))))</f>
        <v>0</v>
      </c>
      <c r="AV18" s="39">
        <f t="shared" si="22"/>
        <v>51</v>
      </c>
      <c r="AW18" s="34">
        <f>VLOOKUP(AV18,Punktezuordnung!$A$2:$B$52,2,FALSE())</f>
        <v>0</v>
      </c>
      <c r="AX18" s="43">
        <v>0</v>
      </c>
      <c r="AY18" s="39">
        <f t="shared" si="23"/>
        <v>51</v>
      </c>
      <c r="AZ18" s="46">
        <f>VLOOKUP(AY18,Punktezuordnung!$A$2:$B$52,2,FALSE())</f>
        <v>0</v>
      </c>
    </row>
    <row r="19" spans="1:52" x14ac:dyDescent="0.25">
      <c r="A19" s="22"/>
      <c r="B19" s="22"/>
      <c r="C19" s="22"/>
      <c r="D19" s="22"/>
      <c r="E19" s="39" t="str">
        <f t="shared" si="0"/>
        <v/>
      </c>
      <c r="F19" s="34">
        <f t="array" ref="F19">SUM(LARGE(H19:S19,{1;2;3;4;5;6;7}))</f>
        <v>0</v>
      </c>
      <c r="G19" s="40">
        <f t="shared" si="1"/>
        <v>0</v>
      </c>
      <c r="H19" s="41">
        <f t="shared" si="2"/>
        <v>0</v>
      </c>
      <c r="I19" s="34">
        <f t="shared" si="3"/>
        <v>0</v>
      </c>
      <c r="J19" s="41">
        <f t="shared" si="4"/>
        <v>0</v>
      </c>
      <c r="K19" s="34">
        <f t="shared" si="5"/>
        <v>0</v>
      </c>
      <c r="L19" s="37">
        <f t="shared" si="6"/>
        <v>0</v>
      </c>
      <c r="M19" s="38">
        <f t="shared" si="7"/>
        <v>0</v>
      </c>
      <c r="N19" s="42">
        <f t="shared" si="8"/>
        <v>0</v>
      </c>
      <c r="O19" s="37">
        <f t="shared" si="9"/>
        <v>0</v>
      </c>
      <c r="P19" s="36">
        <f t="shared" si="10"/>
        <v>0</v>
      </c>
      <c r="Q19" s="33">
        <f t="shared" si="11"/>
        <v>0</v>
      </c>
      <c r="R19" s="36">
        <f t="shared" si="12"/>
        <v>0</v>
      </c>
      <c r="S19" s="34">
        <f t="shared" si="13"/>
        <v>0</v>
      </c>
      <c r="T19" s="23">
        <f t="array" ref="T19">IF(ISBLANK(A19),0,IF((OR(EXACT(A19,ALS_Hoch!$C$2:$C$86))),VLOOKUP(A19,ALS_Hoch!$C$2:$I$86,4,FALSE)))</f>
        <v>0</v>
      </c>
      <c r="U19" s="32">
        <f t="shared" si="14"/>
        <v>51</v>
      </c>
      <c r="V19" s="34">
        <f>VLOOKUP(U19,Punktezuordnung!$A$2:$B$52,2,FALSE())</f>
        <v>0</v>
      </c>
      <c r="W19" s="23">
        <f t="array" ref="W19">IF(ISBLANK(A19),0,IF((OR(EXACT(A19,ALS_Kugel!$C$2:$C$87))),VLOOKUP(A19,ALS_Kugel!$C$2:$I$87,4,FALSE)))</f>
        <v>0</v>
      </c>
      <c r="X19" s="39">
        <f t="shared" si="15"/>
        <v>51</v>
      </c>
      <c r="Y19" s="34">
        <f>VLOOKUP(X19,Punktezuordnung!$A$2:$B$52,2,FALSE())</f>
        <v>0</v>
      </c>
      <c r="Z19" s="24">
        <v>100</v>
      </c>
      <c r="AA19" s="39">
        <f t="shared" si="16"/>
        <v>51</v>
      </c>
      <c r="AB19" s="34">
        <f>VLOOKUP(AA19,Punktezuordnung!$A$2:$B$52,2,FALSE())</f>
        <v>0</v>
      </c>
      <c r="AC19" s="43">
        <v>0</v>
      </c>
      <c r="AD19" s="39">
        <f t="shared" si="17"/>
        <v>51</v>
      </c>
      <c r="AE19" s="34">
        <f>VLOOKUP(AD19,Punktezuordnung!$A$2:$B$52,2,FALSE())</f>
        <v>0</v>
      </c>
      <c r="AF19" s="44">
        <v>100</v>
      </c>
      <c r="AG19" s="32">
        <f t="shared" si="18"/>
        <v>51</v>
      </c>
      <c r="AH19" s="34">
        <f>VLOOKUP(AG19,Punktezuordnung!$A$2:$B$52,2,FALSE())</f>
        <v>0</v>
      </c>
      <c r="AI19" s="44">
        <v>100</v>
      </c>
      <c r="AJ19" s="32">
        <f t="shared" si="19"/>
        <v>51</v>
      </c>
      <c r="AK19" s="34">
        <f>VLOOKUP(AJ19,Punktezuordnung!$A$2:$B$52,2,FALSE())</f>
        <v>0</v>
      </c>
      <c r="AL19" s="30">
        <f t="array" ref="AL19">IF(ISBLANK(NIA_Cross!$A$2),100,IF(ISBLANK(A19),100,IF((OR(EXACT(A19,NIA_Cross!$C$2:$C$100))),VLOOKUP(A19,NIA_Cross!$C$2:$I$100,4,FALSE))))</f>
        <v>100</v>
      </c>
      <c r="AM19" s="32">
        <f t="shared" si="20"/>
        <v>51</v>
      </c>
      <c r="AN19" s="34">
        <f>VLOOKUP(AM19,Punktezuordnung!$A$2:$B$52,2,FALSE())</f>
        <v>0</v>
      </c>
      <c r="AO19" s="24">
        <f t="array" ref="AO19">IF(ISBLANK(NIA_Speer!$A$2),0,IF(ISBLANK(A19),0,IF((OR(EXACT(A19,NIA_Speer!$C$2:$C$100))),VLOOKUP(A19,NIA_Speer!$C$2:$I$100,4,FALSE))))</f>
        <v>0</v>
      </c>
      <c r="AP19" s="32">
        <f t="array" ref="AP19">IF(AO19&lt;=0,51,RANK(AO19,$AO$4:$AO$49,0))</f>
        <v>51</v>
      </c>
      <c r="AQ19" s="34">
        <f>VLOOKUP(AP19,Punktezuordnung!$A$2:$B$52,2,FALSE())</f>
        <v>0</v>
      </c>
      <c r="AR19" s="24">
        <f t="array" ref="AR19">IF(ISBLANK(STO_Weit!$A$2),0,IF(ISBLANK(A19),0,IF((OR(EXACT(A19,STO_Weit!$C$2:$C$78))),VLOOKUP(A19,STO_Weit!$C$2:$I$78,4,FALSE))))</f>
        <v>0</v>
      </c>
      <c r="AS19" s="32">
        <f t="shared" si="21"/>
        <v>51</v>
      </c>
      <c r="AT19" s="34">
        <f>VLOOKUP(AS19,Punktezuordnung!$A$2:$B$52,2,FALSE())</f>
        <v>0</v>
      </c>
      <c r="AU19" s="83">
        <f t="array" ref="AU19">IF(ISBLANK(STO_Ball!$A$2),0,IF(ISBLANK(A19),0,IF((OR(EXACT(A19,STO_Ball!$C$2:$C$78))),VLOOKUP(A19,STO_Ball!$C$2:$I$78,4,FALSE))))</f>
        <v>0</v>
      </c>
      <c r="AV19" s="39">
        <f t="shared" si="22"/>
        <v>51</v>
      </c>
      <c r="AW19" s="34">
        <f>VLOOKUP(AV19,Punktezuordnung!$A$2:$B$52,2,FALSE())</f>
        <v>0</v>
      </c>
      <c r="AX19" s="43">
        <v>0</v>
      </c>
      <c r="AY19" s="39">
        <f t="shared" si="23"/>
        <v>51</v>
      </c>
      <c r="AZ19" s="46">
        <f>VLOOKUP(AY19,Punktezuordnung!$A$2:$B$52,2,FALSE())</f>
        <v>0</v>
      </c>
    </row>
    <row r="20" spans="1:52" x14ac:dyDescent="0.25">
      <c r="A20" s="22"/>
      <c r="B20" s="22"/>
      <c r="C20" s="22"/>
      <c r="D20" s="22"/>
      <c r="E20" s="39" t="str">
        <f t="shared" si="0"/>
        <v/>
      </c>
      <c r="F20" s="34">
        <f t="array" ref="F20">SUM(LARGE(H20:S20,{1;2;3;4;5;6;7}))</f>
        <v>0</v>
      </c>
      <c r="G20" s="40">
        <f t="shared" si="1"/>
        <v>0</v>
      </c>
      <c r="H20" s="41">
        <f t="shared" si="2"/>
        <v>0</v>
      </c>
      <c r="I20" s="34">
        <f t="shared" si="3"/>
        <v>0</v>
      </c>
      <c r="J20" s="41">
        <f t="shared" si="4"/>
        <v>0</v>
      </c>
      <c r="K20" s="34">
        <f t="shared" si="5"/>
        <v>0</v>
      </c>
      <c r="L20" s="37">
        <f t="shared" si="6"/>
        <v>0</v>
      </c>
      <c r="M20" s="38">
        <f t="shared" si="7"/>
        <v>0</v>
      </c>
      <c r="N20" s="42">
        <f t="shared" si="8"/>
        <v>0</v>
      </c>
      <c r="O20" s="37">
        <f t="shared" si="9"/>
        <v>0</v>
      </c>
      <c r="P20" s="36">
        <f t="shared" si="10"/>
        <v>0</v>
      </c>
      <c r="Q20" s="33">
        <f t="shared" si="11"/>
        <v>0</v>
      </c>
      <c r="R20" s="36">
        <f t="shared" si="12"/>
        <v>0</v>
      </c>
      <c r="S20" s="34">
        <f t="shared" si="13"/>
        <v>0</v>
      </c>
      <c r="T20" s="23">
        <f t="array" ref="T20">IF(ISBLANK(A20),0,IF((OR(EXACT(A20,ALS_Hoch!$C$2:$C$86))),VLOOKUP(A20,ALS_Hoch!$C$2:$I$86,4,FALSE)))</f>
        <v>0</v>
      </c>
      <c r="U20" s="32">
        <f t="shared" si="14"/>
        <v>51</v>
      </c>
      <c r="V20" s="34">
        <f>VLOOKUP(U20,Punktezuordnung!$A$2:$B$52,2,FALSE())</f>
        <v>0</v>
      </c>
      <c r="W20" s="23">
        <f t="array" ref="W20">IF(ISBLANK(A20),0,IF((OR(EXACT(A20,ALS_Kugel!$C$2:$C$87))),VLOOKUP(A20,ALS_Kugel!$C$2:$I$87,4,FALSE)))</f>
        <v>0</v>
      </c>
      <c r="X20" s="39">
        <f t="shared" si="15"/>
        <v>51</v>
      </c>
      <c r="Y20" s="34">
        <f>VLOOKUP(X20,Punktezuordnung!$A$2:$B$52,2,FALSE())</f>
        <v>0</v>
      </c>
      <c r="Z20" s="24">
        <v>100</v>
      </c>
      <c r="AA20" s="39">
        <f t="shared" si="16"/>
        <v>51</v>
      </c>
      <c r="AB20" s="34">
        <f>VLOOKUP(AA20,Punktezuordnung!$A$2:$B$52,2,FALSE())</f>
        <v>0</v>
      </c>
      <c r="AC20" s="43">
        <v>0</v>
      </c>
      <c r="AD20" s="39">
        <f t="shared" si="17"/>
        <v>51</v>
      </c>
      <c r="AE20" s="34">
        <f>VLOOKUP(AD20,Punktezuordnung!$A$2:$B$52,2,FALSE())</f>
        <v>0</v>
      </c>
      <c r="AF20" s="44">
        <v>100</v>
      </c>
      <c r="AG20" s="32">
        <f t="shared" si="18"/>
        <v>51</v>
      </c>
      <c r="AH20" s="34">
        <f>VLOOKUP(AG20,Punktezuordnung!$A$2:$B$52,2,FALSE())</f>
        <v>0</v>
      </c>
      <c r="AI20" s="44">
        <v>100</v>
      </c>
      <c r="AJ20" s="32">
        <f t="shared" si="19"/>
        <v>51</v>
      </c>
      <c r="AK20" s="34">
        <f>VLOOKUP(AJ20,Punktezuordnung!$A$2:$B$52,2,FALSE())</f>
        <v>0</v>
      </c>
      <c r="AL20" s="30">
        <f t="array" ref="AL20">IF(ISBLANK(NIA_Cross!$A$2),100,IF(ISBLANK(A20),100,IF((OR(EXACT(A20,NIA_Cross!$C$2:$C$100))),VLOOKUP(A20,NIA_Cross!$C$2:$I$100,4,FALSE))))</f>
        <v>100</v>
      </c>
      <c r="AM20" s="32">
        <f t="shared" si="20"/>
        <v>51</v>
      </c>
      <c r="AN20" s="34">
        <f>VLOOKUP(AM20,Punktezuordnung!$A$2:$B$52,2,FALSE())</f>
        <v>0</v>
      </c>
      <c r="AO20" s="24">
        <f t="array" ref="AO20">IF(ISBLANK(NIA_Speer!$A$2),0,IF(ISBLANK(A20),0,IF((OR(EXACT(A20,NIA_Speer!$C$2:$C$100))),VLOOKUP(A20,NIA_Speer!$C$2:$I$100,4,FALSE))))</f>
        <v>0</v>
      </c>
      <c r="AP20" s="32">
        <f t="array" ref="AP20">IF(AO20&lt;=0,51,RANK(AO20,$AO$4:$AO$49,0))</f>
        <v>51</v>
      </c>
      <c r="AQ20" s="34">
        <f>VLOOKUP(AP20,Punktezuordnung!$A$2:$B$52,2,FALSE())</f>
        <v>0</v>
      </c>
      <c r="AR20" s="24">
        <f t="array" ref="AR20">IF(ISBLANK(STO_Weit!$A$2),0,IF(ISBLANK(A20),0,IF((OR(EXACT(A20,STO_Weit!$C$2:$C$78))),VLOOKUP(A20,STO_Weit!$C$2:$I$78,4,FALSE))))</f>
        <v>0</v>
      </c>
      <c r="AS20" s="32">
        <f t="shared" si="21"/>
        <v>51</v>
      </c>
      <c r="AT20" s="34">
        <f>VLOOKUP(AS20,Punktezuordnung!$A$2:$B$52,2,FALSE())</f>
        <v>0</v>
      </c>
      <c r="AU20" s="83">
        <f t="array" ref="AU20">IF(ISBLANK(STO_Ball!$A$2),0,IF(ISBLANK(A20),0,IF((OR(EXACT(A20,STO_Ball!$C$2:$C$78))),VLOOKUP(A20,STO_Ball!$C$2:$I$78,4,FALSE))))</f>
        <v>0</v>
      </c>
      <c r="AV20" s="39">
        <f t="shared" si="22"/>
        <v>51</v>
      </c>
      <c r="AW20" s="34">
        <f>VLOOKUP(AV20,Punktezuordnung!$A$2:$B$52,2,FALSE())</f>
        <v>0</v>
      </c>
      <c r="AX20" s="43">
        <v>0</v>
      </c>
      <c r="AY20" s="39">
        <f t="shared" si="23"/>
        <v>51</v>
      </c>
      <c r="AZ20" s="46">
        <f>VLOOKUP(AY20,Punktezuordnung!$A$2:$B$52,2,FALSE())</f>
        <v>0</v>
      </c>
    </row>
    <row r="21" spans="1:52" x14ac:dyDescent="0.25">
      <c r="A21" s="22"/>
      <c r="B21" s="22"/>
      <c r="C21" s="22"/>
      <c r="D21" s="22"/>
      <c r="E21" s="39" t="str">
        <f t="shared" si="0"/>
        <v/>
      </c>
      <c r="F21" s="34">
        <f t="array" ref="F21">SUM(LARGE(H21:S21,{1;2;3;4;5;6;7}))</f>
        <v>0</v>
      </c>
      <c r="G21" s="40">
        <f t="shared" si="1"/>
        <v>0</v>
      </c>
      <c r="H21" s="41">
        <f t="shared" si="2"/>
        <v>0</v>
      </c>
      <c r="I21" s="34">
        <f t="shared" si="3"/>
        <v>0</v>
      </c>
      <c r="J21" s="41">
        <f t="shared" si="4"/>
        <v>0</v>
      </c>
      <c r="K21" s="34">
        <f t="shared" si="5"/>
        <v>0</v>
      </c>
      <c r="L21" s="37">
        <f t="shared" si="6"/>
        <v>0</v>
      </c>
      <c r="M21" s="38">
        <f t="shared" si="7"/>
        <v>0</v>
      </c>
      <c r="N21" s="42">
        <f t="shared" si="8"/>
        <v>0</v>
      </c>
      <c r="O21" s="37">
        <f t="shared" si="9"/>
        <v>0</v>
      </c>
      <c r="P21" s="36">
        <f t="shared" si="10"/>
        <v>0</v>
      </c>
      <c r="Q21" s="33">
        <f t="shared" si="11"/>
        <v>0</v>
      </c>
      <c r="R21" s="36">
        <f t="shared" si="12"/>
        <v>0</v>
      </c>
      <c r="S21" s="34">
        <f t="shared" si="13"/>
        <v>0</v>
      </c>
      <c r="T21" s="23">
        <f t="array" ref="T21">IF(ISBLANK(A21),0,IF((OR(EXACT(A21,ALS_Hoch!$C$2:$C$86))),VLOOKUP(A21,ALS_Hoch!$C$2:$I$86,4,FALSE)))</f>
        <v>0</v>
      </c>
      <c r="U21" s="32">
        <f t="shared" si="14"/>
        <v>51</v>
      </c>
      <c r="V21" s="34">
        <f>VLOOKUP(U21,Punktezuordnung!$A$2:$B$52,2,FALSE())</f>
        <v>0</v>
      </c>
      <c r="W21" s="23">
        <f t="array" ref="W21">IF(ISBLANK(A21),0,IF((OR(EXACT(A21,ALS_Kugel!$C$2:$C$87))),VLOOKUP(A21,ALS_Kugel!$C$2:$I$87,4,FALSE)))</f>
        <v>0</v>
      </c>
      <c r="X21" s="39">
        <f t="shared" si="15"/>
        <v>51</v>
      </c>
      <c r="Y21" s="34">
        <f>VLOOKUP(X21,Punktezuordnung!$A$2:$B$52,2,FALSE())</f>
        <v>0</v>
      </c>
      <c r="Z21" s="24">
        <v>100</v>
      </c>
      <c r="AA21" s="39">
        <f t="shared" si="16"/>
        <v>51</v>
      </c>
      <c r="AB21" s="34">
        <f>VLOOKUP(AA21,Punktezuordnung!$A$2:$B$52,2,FALSE())</f>
        <v>0</v>
      </c>
      <c r="AC21" s="43">
        <v>0</v>
      </c>
      <c r="AD21" s="39">
        <f t="shared" si="17"/>
        <v>51</v>
      </c>
      <c r="AE21" s="34">
        <f>VLOOKUP(AD21,Punktezuordnung!$A$2:$B$52,2,FALSE())</f>
        <v>0</v>
      </c>
      <c r="AF21" s="44">
        <v>100</v>
      </c>
      <c r="AG21" s="32">
        <f t="shared" si="18"/>
        <v>51</v>
      </c>
      <c r="AH21" s="34">
        <f>VLOOKUP(AG21,Punktezuordnung!$A$2:$B$52,2,FALSE())</f>
        <v>0</v>
      </c>
      <c r="AI21" s="44">
        <v>100</v>
      </c>
      <c r="AJ21" s="32">
        <f t="shared" si="19"/>
        <v>51</v>
      </c>
      <c r="AK21" s="34">
        <f>VLOOKUP(AJ21,Punktezuordnung!$A$2:$B$52,2,FALSE())</f>
        <v>0</v>
      </c>
      <c r="AL21" s="30">
        <f t="array" ref="AL21">IF(ISBLANK(NIA_Cross!$A$2),100,IF(ISBLANK(A21),100,IF((OR(EXACT(A21,NIA_Cross!$C$2:$C$100))),VLOOKUP(A21,NIA_Cross!$C$2:$I$100,4,FALSE))))</f>
        <v>100</v>
      </c>
      <c r="AM21" s="32">
        <f t="shared" si="20"/>
        <v>51</v>
      </c>
      <c r="AN21" s="34">
        <f>VLOOKUP(AM21,Punktezuordnung!$A$2:$B$52,2,FALSE())</f>
        <v>0</v>
      </c>
      <c r="AO21" s="24">
        <f t="array" ref="AO21">IF(ISBLANK(NIA_Speer!$A$2),0,IF(ISBLANK(A21),0,IF((OR(EXACT(A21,NIA_Speer!$C$2:$C$100))),VLOOKUP(A21,NIA_Speer!$C$2:$I$100,4,FALSE))))</f>
        <v>0</v>
      </c>
      <c r="AP21" s="32">
        <f t="array" ref="AP21">IF(AO21&lt;=0,51,RANK(AO21,$AO$4:$AO$49,0))</f>
        <v>51</v>
      </c>
      <c r="AQ21" s="34">
        <f>VLOOKUP(AP21,Punktezuordnung!$A$2:$B$52,2,FALSE())</f>
        <v>0</v>
      </c>
      <c r="AR21" s="24">
        <f t="array" ref="AR21">IF(ISBLANK(STO_Weit!$A$2),0,IF(ISBLANK(A21),0,IF((OR(EXACT(A21,STO_Weit!$C$2:$C$78))),VLOOKUP(A21,STO_Weit!$C$2:$I$78,4,FALSE))))</f>
        <v>0</v>
      </c>
      <c r="AS21" s="32">
        <f t="shared" si="21"/>
        <v>51</v>
      </c>
      <c r="AT21" s="34">
        <f>VLOOKUP(AS21,Punktezuordnung!$A$2:$B$52,2,FALSE())</f>
        <v>0</v>
      </c>
      <c r="AU21" s="83">
        <f t="array" ref="AU21">IF(ISBLANK(STO_Ball!$A$2),0,IF(ISBLANK(A21),0,IF((OR(EXACT(A21,STO_Ball!$C$2:$C$78))),VLOOKUP(A21,STO_Ball!$C$2:$I$78,4,FALSE))))</f>
        <v>0</v>
      </c>
      <c r="AV21" s="39">
        <f t="shared" si="22"/>
        <v>51</v>
      </c>
      <c r="AW21" s="34">
        <f>VLOOKUP(AV21,Punktezuordnung!$A$2:$B$52,2,FALSE())</f>
        <v>0</v>
      </c>
      <c r="AX21" s="43">
        <v>0</v>
      </c>
      <c r="AY21" s="39">
        <f t="shared" si="23"/>
        <v>51</v>
      </c>
      <c r="AZ21" s="46">
        <f>VLOOKUP(AY21,Punktezuordnung!$A$2:$B$52,2,FALSE())</f>
        <v>0</v>
      </c>
    </row>
    <row r="22" spans="1:52" x14ac:dyDescent="0.25">
      <c r="A22" s="22"/>
      <c r="B22" s="22"/>
      <c r="C22" s="22"/>
      <c r="D22" s="22"/>
      <c r="E22" s="39" t="str">
        <f t="shared" si="0"/>
        <v/>
      </c>
      <c r="F22" s="34">
        <f t="array" ref="F22">SUM(LARGE(H22:S22,{1;2;3;4;5;6;7}))</f>
        <v>0</v>
      </c>
      <c r="G22" s="40">
        <f t="shared" si="1"/>
        <v>0</v>
      </c>
      <c r="H22" s="41">
        <f t="shared" si="2"/>
        <v>0</v>
      </c>
      <c r="I22" s="34">
        <f t="shared" si="3"/>
        <v>0</v>
      </c>
      <c r="J22" s="41">
        <f t="shared" si="4"/>
        <v>0</v>
      </c>
      <c r="K22" s="34">
        <f t="shared" si="5"/>
        <v>0</v>
      </c>
      <c r="L22" s="37">
        <f t="shared" si="6"/>
        <v>0</v>
      </c>
      <c r="M22" s="38">
        <f t="shared" si="7"/>
        <v>0</v>
      </c>
      <c r="N22" s="42">
        <f t="shared" si="8"/>
        <v>0</v>
      </c>
      <c r="O22" s="37">
        <f t="shared" si="9"/>
        <v>0</v>
      </c>
      <c r="P22" s="36">
        <f t="shared" si="10"/>
        <v>0</v>
      </c>
      <c r="Q22" s="33">
        <f t="shared" si="11"/>
        <v>0</v>
      </c>
      <c r="R22" s="36">
        <f t="shared" si="12"/>
        <v>0</v>
      </c>
      <c r="S22" s="34">
        <f t="shared" si="13"/>
        <v>0</v>
      </c>
      <c r="T22" s="23">
        <f t="array" ref="T22">IF(ISBLANK(A22),0,IF((OR(EXACT(A22,ALS_Hoch!$C$2:$C$86))),VLOOKUP(A22,ALS_Hoch!$C$2:$I$86,4,FALSE)))</f>
        <v>0</v>
      </c>
      <c r="U22" s="32">
        <f t="shared" si="14"/>
        <v>51</v>
      </c>
      <c r="V22" s="34">
        <f>VLOOKUP(U22,Punktezuordnung!$A$2:$B$52,2,FALSE())</f>
        <v>0</v>
      </c>
      <c r="W22" s="23">
        <f t="array" ref="W22">IF(ISBLANK(A22),0,IF((OR(EXACT(A22,ALS_Kugel!$C$2:$C$87))),VLOOKUP(A22,ALS_Kugel!$C$2:$I$87,4,FALSE)))</f>
        <v>0</v>
      </c>
      <c r="X22" s="39">
        <f t="shared" si="15"/>
        <v>51</v>
      </c>
      <c r="Y22" s="34">
        <f>VLOOKUP(X22,Punktezuordnung!$A$2:$B$52,2,FALSE())</f>
        <v>0</v>
      </c>
      <c r="Z22" s="24">
        <v>100</v>
      </c>
      <c r="AA22" s="39">
        <f t="shared" si="16"/>
        <v>51</v>
      </c>
      <c r="AB22" s="34">
        <f>VLOOKUP(AA22,Punktezuordnung!$A$2:$B$52,2,FALSE())</f>
        <v>0</v>
      </c>
      <c r="AC22" s="43">
        <v>0</v>
      </c>
      <c r="AD22" s="39">
        <f t="shared" si="17"/>
        <v>51</v>
      </c>
      <c r="AE22" s="34">
        <f>VLOOKUP(AD22,Punktezuordnung!$A$2:$B$52,2,FALSE())</f>
        <v>0</v>
      </c>
      <c r="AF22" s="44">
        <v>100</v>
      </c>
      <c r="AG22" s="32">
        <f t="shared" si="18"/>
        <v>51</v>
      </c>
      <c r="AH22" s="34">
        <f>VLOOKUP(AG22,Punktezuordnung!$A$2:$B$52,2,FALSE())</f>
        <v>0</v>
      </c>
      <c r="AI22" s="44">
        <v>100</v>
      </c>
      <c r="AJ22" s="32">
        <f t="shared" si="19"/>
        <v>51</v>
      </c>
      <c r="AK22" s="34">
        <f>VLOOKUP(AJ22,Punktezuordnung!$A$2:$B$52,2,FALSE())</f>
        <v>0</v>
      </c>
      <c r="AL22" s="30">
        <f t="array" ref="AL22">IF(ISBLANK(NIA_Cross!$A$2),100,IF(ISBLANK(A22),100,IF((OR(EXACT(A22,NIA_Cross!$C$2:$C$100))),VLOOKUP(A22,NIA_Cross!$C$2:$I$100,4,FALSE))))</f>
        <v>100</v>
      </c>
      <c r="AM22" s="32">
        <f t="shared" si="20"/>
        <v>51</v>
      </c>
      <c r="AN22" s="34">
        <f>VLOOKUP(AM22,Punktezuordnung!$A$2:$B$52,2,FALSE())</f>
        <v>0</v>
      </c>
      <c r="AO22" s="24">
        <f t="array" ref="AO22">IF(ISBLANK(NIA_Speer!$A$2),0,IF(ISBLANK(A22),0,IF((OR(EXACT(A22,NIA_Speer!$C$2:$C$100))),VLOOKUP(A22,NIA_Speer!$C$2:$I$100,4,FALSE))))</f>
        <v>0</v>
      </c>
      <c r="AP22" s="32">
        <f t="array" ref="AP22">IF(AO22&lt;=0,51,RANK(AO22,$AO$4:$AO$49,0))</f>
        <v>51</v>
      </c>
      <c r="AQ22" s="34">
        <f>VLOOKUP(AP22,Punktezuordnung!$A$2:$B$52,2,FALSE())</f>
        <v>0</v>
      </c>
      <c r="AR22" s="24">
        <f t="array" ref="AR22">IF(ISBLANK(STO_Weit!$A$2),0,IF(ISBLANK(A22),0,IF((OR(EXACT(A22,STO_Weit!$C$2:$C$78))),VLOOKUP(A22,STO_Weit!$C$2:$I$78,4,FALSE))))</f>
        <v>0</v>
      </c>
      <c r="AS22" s="32">
        <f t="shared" si="21"/>
        <v>51</v>
      </c>
      <c r="AT22" s="34">
        <f>VLOOKUP(AS22,Punktezuordnung!$A$2:$B$52,2,FALSE())</f>
        <v>0</v>
      </c>
      <c r="AU22" s="83">
        <f t="array" ref="AU22">IF(ISBLANK(STO_Ball!$A$2),0,IF(ISBLANK(A22),0,IF((OR(EXACT(A22,STO_Ball!$C$2:$C$78))),VLOOKUP(A22,STO_Ball!$C$2:$I$78,4,FALSE))))</f>
        <v>0</v>
      </c>
      <c r="AV22" s="39">
        <f t="shared" si="22"/>
        <v>51</v>
      </c>
      <c r="AW22" s="34">
        <f>VLOOKUP(AV22,Punktezuordnung!$A$2:$B$52,2,FALSE())</f>
        <v>0</v>
      </c>
      <c r="AX22" s="43">
        <v>0</v>
      </c>
      <c r="AY22" s="39">
        <f t="shared" si="23"/>
        <v>51</v>
      </c>
      <c r="AZ22" s="46">
        <f>VLOOKUP(AY22,Punktezuordnung!$A$2:$B$52,2,FALSE())</f>
        <v>0</v>
      </c>
    </row>
    <row r="23" spans="1:52" x14ac:dyDescent="0.25">
      <c r="A23" s="22"/>
      <c r="B23" s="22"/>
      <c r="C23" s="22"/>
      <c r="D23" s="22"/>
      <c r="E23" s="39" t="str">
        <f t="shared" si="0"/>
        <v/>
      </c>
      <c r="F23" s="34">
        <f t="array" ref="F23">SUM(LARGE(H23:S23,{1;2;3;4;5;6;7}))</f>
        <v>0</v>
      </c>
      <c r="G23" s="40">
        <f t="shared" si="1"/>
        <v>0</v>
      </c>
      <c r="H23" s="41">
        <f t="shared" si="2"/>
        <v>0</v>
      </c>
      <c r="I23" s="34">
        <f t="shared" si="3"/>
        <v>0</v>
      </c>
      <c r="J23" s="41">
        <f t="shared" si="4"/>
        <v>0</v>
      </c>
      <c r="K23" s="34">
        <f t="shared" si="5"/>
        <v>0</v>
      </c>
      <c r="L23" s="37">
        <f t="shared" si="6"/>
        <v>0</v>
      </c>
      <c r="M23" s="38">
        <f t="shared" si="7"/>
        <v>0</v>
      </c>
      <c r="N23" s="42">
        <f t="shared" si="8"/>
        <v>0</v>
      </c>
      <c r="O23" s="37">
        <f t="shared" si="9"/>
        <v>0</v>
      </c>
      <c r="P23" s="36">
        <f t="shared" si="10"/>
        <v>0</v>
      </c>
      <c r="Q23" s="33">
        <f t="shared" si="11"/>
        <v>0</v>
      </c>
      <c r="R23" s="36">
        <f t="shared" si="12"/>
        <v>0</v>
      </c>
      <c r="S23" s="34">
        <f t="shared" si="13"/>
        <v>0</v>
      </c>
      <c r="T23" s="23">
        <f t="array" ref="T23">IF(ISBLANK(A23),0,IF((OR(EXACT(A23,ALS_Hoch!$C$2:$C$86))),VLOOKUP(A23,ALS_Hoch!$C$2:$I$86,4,FALSE)))</f>
        <v>0</v>
      </c>
      <c r="U23" s="32">
        <f t="shared" si="14"/>
        <v>51</v>
      </c>
      <c r="V23" s="34">
        <f>VLOOKUP(U23,Punktezuordnung!$A$2:$B$52,2,FALSE())</f>
        <v>0</v>
      </c>
      <c r="W23" s="23">
        <f t="array" ref="W23">IF(ISBLANK(A23),0,IF((OR(EXACT(A23,ALS_Kugel!$C$2:$C$87))),VLOOKUP(A23,ALS_Kugel!$C$2:$I$87,4,FALSE)))</f>
        <v>0</v>
      </c>
      <c r="X23" s="39">
        <f t="shared" si="15"/>
        <v>51</v>
      </c>
      <c r="Y23" s="34">
        <f>VLOOKUP(X23,Punktezuordnung!$A$2:$B$52,2,FALSE())</f>
        <v>0</v>
      </c>
      <c r="Z23" s="24">
        <v>100</v>
      </c>
      <c r="AA23" s="39">
        <f t="shared" si="16"/>
        <v>51</v>
      </c>
      <c r="AB23" s="34">
        <f>VLOOKUP(AA23,Punktezuordnung!$A$2:$B$52,2,FALSE())</f>
        <v>0</v>
      </c>
      <c r="AC23" s="43">
        <v>0</v>
      </c>
      <c r="AD23" s="39">
        <f t="shared" si="17"/>
        <v>51</v>
      </c>
      <c r="AE23" s="34">
        <f>VLOOKUP(AD23,Punktezuordnung!$A$2:$B$52,2,FALSE())</f>
        <v>0</v>
      </c>
      <c r="AF23" s="44">
        <v>100</v>
      </c>
      <c r="AG23" s="32">
        <f t="shared" si="18"/>
        <v>51</v>
      </c>
      <c r="AH23" s="34">
        <f>VLOOKUP(AG23,Punktezuordnung!$A$2:$B$52,2,FALSE())</f>
        <v>0</v>
      </c>
      <c r="AI23" s="44">
        <v>100</v>
      </c>
      <c r="AJ23" s="32">
        <f t="shared" si="19"/>
        <v>51</v>
      </c>
      <c r="AK23" s="34">
        <f>VLOOKUP(AJ23,Punktezuordnung!$A$2:$B$52,2,FALSE())</f>
        <v>0</v>
      </c>
      <c r="AL23" s="30">
        <f t="array" ref="AL23">IF(ISBLANK(NIA_Cross!$A$2),100,IF(ISBLANK(A23),100,IF((OR(EXACT(A23,NIA_Cross!$C$2:$C$100))),VLOOKUP(A23,NIA_Cross!$C$2:$I$100,4,FALSE))))</f>
        <v>100</v>
      </c>
      <c r="AM23" s="32">
        <f t="shared" si="20"/>
        <v>51</v>
      </c>
      <c r="AN23" s="34">
        <f>VLOOKUP(AM23,Punktezuordnung!$A$2:$B$52,2,FALSE())</f>
        <v>0</v>
      </c>
      <c r="AO23" s="24">
        <f t="array" ref="AO23">IF(ISBLANK(NIA_Speer!$A$2),0,IF(ISBLANK(A23),0,IF((OR(EXACT(A23,NIA_Speer!$C$2:$C$100))),VLOOKUP(A23,NIA_Speer!$C$2:$I$100,4,FALSE))))</f>
        <v>0</v>
      </c>
      <c r="AP23" s="32">
        <f t="array" ref="AP23">IF(AO23&lt;=0,51,RANK(AO23,$AO$4:$AO$49,0))</f>
        <v>51</v>
      </c>
      <c r="AQ23" s="34">
        <f>VLOOKUP(AP23,Punktezuordnung!$A$2:$B$52,2,FALSE())</f>
        <v>0</v>
      </c>
      <c r="AR23" s="24">
        <f t="array" ref="AR23">IF(ISBLANK(STO_Weit!$A$2),0,IF(ISBLANK(A23),0,IF((OR(EXACT(A23,STO_Weit!$C$2:$C$78))),VLOOKUP(A23,STO_Weit!$C$2:$I$78,4,FALSE))))</f>
        <v>0</v>
      </c>
      <c r="AS23" s="32">
        <f t="shared" si="21"/>
        <v>51</v>
      </c>
      <c r="AT23" s="34">
        <f>VLOOKUP(AS23,Punktezuordnung!$A$2:$B$52,2,FALSE())</f>
        <v>0</v>
      </c>
      <c r="AU23" s="83">
        <f t="array" ref="AU23">IF(ISBLANK(STO_Ball!$A$2),0,IF(ISBLANK(A23),0,IF((OR(EXACT(A23,STO_Ball!$C$2:$C$78))),VLOOKUP(A23,STO_Ball!$C$2:$I$78,4,FALSE))))</f>
        <v>0</v>
      </c>
      <c r="AV23" s="39">
        <f t="shared" si="22"/>
        <v>51</v>
      </c>
      <c r="AW23" s="34">
        <f>VLOOKUP(AV23,Punktezuordnung!$A$2:$B$52,2,FALSE())</f>
        <v>0</v>
      </c>
      <c r="AX23" s="43">
        <v>0</v>
      </c>
      <c r="AY23" s="39">
        <f t="shared" si="23"/>
        <v>51</v>
      </c>
      <c r="AZ23" s="46">
        <f>VLOOKUP(AY23,Punktezuordnung!$A$2:$B$52,2,FALSE())</f>
        <v>0</v>
      </c>
    </row>
    <row r="24" spans="1:52" x14ac:dyDescent="0.25">
      <c r="A24" s="22"/>
      <c r="B24" s="22"/>
      <c r="C24" s="22"/>
      <c r="D24" s="22"/>
      <c r="E24" s="39" t="str">
        <f t="shared" si="0"/>
        <v/>
      </c>
      <c r="F24" s="34">
        <f t="array" ref="F24">SUM(LARGE(H24:S24,{1;2;3;4;5;6;7}))</f>
        <v>0</v>
      </c>
      <c r="G24" s="40">
        <f t="shared" si="1"/>
        <v>0</v>
      </c>
      <c r="H24" s="41">
        <f t="shared" si="2"/>
        <v>0</v>
      </c>
      <c r="I24" s="34">
        <f t="shared" si="3"/>
        <v>0</v>
      </c>
      <c r="J24" s="41">
        <f t="shared" si="4"/>
        <v>0</v>
      </c>
      <c r="K24" s="34">
        <f t="shared" si="5"/>
        <v>0</v>
      </c>
      <c r="L24" s="37">
        <f t="shared" si="6"/>
        <v>0</v>
      </c>
      <c r="M24" s="38">
        <f t="shared" si="7"/>
        <v>0</v>
      </c>
      <c r="N24" s="42">
        <f t="shared" si="8"/>
        <v>0</v>
      </c>
      <c r="O24" s="37">
        <f t="shared" si="9"/>
        <v>0</v>
      </c>
      <c r="P24" s="36">
        <f t="shared" si="10"/>
        <v>0</v>
      </c>
      <c r="Q24" s="33">
        <f t="shared" si="11"/>
        <v>0</v>
      </c>
      <c r="R24" s="36">
        <f t="shared" si="12"/>
        <v>0</v>
      </c>
      <c r="S24" s="34">
        <f t="shared" si="13"/>
        <v>0</v>
      </c>
      <c r="T24" s="23">
        <f t="array" ref="T24">IF(ISBLANK(A24),0,IF((OR(EXACT(A24,ALS_Hoch!$C$2:$C$86))),VLOOKUP(A24,ALS_Hoch!$C$2:$I$86,4,FALSE)))</f>
        <v>0</v>
      </c>
      <c r="U24" s="32">
        <f t="shared" si="14"/>
        <v>51</v>
      </c>
      <c r="V24" s="34">
        <f>VLOOKUP(U24,Punktezuordnung!$A$2:$B$52,2,FALSE())</f>
        <v>0</v>
      </c>
      <c r="W24" s="23">
        <f t="array" ref="W24">IF(ISBLANK(A24),0,IF((OR(EXACT(A24,ALS_Kugel!$C$2:$C$87))),VLOOKUP(A24,ALS_Kugel!$C$2:$I$87,4,FALSE)))</f>
        <v>0</v>
      </c>
      <c r="X24" s="39">
        <f t="shared" si="15"/>
        <v>51</v>
      </c>
      <c r="Y24" s="34">
        <f>VLOOKUP(X24,Punktezuordnung!$A$2:$B$52,2,FALSE())</f>
        <v>0</v>
      </c>
      <c r="Z24" s="24">
        <v>100</v>
      </c>
      <c r="AA24" s="39">
        <f t="shared" si="16"/>
        <v>51</v>
      </c>
      <c r="AB24" s="34">
        <f>VLOOKUP(AA24,Punktezuordnung!$A$2:$B$52,2,FALSE())</f>
        <v>0</v>
      </c>
      <c r="AC24" s="43">
        <v>0</v>
      </c>
      <c r="AD24" s="39">
        <f t="shared" si="17"/>
        <v>51</v>
      </c>
      <c r="AE24" s="34">
        <f>VLOOKUP(AD24,Punktezuordnung!$A$2:$B$52,2,FALSE())</f>
        <v>0</v>
      </c>
      <c r="AF24" s="44">
        <v>100</v>
      </c>
      <c r="AG24" s="32">
        <f t="shared" si="18"/>
        <v>51</v>
      </c>
      <c r="AH24" s="34">
        <f>VLOOKUP(AG24,Punktezuordnung!$A$2:$B$52,2,FALSE())</f>
        <v>0</v>
      </c>
      <c r="AI24" s="44">
        <v>100</v>
      </c>
      <c r="AJ24" s="32">
        <f t="shared" si="19"/>
        <v>51</v>
      </c>
      <c r="AK24" s="34">
        <f>VLOOKUP(AJ24,Punktezuordnung!$A$2:$B$52,2,FALSE())</f>
        <v>0</v>
      </c>
      <c r="AL24" s="30">
        <f t="array" ref="AL24">IF(ISBLANK(NIA_Cross!$A$2),100,IF(ISBLANK(A24),100,IF((OR(EXACT(A24,NIA_Cross!$C$2:$C$100))),VLOOKUP(A24,NIA_Cross!$C$2:$I$100,4,FALSE))))</f>
        <v>100</v>
      </c>
      <c r="AM24" s="32">
        <f t="shared" si="20"/>
        <v>51</v>
      </c>
      <c r="AN24" s="34">
        <f>VLOOKUP(AM24,Punktezuordnung!$A$2:$B$52,2,FALSE())</f>
        <v>0</v>
      </c>
      <c r="AO24" s="24">
        <f t="array" ref="AO24">IF(ISBLANK(NIA_Speer!$A$2),0,IF(ISBLANK(A24),0,IF((OR(EXACT(A24,NIA_Speer!$C$2:$C$100))),VLOOKUP(A24,NIA_Speer!$C$2:$I$100,4,FALSE))))</f>
        <v>0</v>
      </c>
      <c r="AP24" s="32">
        <f t="array" ref="AP24">IF(AO24&lt;=0,51,RANK(AO24,$AO$4:$AO$49,0))</f>
        <v>51</v>
      </c>
      <c r="AQ24" s="34">
        <f>VLOOKUP(AP24,Punktezuordnung!$A$2:$B$52,2,FALSE())</f>
        <v>0</v>
      </c>
      <c r="AR24" s="24">
        <f t="array" ref="AR24">IF(ISBLANK(STO_Weit!$A$2),0,IF(ISBLANK(A24),0,IF((OR(EXACT(A24,STO_Weit!$C$2:$C$78))),VLOOKUP(A24,STO_Weit!$C$2:$I$78,4,FALSE))))</f>
        <v>0</v>
      </c>
      <c r="AS24" s="32">
        <f t="shared" si="21"/>
        <v>51</v>
      </c>
      <c r="AT24" s="34">
        <f>VLOOKUP(AS24,Punktezuordnung!$A$2:$B$52,2,FALSE())</f>
        <v>0</v>
      </c>
      <c r="AU24" s="83">
        <f t="array" ref="AU24">IF(ISBLANK(STO_Ball!$A$2),0,IF(ISBLANK(A24),0,IF((OR(EXACT(A24,STO_Ball!$C$2:$C$78))),VLOOKUP(A24,STO_Ball!$C$2:$I$78,4,FALSE))))</f>
        <v>0</v>
      </c>
      <c r="AV24" s="39">
        <f t="shared" si="22"/>
        <v>51</v>
      </c>
      <c r="AW24" s="34">
        <f>VLOOKUP(AV24,Punktezuordnung!$A$2:$B$52,2,FALSE())</f>
        <v>0</v>
      </c>
      <c r="AX24" s="43">
        <v>0</v>
      </c>
      <c r="AY24" s="39">
        <f t="shared" si="23"/>
        <v>51</v>
      </c>
      <c r="AZ24" s="46">
        <f>VLOOKUP(AY24,Punktezuordnung!$A$2:$B$52,2,FALSE())</f>
        <v>0</v>
      </c>
    </row>
    <row r="25" spans="1:52" x14ac:dyDescent="0.25">
      <c r="A25" s="22"/>
      <c r="B25" s="22"/>
      <c r="C25" s="22"/>
      <c r="D25" s="22"/>
      <c r="E25" s="39" t="str">
        <f t="shared" si="0"/>
        <v/>
      </c>
      <c r="F25" s="34">
        <f t="array" ref="F25">SUM(LARGE(H25:S25,{1;2;3;4;5;6;7}))</f>
        <v>0</v>
      </c>
      <c r="G25" s="40">
        <f t="shared" si="1"/>
        <v>0</v>
      </c>
      <c r="H25" s="41">
        <f t="shared" si="2"/>
        <v>0</v>
      </c>
      <c r="I25" s="34">
        <f t="shared" si="3"/>
        <v>0</v>
      </c>
      <c r="J25" s="41">
        <f t="shared" si="4"/>
        <v>0</v>
      </c>
      <c r="K25" s="34">
        <f t="shared" si="5"/>
        <v>0</v>
      </c>
      <c r="L25" s="37">
        <f t="shared" si="6"/>
        <v>0</v>
      </c>
      <c r="M25" s="38">
        <f t="shared" si="7"/>
        <v>0</v>
      </c>
      <c r="N25" s="42">
        <f t="shared" si="8"/>
        <v>0</v>
      </c>
      <c r="O25" s="37">
        <f t="shared" si="9"/>
        <v>0</v>
      </c>
      <c r="P25" s="36">
        <f t="shared" si="10"/>
        <v>0</v>
      </c>
      <c r="Q25" s="33">
        <f t="shared" si="11"/>
        <v>0</v>
      </c>
      <c r="R25" s="36">
        <f t="shared" si="12"/>
        <v>0</v>
      </c>
      <c r="S25" s="34">
        <f t="shared" si="13"/>
        <v>0</v>
      </c>
      <c r="T25" s="23">
        <f t="array" ref="T25">IF(ISBLANK(A25),0,IF((OR(EXACT(A25,ALS_Hoch!$C$2:$C$86))),VLOOKUP(A25,ALS_Hoch!$C$2:$I$86,4,FALSE)))</f>
        <v>0</v>
      </c>
      <c r="U25" s="32">
        <f t="shared" si="14"/>
        <v>51</v>
      </c>
      <c r="V25" s="34">
        <f>VLOOKUP(U25,Punktezuordnung!$A$2:$B$52,2,FALSE())</f>
        <v>0</v>
      </c>
      <c r="W25" s="23">
        <f t="array" ref="W25">IF(ISBLANK(A25),0,IF((OR(EXACT(A25,ALS_Kugel!$C$2:$C$87))),VLOOKUP(A25,ALS_Kugel!$C$2:$I$87,4,FALSE)))</f>
        <v>0</v>
      </c>
      <c r="X25" s="39">
        <f t="shared" si="15"/>
        <v>51</v>
      </c>
      <c r="Y25" s="34">
        <f>VLOOKUP(X25,Punktezuordnung!$A$2:$B$52,2,FALSE())</f>
        <v>0</v>
      </c>
      <c r="Z25" s="24">
        <v>100</v>
      </c>
      <c r="AA25" s="39">
        <f t="shared" si="16"/>
        <v>51</v>
      </c>
      <c r="AB25" s="34">
        <f>VLOOKUP(AA25,Punktezuordnung!$A$2:$B$52,2,FALSE())</f>
        <v>0</v>
      </c>
      <c r="AC25" s="43">
        <v>0</v>
      </c>
      <c r="AD25" s="39">
        <f t="shared" si="17"/>
        <v>51</v>
      </c>
      <c r="AE25" s="34">
        <f>VLOOKUP(AD25,Punktezuordnung!$A$2:$B$52,2,FALSE())</f>
        <v>0</v>
      </c>
      <c r="AF25" s="44">
        <v>100</v>
      </c>
      <c r="AG25" s="32">
        <f t="shared" si="18"/>
        <v>51</v>
      </c>
      <c r="AH25" s="34">
        <f>VLOOKUP(AG25,Punktezuordnung!$A$2:$B$52,2,FALSE())</f>
        <v>0</v>
      </c>
      <c r="AI25" s="44">
        <v>100</v>
      </c>
      <c r="AJ25" s="32">
        <f t="shared" si="19"/>
        <v>51</v>
      </c>
      <c r="AK25" s="34">
        <f>VLOOKUP(AJ25,Punktezuordnung!$A$2:$B$52,2,FALSE())</f>
        <v>0</v>
      </c>
      <c r="AL25" s="30">
        <f t="array" ref="AL25">IF(ISBLANK(NIA_Cross!$A$2),100,IF(ISBLANK(A25),100,IF((OR(EXACT(A25,NIA_Cross!$C$2:$C$100))),VLOOKUP(A25,NIA_Cross!$C$2:$I$100,4,FALSE))))</f>
        <v>100</v>
      </c>
      <c r="AM25" s="32">
        <f t="shared" si="20"/>
        <v>51</v>
      </c>
      <c r="AN25" s="34">
        <f>VLOOKUP(AM25,Punktezuordnung!$A$2:$B$52,2,FALSE())</f>
        <v>0</v>
      </c>
      <c r="AO25" s="24">
        <f t="array" ref="AO25">IF(ISBLANK(NIA_Speer!$A$2),0,IF(ISBLANK(A25),0,IF((OR(EXACT(A25,NIA_Speer!$C$2:$C$100))),VLOOKUP(A25,NIA_Speer!$C$2:$I$100,4,FALSE))))</f>
        <v>0</v>
      </c>
      <c r="AP25" s="32">
        <f t="array" ref="AP25">IF(AO25&lt;=0,51,RANK(AO25,$AO$4:$AO$49,0))</f>
        <v>51</v>
      </c>
      <c r="AQ25" s="34">
        <f>VLOOKUP(AP25,Punktezuordnung!$A$2:$B$52,2,FALSE())</f>
        <v>0</v>
      </c>
      <c r="AR25" s="24">
        <f t="array" ref="AR25">IF(ISBLANK(STO_Weit!$A$2),0,IF(ISBLANK(A25),0,IF((OR(EXACT(A25,STO_Weit!$C$2:$C$78))),VLOOKUP(A25,STO_Weit!$C$2:$I$78,4,FALSE))))</f>
        <v>0</v>
      </c>
      <c r="AS25" s="32">
        <f t="shared" si="21"/>
        <v>51</v>
      </c>
      <c r="AT25" s="34">
        <f>VLOOKUP(AS25,Punktezuordnung!$A$2:$B$52,2,FALSE())</f>
        <v>0</v>
      </c>
      <c r="AU25" s="83">
        <f t="array" ref="AU25">IF(ISBLANK(STO_Ball!$A$2),0,IF(ISBLANK(A25),0,IF((OR(EXACT(A25,STO_Ball!$C$2:$C$78))),VLOOKUP(A25,STO_Ball!$C$2:$I$78,4,FALSE))))</f>
        <v>0</v>
      </c>
      <c r="AV25" s="39">
        <f t="shared" si="22"/>
        <v>51</v>
      </c>
      <c r="AW25" s="34">
        <f>VLOOKUP(AV25,Punktezuordnung!$A$2:$B$52,2,FALSE())</f>
        <v>0</v>
      </c>
      <c r="AX25" s="43">
        <v>0</v>
      </c>
      <c r="AY25" s="39">
        <f t="shared" si="23"/>
        <v>51</v>
      </c>
      <c r="AZ25" s="46">
        <f>VLOOKUP(AY25,Punktezuordnung!$A$2:$B$52,2,FALSE())</f>
        <v>0</v>
      </c>
    </row>
    <row r="26" spans="1:52" x14ac:dyDescent="0.25">
      <c r="A26" s="22"/>
      <c r="B26" s="22"/>
      <c r="C26" s="22"/>
      <c r="D26" s="22"/>
      <c r="E26" s="39" t="str">
        <f t="shared" si="0"/>
        <v/>
      </c>
      <c r="F26" s="34">
        <f t="array" ref="F26">SUM(LARGE(H26:S26,{1;2;3;4;5;6;7}))</f>
        <v>0</v>
      </c>
      <c r="G26" s="40">
        <f t="shared" si="1"/>
        <v>0</v>
      </c>
      <c r="H26" s="41">
        <f t="shared" si="2"/>
        <v>0</v>
      </c>
      <c r="I26" s="34">
        <f t="shared" si="3"/>
        <v>0</v>
      </c>
      <c r="J26" s="41">
        <f t="shared" si="4"/>
        <v>0</v>
      </c>
      <c r="K26" s="34">
        <f t="shared" si="5"/>
        <v>0</v>
      </c>
      <c r="L26" s="37">
        <f t="shared" si="6"/>
        <v>0</v>
      </c>
      <c r="M26" s="38">
        <f t="shared" si="7"/>
        <v>0</v>
      </c>
      <c r="N26" s="42">
        <f t="shared" si="8"/>
        <v>0</v>
      </c>
      <c r="O26" s="37">
        <f t="shared" si="9"/>
        <v>0</v>
      </c>
      <c r="P26" s="36">
        <f t="shared" si="10"/>
        <v>0</v>
      </c>
      <c r="Q26" s="33">
        <f t="shared" si="11"/>
        <v>0</v>
      </c>
      <c r="R26" s="36">
        <f t="shared" si="12"/>
        <v>0</v>
      </c>
      <c r="S26" s="34">
        <f t="shared" si="13"/>
        <v>0</v>
      </c>
      <c r="T26" s="23">
        <f t="array" ref="T26">IF(ISBLANK(A26),0,IF((OR(EXACT(A26,ALS_Hoch!$C$2:$C$86))),VLOOKUP(A26,ALS_Hoch!$C$2:$I$86,4,FALSE)))</f>
        <v>0</v>
      </c>
      <c r="U26" s="32">
        <f t="shared" si="14"/>
        <v>51</v>
      </c>
      <c r="V26" s="34">
        <f>VLOOKUP(U26,Punktezuordnung!$A$2:$B$52,2,FALSE())</f>
        <v>0</v>
      </c>
      <c r="W26" s="23">
        <f t="array" ref="W26">IF(ISBLANK(A26),0,IF((OR(EXACT(A26,ALS_Kugel!$C$2:$C$87))),VLOOKUP(A26,ALS_Kugel!$C$2:$I$87,4,FALSE)))</f>
        <v>0</v>
      </c>
      <c r="X26" s="39">
        <f t="shared" si="15"/>
        <v>51</v>
      </c>
      <c r="Y26" s="34">
        <f>VLOOKUP(X26,Punktezuordnung!$A$2:$B$52,2,FALSE())</f>
        <v>0</v>
      </c>
      <c r="Z26" s="24">
        <v>100</v>
      </c>
      <c r="AA26" s="39">
        <f t="shared" si="16"/>
        <v>51</v>
      </c>
      <c r="AB26" s="34">
        <f>VLOOKUP(AA26,Punktezuordnung!$A$2:$B$52,2,FALSE())</f>
        <v>0</v>
      </c>
      <c r="AC26" s="43">
        <v>0</v>
      </c>
      <c r="AD26" s="39">
        <f t="shared" si="17"/>
        <v>51</v>
      </c>
      <c r="AE26" s="34">
        <f>VLOOKUP(AD26,Punktezuordnung!$A$2:$B$52,2,FALSE())</f>
        <v>0</v>
      </c>
      <c r="AF26" s="44">
        <v>100</v>
      </c>
      <c r="AG26" s="32">
        <f t="shared" si="18"/>
        <v>51</v>
      </c>
      <c r="AH26" s="34">
        <f>VLOOKUP(AG26,Punktezuordnung!$A$2:$B$52,2,FALSE())</f>
        <v>0</v>
      </c>
      <c r="AI26" s="44">
        <v>100</v>
      </c>
      <c r="AJ26" s="32">
        <f t="shared" si="19"/>
        <v>51</v>
      </c>
      <c r="AK26" s="34">
        <f>VLOOKUP(AJ26,Punktezuordnung!$A$2:$B$52,2,FALSE())</f>
        <v>0</v>
      </c>
      <c r="AL26" s="30">
        <f t="array" ref="AL26">IF(ISBLANK(NIA_Cross!$A$2),100,IF(ISBLANK(A26),100,IF((OR(EXACT(A26,NIA_Cross!$C$2:$C$100))),VLOOKUP(A26,NIA_Cross!$C$2:$I$100,4,FALSE))))</f>
        <v>100</v>
      </c>
      <c r="AM26" s="32">
        <f t="shared" si="20"/>
        <v>51</v>
      </c>
      <c r="AN26" s="34">
        <f>VLOOKUP(AM26,Punktezuordnung!$A$2:$B$52,2,FALSE())</f>
        <v>0</v>
      </c>
      <c r="AO26" s="24">
        <f t="array" ref="AO26">IF(ISBLANK(NIA_Speer!$A$2),0,IF(ISBLANK(A26),0,IF((OR(EXACT(A26,NIA_Speer!$C$2:$C$100))),VLOOKUP(A26,NIA_Speer!$C$2:$I$100,4,FALSE))))</f>
        <v>0</v>
      </c>
      <c r="AP26" s="32">
        <f t="array" ref="AP26">IF(AO26&lt;=0,51,RANK(AO26,$AO$4:$AO$49,0))</f>
        <v>51</v>
      </c>
      <c r="AQ26" s="34">
        <f>VLOOKUP(AP26,Punktezuordnung!$A$2:$B$52,2,FALSE())</f>
        <v>0</v>
      </c>
      <c r="AR26" s="24">
        <f t="array" ref="AR26">IF(ISBLANK(STO_Weit!$A$2),0,IF(ISBLANK(A26),0,IF((OR(EXACT(A26,STO_Weit!$C$2:$C$78))),VLOOKUP(A26,STO_Weit!$C$2:$I$78,4,FALSE))))</f>
        <v>0</v>
      </c>
      <c r="AS26" s="32">
        <f t="shared" si="21"/>
        <v>51</v>
      </c>
      <c r="AT26" s="34">
        <f>VLOOKUP(AS26,Punktezuordnung!$A$2:$B$52,2,FALSE())</f>
        <v>0</v>
      </c>
      <c r="AU26" s="83">
        <f t="array" ref="AU26">IF(ISBLANK(STO_Ball!$A$2),0,IF(ISBLANK(A26),0,IF((OR(EXACT(A26,STO_Ball!$C$2:$C$78))),VLOOKUP(A26,STO_Ball!$C$2:$I$78,4,FALSE))))</f>
        <v>0</v>
      </c>
      <c r="AV26" s="39">
        <f t="shared" si="22"/>
        <v>51</v>
      </c>
      <c r="AW26" s="34">
        <f>VLOOKUP(AV26,Punktezuordnung!$A$2:$B$52,2,FALSE())</f>
        <v>0</v>
      </c>
      <c r="AX26" s="43">
        <v>0</v>
      </c>
      <c r="AY26" s="39">
        <f t="shared" si="23"/>
        <v>51</v>
      </c>
      <c r="AZ26" s="46">
        <f>VLOOKUP(AY26,Punktezuordnung!$A$2:$B$52,2,FALSE())</f>
        <v>0</v>
      </c>
    </row>
    <row r="27" spans="1:52" x14ac:dyDescent="0.25">
      <c r="A27" s="22"/>
      <c r="B27" s="22"/>
      <c r="C27" s="22"/>
      <c r="D27" s="22"/>
      <c r="E27" s="39" t="str">
        <f t="shared" si="0"/>
        <v/>
      </c>
      <c r="F27" s="34">
        <f t="array" ref="F27">SUM(LARGE(H27:S27,{1;2;3;4;5;6;7}))</f>
        <v>0</v>
      </c>
      <c r="G27" s="40">
        <f t="shared" si="1"/>
        <v>0</v>
      </c>
      <c r="H27" s="41">
        <f t="shared" si="2"/>
        <v>0</v>
      </c>
      <c r="I27" s="34">
        <f t="shared" si="3"/>
        <v>0</v>
      </c>
      <c r="J27" s="41">
        <f t="shared" si="4"/>
        <v>0</v>
      </c>
      <c r="K27" s="34">
        <f t="shared" si="5"/>
        <v>0</v>
      </c>
      <c r="L27" s="37">
        <f t="shared" si="6"/>
        <v>0</v>
      </c>
      <c r="M27" s="38">
        <f t="shared" si="7"/>
        <v>0</v>
      </c>
      <c r="N27" s="42">
        <f t="shared" si="8"/>
        <v>0</v>
      </c>
      <c r="O27" s="37">
        <f t="shared" si="9"/>
        <v>0</v>
      </c>
      <c r="P27" s="36">
        <f t="shared" si="10"/>
        <v>0</v>
      </c>
      <c r="Q27" s="33">
        <f t="shared" si="11"/>
        <v>0</v>
      </c>
      <c r="R27" s="36">
        <f t="shared" si="12"/>
        <v>0</v>
      </c>
      <c r="S27" s="34">
        <f t="shared" si="13"/>
        <v>0</v>
      </c>
      <c r="T27" s="23">
        <f t="array" ref="T27">IF(ISBLANK(A27),0,IF((OR(EXACT(A27,ALS_Hoch!$C$2:$C$86))),VLOOKUP(A27,ALS_Hoch!$C$2:$I$86,4,FALSE)))</f>
        <v>0</v>
      </c>
      <c r="U27" s="32">
        <f t="shared" si="14"/>
        <v>51</v>
      </c>
      <c r="V27" s="34">
        <f>VLOOKUP(U27,Punktezuordnung!$A$2:$B$52,2,FALSE())</f>
        <v>0</v>
      </c>
      <c r="W27" s="23">
        <f t="array" ref="W27">IF(ISBLANK(A27),0,IF((OR(EXACT(A27,ALS_Kugel!$C$2:$C$87))),VLOOKUP(A27,ALS_Kugel!$C$2:$I$87,4,FALSE)))</f>
        <v>0</v>
      </c>
      <c r="X27" s="39">
        <f t="shared" si="15"/>
        <v>51</v>
      </c>
      <c r="Y27" s="34">
        <f>VLOOKUP(X27,Punktezuordnung!$A$2:$B$52,2,FALSE())</f>
        <v>0</v>
      </c>
      <c r="Z27" s="24">
        <v>100</v>
      </c>
      <c r="AA27" s="39">
        <f t="shared" si="16"/>
        <v>51</v>
      </c>
      <c r="AB27" s="34">
        <f>VLOOKUP(AA27,Punktezuordnung!$A$2:$B$52,2,FALSE())</f>
        <v>0</v>
      </c>
      <c r="AC27" s="43">
        <v>0</v>
      </c>
      <c r="AD27" s="39">
        <f t="shared" si="17"/>
        <v>51</v>
      </c>
      <c r="AE27" s="34">
        <f>VLOOKUP(AD27,Punktezuordnung!$A$2:$B$52,2,FALSE())</f>
        <v>0</v>
      </c>
      <c r="AF27" s="44">
        <v>100</v>
      </c>
      <c r="AG27" s="32">
        <f t="shared" si="18"/>
        <v>51</v>
      </c>
      <c r="AH27" s="34">
        <f>VLOOKUP(AG27,Punktezuordnung!$A$2:$B$52,2,FALSE())</f>
        <v>0</v>
      </c>
      <c r="AI27" s="44">
        <v>100</v>
      </c>
      <c r="AJ27" s="32">
        <f t="shared" si="19"/>
        <v>51</v>
      </c>
      <c r="AK27" s="34">
        <f>VLOOKUP(AJ27,Punktezuordnung!$A$2:$B$52,2,FALSE())</f>
        <v>0</v>
      </c>
      <c r="AL27" s="30">
        <f t="array" ref="AL27">IF(ISBLANK(NIA_Cross!$A$2),100,IF(ISBLANK(A27),100,IF((OR(EXACT(A27,NIA_Cross!$C$2:$C$100))),VLOOKUP(A27,NIA_Cross!$C$2:$I$100,4,FALSE))))</f>
        <v>100</v>
      </c>
      <c r="AM27" s="32">
        <f t="shared" si="20"/>
        <v>51</v>
      </c>
      <c r="AN27" s="34">
        <f>VLOOKUP(AM27,Punktezuordnung!$A$2:$B$52,2,FALSE())</f>
        <v>0</v>
      </c>
      <c r="AO27" s="24">
        <f t="array" ref="AO27">IF(ISBLANK(NIA_Speer!$A$2),0,IF(ISBLANK(A27),0,IF((OR(EXACT(A27,NIA_Speer!$C$2:$C$100))),VLOOKUP(A27,NIA_Speer!$C$2:$I$100,4,FALSE))))</f>
        <v>0</v>
      </c>
      <c r="AP27" s="32">
        <f t="array" ref="AP27">IF(AO27&lt;=0,51,RANK(AO27,$AO$4:$AO$49,0))</f>
        <v>51</v>
      </c>
      <c r="AQ27" s="34">
        <f>VLOOKUP(AP27,Punktezuordnung!$A$2:$B$52,2,FALSE())</f>
        <v>0</v>
      </c>
      <c r="AR27" s="24">
        <f t="array" ref="AR27">IF(ISBLANK(STO_Weit!$A$2),0,IF(ISBLANK(A27),0,IF((OR(EXACT(A27,STO_Weit!$C$2:$C$78))),VLOOKUP(A27,STO_Weit!$C$2:$I$78,4,FALSE))))</f>
        <v>0</v>
      </c>
      <c r="AS27" s="32">
        <f t="shared" si="21"/>
        <v>51</v>
      </c>
      <c r="AT27" s="34">
        <f>VLOOKUP(AS27,Punktezuordnung!$A$2:$B$52,2,FALSE())</f>
        <v>0</v>
      </c>
      <c r="AU27" s="83">
        <f t="array" ref="AU27">IF(ISBLANK(STO_Ball!$A$2),0,IF(ISBLANK(A27),0,IF((OR(EXACT(A27,STO_Ball!$C$2:$C$78))),VLOOKUP(A27,STO_Ball!$C$2:$I$78,4,FALSE))))</f>
        <v>0</v>
      </c>
      <c r="AV27" s="39">
        <f t="shared" si="22"/>
        <v>51</v>
      </c>
      <c r="AW27" s="34">
        <f>VLOOKUP(AV27,Punktezuordnung!$A$2:$B$52,2,FALSE())</f>
        <v>0</v>
      </c>
      <c r="AX27" s="43">
        <v>0</v>
      </c>
      <c r="AY27" s="39">
        <f t="shared" si="23"/>
        <v>51</v>
      </c>
      <c r="AZ27" s="46">
        <f>VLOOKUP(AY27,Punktezuordnung!$A$2:$B$52,2,FALSE())</f>
        <v>0</v>
      </c>
    </row>
    <row r="28" spans="1:52" x14ac:dyDescent="0.25">
      <c r="A28" s="22"/>
      <c r="B28" s="22"/>
      <c r="C28" s="22"/>
      <c r="D28" s="22"/>
      <c r="E28" s="39" t="str">
        <f t="shared" si="0"/>
        <v/>
      </c>
      <c r="F28" s="34">
        <f t="array" ref="F28">SUM(LARGE(H28:S28,{1;2;3;4;5;6;7}))</f>
        <v>0</v>
      </c>
      <c r="G28" s="40">
        <f t="shared" si="1"/>
        <v>0</v>
      </c>
      <c r="H28" s="41">
        <f t="shared" si="2"/>
        <v>0</v>
      </c>
      <c r="I28" s="34">
        <f t="shared" si="3"/>
        <v>0</v>
      </c>
      <c r="J28" s="41">
        <f t="shared" si="4"/>
        <v>0</v>
      </c>
      <c r="K28" s="34">
        <f t="shared" si="5"/>
        <v>0</v>
      </c>
      <c r="L28" s="37">
        <f t="shared" si="6"/>
        <v>0</v>
      </c>
      <c r="M28" s="38">
        <f t="shared" si="7"/>
        <v>0</v>
      </c>
      <c r="N28" s="42">
        <f t="shared" si="8"/>
        <v>0</v>
      </c>
      <c r="O28" s="37">
        <f t="shared" si="9"/>
        <v>0</v>
      </c>
      <c r="P28" s="36">
        <f t="shared" si="10"/>
        <v>0</v>
      </c>
      <c r="Q28" s="33">
        <f t="shared" si="11"/>
        <v>0</v>
      </c>
      <c r="R28" s="36">
        <f t="shared" si="12"/>
        <v>0</v>
      </c>
      <c r="S28" s="34">
        <f t="shared" si="13"/>
        <v>0</v>
      </c>
      <c r="T28" s="23">
        <f t="array" ref="T28">IF(ISBLANK(A28),0,IF((OR(EXACT(A28,ALS_Hoch!$C$2:$C$86))),VLOOKUP(A28,ALS_Hoch!$C$2:$I$86,4,FALSE)))</f>
        <v>0</v>
      </c>
      <c r="U28" s="32">
        <f t="shared" si="14"/>
        <v>51</v>
      </c>
      <c r="V28" s="34">
        <f>VLOOKUP(U28,Punktezuordnung!$A$2:$B$52,2,FALSE())</f>
        <v>0</v>
      </c>
      <c r="W28" s="23">
        <f t="array" ref="W28">IF(ISBLANK(A28),0,IF((OR(EXACT(A28,ALS_Kugel!$C$2:$C$87))),VLOOKUP(A28,ALS_Kugel!$C$2:$I$87,4,FALSE)))</f>
        <v>0</v>
      </c>
      <c r="X28" s="39">
        <f t="shared" si="15"/>
        <v>51</v>
      </c>
      <c r="Y28" s="34">
        <f>VLOOKUP(X28,Punktezuordnung!$A$2:$B$52,2,FALSE())</f>
        <v>0</v>
      </c>
      <c r="Z28" s="24">
        <v>100</v>
      </c>
      <c r="AA28" s="39">
        <f t="shared" si="16"/>
        <v>51</v>
      </c>
      <c r="AB28" s="34">
        <f>VLOOKUP(AA28,Punktezuordnung!$A$2:$B$52,2,FALSE())</f>
        <v>0</v>
      </c>
      <c r="AC28" s="43">
        <v>0</v>
      </c>
      <c r="AD28" s="39">
        <f t="shared" si="17"/>
        <v>51</v>
      </c>
      <c r="AE28" s="34">
        <f>VLOOKUP(AD28,Punktezuordnung!$A$2:$B$52,2,FALSE())</f>
        <v>0</v>
      </c>
      <c r="AF28" s="44">
        <v>100</v>
      </c>
      <c r="AG28" s="32">
        <f t="shared" si="18"/>
        <v>51</v>
      </c>
      <c r="AH28" s="34">
        <f>VLOOKUP(AG28,Punktezuordnung!$A$2:$B$52,2,FALSE())</f>
        <v>0</v>
      </c>
      <c r="AI28" s="44">
        <v>100</v>
      </c>
      <c r="AJ28" s="32">
        <f t="shared" si="19"/>
        <v>51</v>
      </c>
      <c r="AK28" s="34">
        <f>VLOOKUP(AJ28,Punktezuordnung!$A$2:$B$52,2,FALSE())</f>
        <v>0</v>
      </c>
      <c r="AL28" s="30">
        <f t="array" ref="AL28">IF(ISBLANK(NIA_Cross!$A$2),100,IF(ISBLANK(A28),100,IF((OR(EXACT(A28,NIA_Cross!$C$2:$C$100))),VLOOKUP(A28,NIA_Cross!$C$2:$I$100,4,FALSE))))</f>
        <v>100</v>
      </c>
      <c r="AM28" s="32">
        <f t="shared" si="20"/>
        <v>51</v>
      </c>
      <c r="AN28" s="34">
        <f>VLOOKUP(AM28,Punktezuordnung!$A$2:$B$52,2,FALSE())</f>
        <v>0</v>
      </c>
      <c r="AO28" s="24">
        <f t="array" ref="AO28">IF(ISBLANK(NIA_Speer!$A$2),0,IF(ISBLANK(A28),0,IF((OR(EXACT(A28,NIA_Speer!$C$2:$C$100))),VLOOKUP(A28,NIA_Speer!$C$2:$I$100,4,FALSE))))</f>
        <v>0</v>
      </c>
      <c r="AP28" s="32">
        <f t="array" ref="AP28">IF(AO28&lt;=0,51,RANK(AO28,$AO$4:$AO$49,0))</f>
        <v>51</v>
      </c>
      <c r="AQ28" s="34">
        <f>VLOOKUP(AP28,Punktezuordnung!$A$2:$B$52,2,FALSE())</f>
        <v>0</v>
      </c>
      <c r="AR28" s="24">
        <f t="array" ref="AR28">IF(ISBLANK(STO_Weit!$A$2),0,IF(ISBLANK(A28),0,IF((OR(EXACT(A28,STO_Weit!$C$2:$C$78))),VLOOKUP(A28,STO_Weit!$C$2:$I$78,4,FALSE))))</f>
        <v>0</v>
      </c>
      <c r="AS28" s="32">
        <f t="shared" si="21"/>
        <v>51</v>
      </c>
      <c r="AT28" s="34">
        <f>VLOOKUP(AS28,Punktezuordnung!$A$2:$B$52,2,FALSE())</f>
        <v>0</v>
      </c>
      <c r="AU28" s="83">
        <f t="array" ref="AU28">IF(ISBLANK(STO_Ball!$A$2),0,IF(ISBLANK(A28),0,IF((OR(EXACT(A28,STO_Ball!$C$2:$C$78))),VLOOKUP(A28,STO_Ball!$C$2:$I$78,4,FALSE))))</f>
        <v>0</v>
      </c>
      <c r="AV28" s="39">
        <f t="shared" si="22"/>
        <v>51</v>
      </c>
      <c r="AW28" s="34">
        <f>VLOOKUP(AV28,Punktezuordnung!$A$2:$B$52,2,FALSE())</f>
        <v>0</v>
      </c>
      <c r="AX28" s="43">
        <v>0</v>
      </c>
      <c r="AY28" s="39">
        <f t="shared" si="23"/>
        <v>51</v>
      </c>
      <c r="AZ28" s="46">
        <f>VLOOKUP(AY28,Punktezuordnung!$A$2:$B$52,2,FALSE())</f>
        <v>0</v>
      </c>
    </row>
    <row r="29" spans="1:52" x14ac:dyDescent="0.25">
      <c r="A29" s="22"/>
      <c r="B29" s="22"/>
      <c r="C29" s="22"/>
      <c r="D29" s="22"/>
      <c r="E29" s="39" t="str">
        <f t="shared" si="0"/>
        <v/>
      </c>
      <c r="F29" s="34">
        <f t="array" ref="F29">SUM(LARGE(H29:S29,{1;2;3;4;5;6;7}))</f>
        <v>0</v>
      </c>
      <c r="G29" s="40">
        <f t="shared" si="1"/>
        <v>0</v>
      </c>
      <c r="H29" s="41">
        <f t="shared" si="2"/>
        <v>0</v>
      </c>
      <c r="I29" s="34">
        <f t="shared" si="3"/>
        <v>0</v>
      </c>
      <c r="J29" s="41">
        <f t="shared" si="4"/>
        <v>0</v>
      </c>
      <c r="K29" s="34">
        <f t="shared" si="5"/>
        <v>0</v>
      </c>
      <c r="L29" s="37">
        <f t="shared" si="6"/>
        <v>0</v>
      </c>
      <c r="M29" s="38">
        <f t="shared" si="7"/>
        <v>0</v>
      </c>
      <c r="N29" s="42">
        <f t="shared" si="8"/>
        <v>0</v>
      </c>
      <c r="O29" s="37">
        <f t="shared" si="9"/>
        <v>0</v>
      </c>
      <c r="P29" s="36">
        <f t="shared" si="10"/>
        <v>0</v>
      </c>
      <c r="Q29" s="33">
        <f t="shared" si="11"/>
        <v>0</v>
      </c>
      <c r="R29" s="36">
        <f t="shared" si="12"/>
        <v>0</v>
      </c>
      <c r="S29" s="34">
        <f t="shared" si="13"/>
        <v>0</v>
      </c>
      <c r="T29" s="23">
        <f t="array" ref="T29">IF(ISBLANK(A29),0,IF((OR(EXACT(A29,ALS_Hoch!$C$2:$C$86))),VLOOKUP(A29,ALS_Hoch!$C$2:$I$86,4,FALSE)))</f>
        <v>0</v>
      </c>
      <c r="U29" s="32">
        <f t="shared" si="14"/>
        <v>51</v>
      </c>
      <c r="V29" s="34">
        <f>VLOOKUP(U29,Punktezuordnung!$A$2:$B$52,2,FALSE())</f>
        <v>0</v>
      </c>
      <c r="W29" s="23">
        <f t="array" ref="W29">IF(ISBLANK(A29),0,IF((OR(EXACT(A29,ALS_Kugel!$C$2:$C$87))),VLOOKUP(A29,ALS_Kugel!$C$2:$I$87,4,FALSE)))</f>
        <v>0</v>
      </c>
      <c r="X29" s="39">
        <f t="shared" si="15"/>
        <v>51</v>
      </c>
      <c r="Y29" s="34">
        <f>VLOOKUP(X29,Punktezuordnung!$A$2:$B$52,2,FALSE())</f>
        <v>0</v>
      </c>
      <c r="Z29" s="24">
        <v>100</v>
      </c>
      <c r="AA29" s="39">
        <f t="shared" si="16"/>
        <v>51</v>
      </c>
      <c r="AB29" s="34">
        <f>VLOOKUP(AA29,Punktezuordnung!$A$2:$B$52,2,FALSE())</f>
        <v>0</v>
      </c>
      <c r="AC29" s="43">
        <v>0</v>
      </c>
      <c r="AD29" s="39">
        <f t="shared" si="17"/>
        <v>51</v>
      </c>
      <c r="AE29" s="34">
        <f>VLOOKUP(AD29,Punktezuordnung!$A$2:$B$52,2,FALSE())</f>
        <v>0</v>
      </c>
      <c r="AF29" s="44">
        <v>100</v>
      </c>
      <c r="AG29" s="32">
        <f t="shared" si="18"/>
        <v>51</v>
      </c>
      <c r="AH29" s="34">
        <f>VLOOKUP(AG29,Punktezuordnung!$A$2:$B$52,2,FALSE())</f>
        <v>0</v>
      </c>
      <c r="AI29" s="44">
        <v>100</v>
      </c>
      <c r="AJ29" s="32">
        <f t="shared" si="19"/>
        <v>51</v>
      </c>
      <c r="AK29" s="34">
        <f>VLOOKUP(AJ29,Punktezuordnung!$A$2:$B$52,2,FALSE())</f>
        <v>0</v>
      </c>
      <c r="AL29" s="30">
        <f t="array" ref="AL29">IF(ISBLANK(NIA_Cross!$A$2),100,IF(ISBLANK(A29),100,IF((OR(EXACT(A29,NIA_Cross!$C$2:$C$100))),VLOOKUP(A29,NIA_Cross!$C$2:$I$100,4,FALSE))))</f>
        <v>100</v>
      </c>
      <c r="AM29" s="32">
        <f t="shared" si="20"/>
        <v>51</v>
      </c>
      <c r="AN29" s="34">
        <f>VLOOKUP(AM29,Punktezuordnung!$A$2:$B$52,2,FALSE())</f>
        <v>0</v>
      </c>
      <c r="AO29" s="24">
        <f t="array" ref="AO29">IF(ISBLANK(NIA_Speer!$A$2),0,IF(ISBLANK(A29),0,IF((OR(EXACT(A29,NIA_Speer!$C$2:$C$100))),VLOOKUP(A29,NIA_Speer!$C$2:$I$100,4,FALSE))))</f>
        <v>0</v>
      </c>
      <c r="AP29" s="32">
        <f t="array" ref="AP29">IF(AO29&lt;=0,51,RANK(AO29,$AO$4:$AO$49,0))</f>
        <v>51</v>
      </c>
      <c r="AQ29" s="34">
        <f>VLOOKUP(AP29,Punktezuordnung!$A$2:$B$52,2,FALSE())</f>
        <v>0</v>
      </c>
      <c r="AR29" s="24">
        <f t="array" ref="AR29">IF(ISBLANK(STO_Weit!$A$2),0,IF(ISBLANK(A29),0,IF((OR(EXACT(A29,STO_Weit!$C$2:$C$78))),VLOOKUP(A29,STO_Weit!$C$2:$I$78,4,FALSE))))</f>
        <v>0</v>
      </c>
      <c r="AS29" s="32">
        <f t="shared" si="21"/>
        <v>51</v>
      </c>
      <c r="AT29" s="34">
        <f>VLOOKUP(AS29,Punktezuordnung!$A$2:$B$52,2,FALSE())</f>
        <v>0</v>
      </c>
      <c r="AU29" s="83">
        <f t="array" ref="AU29">IF(ISBLANK(STO_Ball!$A$2),0,IF(ISBLANK(A29),0,IF((OR(EXACT(A29,STO_Ball!$C$2:$C$78))),VLOOKUP(A29,STO_Ball!$C$2:$I$78,4,FALSE))))</f>
        <v>0</v>
      </c>
      <c r="AV29" s="39">
        <f t="shared" si="22"/>
        <v>51</v>
      </c>
      <c r="AW29" s="34">
        <f>VLOOKUP(AV29,Punktezuordnung!$A$2:$B$52,2,FALSE())</f>
        <v>0</v>
      </c>
      <c r="AX29" s="43">
        <v>0</v>
      </c>
      <c r="AY29" s="39">
        <f t="shared" si="23"/>
        <v>51</v>
      </c>
      <c r="AZ29" s="46">
        <f>VLOOKUP(AY29,Punktezuordnung!$A$2:$B$52,2,FALSE())</f>
        <v>0</v>
      </c>
    </row>
    <row r="30" spans="1:52" x14ac:dyDescent="0.25">
      <c r="A30" s="22"/>
      <c r="B30" s="22"/>
      <c r="C30" s="22"/>
      <c r="D30" s="22"/>
      <c r="E30" s="39" t="str">
        <f t="shared" si="0"/>
        <v/>
      </c>
      <c r="F30" s="34">
        <f t="array" ref="F30">SUM(LARGE(H30:S30,{1;2;3;4;5;6;7}))</f>
        <v>0</v>
      </c>
      <c r="G30" s="40">
        <f t="shared" si="1"/>
        <v>0</v>
      </c>
      <c r="H30" s="41">
        <f t="shared" si="2"/>
        <v>0</v>
      </c>
      <c r="I30" s="34">
        <f t="shared" si="3"/>
        <v>0</v>
      </c>
      <c r="J30" s="41">
        <f t="shared" si="4"/>
        <v>0</v>
      </c>
      <c r="K30" s="34">
        <f t="shared" si="5"/>
        <v>0</v>
      </c>
      <c r="L30" s="37">
        <f t="shared" si="6"/>
        <v>0</v>
      </c>
      <c r="M30" s="38">
        <f t="shared" si="7"/>
        <v>0</v>
      </c>
      <c r="N30" s="42">
        <f t="shared" si="8"/>
        <v>0</v>
      </c>
      <c r="O30" s="37">
        <f t="shared" si="9"/>
        <v>0</v>
      </c>
      <c r="P30" s="36">
        <f t="shared" si="10"/>
        <v>0</v>
      </c>
      <c r="Q30" s="33">
        <f t="shared" si="11"/>
        <v>0</v>
      </c>
      <c r="R30" s="36">
        <f t="shared" si="12"/>
        <v>0</v>
      </c>
      <c r="S30" s="34">
        <f t="shared" si="13"/>
        <v>0</v>
      </c>
      <c r="T30" s="23">
        <f t="array" ref="T30">IF(ISBLANK(A30),0,IF((OR(EXACT(A30,ALS_Hoch!$C$2:$C$86))),VLOOKUP(A30,ALS_Hoch!$C$2:$I$86,4,FALSE)))</f>
        <v>0</v>
      </c>
      <c r="U30" s="32">
        <f t="shared" si="14"/>
        <v>51</v>
      </c>
      <c r="V30" s="34">
        <f>VLOOKUP(U30,Punktezuordnung!$A$2:$B$52,2,FALSE())</f>
        <v>0</v>
      </c>
      <c r="W30" s="23">
        <f t="array" ref="W30">IF(ISBLANK(A30),0,IF((OR(EXACT(A30,ALS_Kugel!$C$2:$C$87))),VLOOKUP(A30,ALS_Kugel!$C$2:$I$87,4,FALSE)))</f>
        <v>0</v>
      </c>
      <c r="X30" s="39">
        <f t="shared" si="15"/>
        <v>51</v>
      </c>
      <c r="Y30" s="34">
        <f>VLOOKUP(X30,Punktezuordnung!$A$2:$B$52,2,FALSE())</f>
        <v>0</v>
      </c>
      <c r="Z30" s="24">
        <v>100</v>
      </c>
      <c r="AA30" s="39">
        <f t="shared" si="16"/>
        <v>51</v>
      </c>
      <c r="AB30" s="34">
        <f>VLOOKUP(AA30,Punktezuordnung!$A$2:$B$52,2,FALSE())</f>
        <v>0</v>
      </c>
      <c r="AC30" s="43">
        <v>0</v>
      </c>
      <c r="AD30" s="39">
        <f t="shared" si="17"/>
        <v>51</v>
      </c>
      <c r="AE30" s="34">
        <f>VLOOKUP(AD30,Punktezuordnung!$A$2:$B$52,2,FALSE())</f>
        <v>0</v>
      </c>
      <c r="AF30" s="44">
        <v>100</v>
      </c>
      <c r="AG30" s="32">
        <f t="shared" si="18"/>
        <v>51</v>
      </c>
      <c r="AH30" s="34">
        <f>VLOOKUP(AG30,Punktezuordnung!$A$2:$B$52,2,FALSE())</f>
        <v>0</v>
      </c>
      <c r="AI30" s="44">
        <v>100</v>
      </c>
      <c r="AJ30" s="32">
        <f t="shared" si="19"/>
        <v>51</v>
      </c>
      <c r="AK30" s="34">
        <f>VLOOKUP(AJ30,Punktezuordnung!$A$2:$B$52,2,FALSE())</f>
        <v>0</v>
      </c>
      <c r="AL30" s="30">
        <f t="array" ref="AL30">IF(ISBLANK(NIA_Cross!$A$2),100,IF(ISBLANK(A30),100,IF((OR(EXACT(A30,NIA_Cross!$C$2:$C$100))),VLOOKUP(A30,NIA_Cross!$C$2:$I$100,4,FALSE))))</f>
        <v>100</v>
      </c>
      <c r="AM30" s="32">
        <f t="shared" si="20"/>
        <v>51</v>
      </c>
      <c r="AN30" s="34">
        <f>VLOOKUP(AM30,Punktezuordnung!$A$2:$B$52,2,FALSE())</f>
        <v>0</v>
      </c>
      <c r="AO30" s="24">
        <f t="array" ref="AO30">IF(ISBLANK(NIA_Speer!$A$2),0,IF(ISBLANK(A30),0,IF((OR(EXACT(A30,NIA_Speer!$C$2:$C$100))),VLOOKUP(A30,NIA_Speer!$C$2:$I$100,4,FALSE))))</f>
        <v>0</v>
      </c>
      <c r="AP30" s="32">
        <f t="array" ref="AP30">IF(AO30&lt;=0,51,RANK(AO30,$AO$4:$AO$49,0))</f>
        <v>51</v>
      </c>
      <c r="AQ30" s="34">
        <f>VLOOKUP(AP30,Punktezuordnung!$A$2:$B$52,2,FALSE())</f>
        <v>0</v>
      </c>
      <c r="AR30" s="24">
        <f t="array" ref="AR30">IF(ISBLANK(STO_Weit!$A$2),0,IF(ISBLANK(A30),0,IF((OR(EXACT(A30,STO_Weit!$C$2:$C$78))),VLOOKUP(A30,STO_Weit!$C$2:$I$78,4,FALSE))))</f>
        <v>0</v>
      </c>
      <c r="AS30" s="32">
        <f t="shared" si="21"/>
        <v>51</v>
      </c>
      <c r="AT30" s="34">
        <f>VLOOKUP(AS30,Punktezuordnung!$A$2:$B$52,2,FALSE())</f>
        <v>0</v>
      </c>
      <c r="AU30" s="83">
        <f t="array" ref="AU30">IF(ISBLANK(STO_Ball!$A$2),0,IF(ISBLANK(A30),0,IF((OR(EXACT(A30,STO_Ball!$C$2:$C$78))),VLOOKUP(A30,STO_Ball!$C$2:$I$78,4,FALSE))))</f>
        <v>0</v>
      </c>
      <c r="AV30" s="39">
        <f t="shared" si="22"/>
        <v>51</v>
      </c>
      <c r="AW30" s="34">
        <f>VLOOKUP(AV30,Punktezuordnung!$A$2:$B$52,2,FALSE())</f>
        <v>0</v>
      </c>
      <c r="AX30" s="43">
        <v>0</v>
      </c>
      <c r="AY30" s="39">
        <f t="shared" si="23"/>
        <v>51</v>
      </c>
      <c r="AZ30" s="46">
        <f>VLOOKUP(AY30,Punktezuordnung!$A$2:$B$52,2,FALSE())</f>
        <v>0</v>
      </c>
    </row>
    <row r="31" spans="1:52" x14ac:dyDescent="0.25">
      <c r="A31" s="22"/>
      <c r="B31" s="22"/>
      <c r="C31" s="22"/>
      <c r="D31" s="22"/>
      <c r="E31" s="39" t="str">
        <f t="shared" si="0"/>
        <v/>
      </c>
      <c r="F31" s="34">
        <f t="array" ref="F31">SUM(LARGE(H31:S31,{1;2;3;4;5;6;7}))</f>
        <v>0</v>
      </c>
      <c r="G31" s="40">
        <f t="shared" si="1"/>
        <v>0</v>
      </c>
      <c r="H31" s="41">
        <f t="shared" si="2"/>
        <v>0</v>
      </c>
      <c r="I31" s="34">
        <f t="shared" si="3"/>
        <v>0</v>
      </c>
      <c r="J31" s="41">
        <f t="shared" si="4"/>
        <v>0</v>
      </c>
      <c r="K31" s="34">
        <f t="shared" si="5"/>
        <v>0</v>
      </c>
      <c r="L31" s="37">
        <f t="shared" si="6"/>
        <v>0</v>
      </c>
      <c r="M31" s="38">
        <f t="shared" si="7"/>
        <v>0</v>
      </c>
      <c r="N31" s="42">
        <f t="shared" si="8"/>
        <v>0</v>
      </c>
      <c r="O31" s="37">
        <f t="shared" si="9"/>
        <v>0</v>
      </c>
      <c r="P31" s="36">
        <f t="shared" si="10"/>
        <v>0</v>
      </c>
      <c r="Q31" s="33">
        <f t="shared" si="11"/>
        <v>0</v>
      </c>
      <c r="R31" s="36">
        <f t="shared" si="12"/>
        <v>0</v>
      </c>
      <c r="S31" s="34">
        <f t="shared" si="13"/>
        <v>0</v>
      </c>
      <c r="T31" s="23">
        <f t="array" ref="T31">IF(ISBLANK(A31),0,IF((OR(EXACT(A31,ALS_Hoch!$C$2:$C$86))),VLOOKUP(A31,ALS_Hoch!$C$2:$I$86,4,FALSE)))</f>
        <v>0</v>
      </c>
      <c r="U31" s="32">
        <f t="shared" si="14"/>
        <v>51</v>
      </c>
      <c r="V31" s="34">
        <f>VLOOKUP(U31,Punktezuordnung!$A$2:$B$52,2,FALSE())</f>
        <v>0</v>
      </c>
      <c r="W31" s="23">
        <f t="array" ref="W31">IF(ISBLANK(A31),0,IF((OR(EXACT(A31,ALS_Kugel!$C$2:$C$87))),VLOOKUP(A31,ALS_Kugel!$C$2:$I$87,4,FALSE)))</f>
        <v>0</v>
      </c>
      <c r="X31" s="39">
        <f t="shared" si="15"/>
        <v>51</v>
      </c>
      <c r="Y31" s="34">
        <f>VLOOKUP(X31,Punktezuordnung!$A$2:$B$52,2,FALSE())</f>
        <v>0</v>
      </c>
      <c r="Z31" s="24">
        <v>100</v>
      </c>
      <c r="AA31" s="39">
        <f t="shared" si="16"/>
        <v>51</v>
      </c>
      <c r="AB31" s="34">
        <f>VLOOKUP(AA31,Punktezuordnung!$A$2:$B$52,2,FALSE())</f>
        <v>0</v>
      </c>
      <c r="AC31" s="43">
        <v>0</v>
      </c>
      <c r="AD31" s="39">
        <f t="shared" si="17"/>
        <v>51</v>
      </c>
      <c r="AE31" s="34">
        <f>VLOOKUP(AD31,Punktezuordnung!$A$2:$B$52,2,FALSE())</f>
        <v>0</v>
      </c>
      <c r="AF31" s="44">
        <v>100</v>
      </c>
      <c r="AG31" s="32">
        <f t="shared" si="18"/>
        <v>51</v>
      </c>
      <c r="AH31" s="34">
        <f>VLOOKUP(AG31,Punktezuordnung!$A$2:$B$52,2,FALSE())</f>
        <v>0</v>
      </c>
      <c r="AI31" s="44">
        <v>100</v>
      </c>
      <c r="AJ31" s="32">
        <f t="shared" si="19"/>
        <v>51</v>
      </c>
      <c r="AK31" s="34">
        <f>VLOOKUP(AJ31,Punktezuordnung!$A$2:$B$52,2,FALSE())</f>
        <v>0</v>
      </c>
      <c r="AL31" s="30">
        <f t="array" ref="AL31">IF(ISBLANK(NIA_Cross!$A$2),100,IF(ISBLANK(A31),100,IF((OR(EXACT(A31,NIA_Cross!$C$2:$C$100))),VLOOKUP(A31,NIA_Cross!$C$2:$I$100,4,FALSE))))</f>
        <v>100</v>
      </c>
      <c r="AM31" s="32">
        <f t="shared" si="20"/>
        <v>51</v>
      </c>
      <c r="AN31" s="34">
        <f>VLOOKUP(AM31,Punktezuordnung!$A$2:$B$52,2,FALSE())</f>
        <v>0</v>
      </c>
      <c r="AO31" s="24">
        <f t="array" ref="AO31">IF(ISBLANK(NIA_Speer!$A$2),0,IF(ISBLANK(A31),0,IF((OR(EXACT(A31,NIA_Speer!$C$2:$C$100))),VLOOKUP(A31,NIA_Speer!$C$2:$I$100,4,FALSE))))</f>
        <v>0</v>
      </c>
      <c r="AP31" s="32">
        <f t="array" ref="AP31">IF(AO31&lt;=0,51,RANK(AO31,$AO$4:$AO$49,0))</f>
        <v>51</v>
      </c>
      <c r="AQ31" s="34">
        <f>VLOOKUP(AP31,Punktezuordnung!$A$2:$B$52,2,FALSE())</f>
        <v>0</v>
      </c>
      <c r="AR31" s="24">
        <f t="array" ref="AR31">IF(ISBLANK(STO_Weit!$A$2),0,IF(ISBLANK(A31),0,IF((OR(EXACT(A31,STO_Weit!$C$2:$C$78))),VLOOKUP(A31,STO_Weit!$C$2:$I$78,4,FALSE))))</f>
        <v>0</v>
      </c>
      <c r="AS31" s="32">
        <f t="shared" si="21"/>
        <v>51</v>
      </c>
      <c r="AT31" s="34">
        <f>VLOOKUP(AS31,Punktezuordnung!$A$2:$B$52,2,FALSE())</f>
        <v>0</v>
      </c>
      <c r="AU31" s="83">
        <f t="array" ref="AU31">IF(ISBLANK(STO_Ball!$A$2),0,IF(ISBLANK(A31),0,IF((OR(EXACT(A31,STO_Ball!$C$2:$C$78))),VLOOKUP(A31,STO_Ball!$C$2:$I$78,4,FALSE))))</f>
        <v>0</v>
      </c>
      <c r="AV31" s="39">
        <f t="shared" si="22"/>
        <v>51</v>
      </c>
      <c r="AW31" s="34">
        <f>VLOOKUP(AV31,Punktezuordnung!$A$2:$B$52,2,FALSE())</f>
        <v>0</v>
      </c>
      <c r="AX31" s="43">
        <v>0</v>
      </c>
      <c r="AY31" s="39">
        <f t="shared" si="23"/>
        <v>51</v>
      </c>
      <c r="AZ31" s="46">
        <f>VLOOKUP(AY31,Punktezuordnung!$A$2:$B$52,2,FALSE())</f>
        <v>0</v>
      </c>
    </row>
    <row r="32" spans="1:52" x14ac:dyDescent="0.25">
      <c r="A32" s="22"/>
      <c r="B32" s="22"/>
      <c r="C32" s="22"/>
      <c r="D32" s="22"/>
      <c r="E32" s="39" t="str">
        <f t="shared" si="0"/>
        <v/>
      </c>
      <c r="F32" s="34">
        <f t="array" ref="F32">SUM(LARGE(H32:S32,{1;2;3;4;5;6;7}))</f>
        <v>0</v>
      </c>
      <c r="G32" s="40">
        <f t="shared" si="1"/>
        <v>0</v>
      </c>
      <c r="H32" s="41">
        <f t="shared" si="2"/>
        <v>0</v>
      </c>
      <c r="I32" s="34">
        <f t="shared" si="3"/>
        <v>0</v>
      </c>
      <c r="J32" s="41">
        <f t="shared" si="4"/>
        <v>0</v>
      </c>
      <c r="K32" s="34">
        <f t="shared" si="5"/>
        <v>0</v>
      </c>
      <c r="L32" s="37">
        <f t="shared" si="6"/>
        <v>0</v>
      </c>
      <c r="M32" s="38">
        <f t="shared" si="7"/>
        <v>0</v>
      </c>
      <c r="N32" s="42">
        <f t="shared" si="8"/>
        <v>0</v>
      </c>
      <c r="O32" s="37">
        <f t="shared" si="9"/>
        <v>0</v>
      </c>
      <c r="P32" s="36">
        <f t="shared" si="10"/>
        <v>0</v>
      </c>
      <c r="Q32" s="33">
        <f t="shared" si="11"/>
        <v>0</v>
      </c>
      <c r="R32" s="36">
        <f t="shared" si="12"/>
        <v>0</v>
      </c>
      <c r="S32" s="34">
        <f t="shared" si="13"/>
        <v>0</v>
      </c>
      <c r="T32" s="23">
        <f t="array" ref="T32">IF(ISBLANK(A32),0,IF((OR(EXACT(A32,ALS_Hoch!$C$2:$C$86))),VLOOKUP(A32,ALS_Hoch!$C$2:$I$86,4,FALSE)))</f>
        <v>0</v>
      </c>
      <c r="U32" s="32">
        <f t="shared" si="14"/>
        <v>51</v>
      </c>
      <c r="V32" s="34">
        <f>VLOOKUP(U32,Punktezuordnung!$A$2:$B$52,2,FALSE())</f>
        <v>0</v>
      </c>
      <c r="W32" s="23">
        <f t="array" ref="W32">IF(ISBLANK(A32),0,IF((OR(EXACT(A32,ALS_Kugel!$C$2:$C$87))),VLOOKUP(A32,ALS_Kugel!$C$2:$I$87,4,FALSE)))</f>
        <v>0</v>
      </c>
      <c r="X32" s="39">
        <f t="shared" si="15"/>
        <v>51</v>
      </c>
      <c r="Y32" s="34">
        <f>VLOOKUP(X32,Punktezuordnung!$A$2:$B$52,2,FALSE())</f>
        <v>0</v>
      </c>
      <c r="Z32" s="24">
        <v>100</v>
      </c>
      <c r="AA32" s="39">
        <f t="shared" si="16"/>
        <v>51</v>
      </c>
      <c r="AB32" s="34">
        <f>VLOOKUP(AA32,Punktezuordnung!$A$2:$B$52,2,FALSE())</f>
        <v>0</v>
      </c>
      <c r="AC32" s="43">
        <v>0</v>
      </c>
      <c r="AD32" s="39">
        <f t="shared" si="17"/>
        <v>51</v>
      </c>
      <c r="AE32" s="34">
        <f>VLOOKUP(AD32,Punktezuordnung!$A$2:$B$52,2,FALSE())</f>
        <v>0</v>
      </c>
      <c r="AF32" s="44">
        <v>100</v>
      </c>
      <c r="AG32" s="32">
        <f t="shared" si="18"/>
        <v>51</v>
      </c>
      <c r="AH32" s="34">
        <f>VLOOKUP(AG32,Punktezuordnung!$A$2:$B$52,2,FALSE())</f>
        <v>0</v>
      </c>
      <c r="AI32" s="44">
        <v>100</v>
      </c>
      <c r="AJ32" s="32">
        <f t="shared" si="19"/>
        <v>51</v>
      </c>
      <c r="AK32" s="34">
        <f>VLOOKUP(AJ32,Punktezuordnung!$A$2:$B$52,2,FALSE())</f>
        <v>0</v>
      </c>
      <c r="AL32" s="30">
        <f t="array" ref="AL32">IF(ISBLANK(NIA_Cross!$A$2),100,IF(ISBLANK(A32),100,IF((OR(EXACT(A32,NIA_Cross!$C$2:$C$100))),VLOOKUP(A32,NIA_Cross!$C$2:$I$100,4,FALSE))))</f>
        <v>100</v>
      </c>
      <c r="AM32" s="32">
        <f t="shared" si="20"/>
        <v>51</v>
      </c>
      <c r="AN32" s="34">
        <f>VLOOKUP(AM32,Punktezuordnung!$A$2:$B$52,2,FALSE())</f>
        <v>0</v>
      </c>
      <c r="AO32" s="24">
        <f t="array" ref="AO32">IF(ISBLANK(NIA_Speer!$A$2),0,IF(ISBLANK(A32),0,IF((OR(EXACT(A32,NIA_Speer!$C$2:$C$100))),VLOOKUP(A32,NIA_Speer!$C$2:$I$100,4,FALSE))))</f>
        <v>0</v>
      </c>
      <c r="AP32" s="32">
        <f t="array" ref="AP32">IF(AO32&lt;=0,51,RANK(AO32,$AO$4:$AO$49,0))</f>
        <v>51</v>
      </c>
      <c r="AQ32" s="34">
        <f>VLOOKUP(AP32,Punktezuordnung!$A$2:$B$52,2,FALSE())</f>
        <v>0</v>
      </c>
      <c r="AR32" s="24">
        <f t="array" ref="AR32">IF(ISBLANK(STO_Weit!$A$2),0,IF(ISBLANK(A32),0,IF((OR(EXACT(A32,STO_Weit!$C$2:$C$78))),VLOOKUP(A32,STO_Weit!$C$2:$I$78,4,FALSE))))</f>
        <v>0</v>
      </c>
      <c r="AS32" s="32">
        <f t="shared" si="21"/>
        <v>51</v>
      </c>
      <c r="AT32" s="34">
        <f>VLOOKUP(AS32,Punktezuordnung!$A$2:$B$52,2,FALSE())</f>
        <v>0</v>
      </c>
      <c r="AU32" s="83">
        <f t="array" ref="AU32">IF(ISBLANK(STO_Ball!$A$2),0,IF(ISBLANK(A32),0,IF((OR(EXACT(A32,STO_Ball!$C$2:$C$78))),VLOOKUP(A32,STO_Ball!$C$2:$I$78,4,FALSE))))</f>
        <v>0</v>
      </c>
      <c r="AV32" s="39">
        <f t="shared" si="22"/>
        <v>51</v>
      </c>
      <c r="AW32" s="34">
        <f>VLOOKUP(AV32,Punktezuordnung!$A$2:$B$52,2,FALSE())</f>
        <v>0</v>
      </c>
      <c r="AX32" s="43">
        <v>0</v>
      </c>
      <c r="AY32" s="39">
        <f t="shared" si="23"/>
        <v>51</v>
      </c>
      <c r="AZ32" s="46">
        <f>VLOOKUP(AY32,Punktezuordnung!$A$2:$B$52,2,FALSE())</f>
        <v>0</v>
      </c>
    </row>
    <row r="33" spans="23:48" x14ac:dyDescent="0.25">
      <c r="W33" s="25"/>
      <c r="AV33" s="26"/>
    </row>
  </sheetData>
  <sortState ref="A4:AZ13">
    <sortCondition ref="E4:E13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6" ySplit="3" topLeftCell="G4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7.42578125" customWidth="1"/>
    <col min="47" max="47" width="11.5703125" style="1" customWidth="1"/>
  </cols>
  <sheetData>
    <row r="1" spans="1:52" x14ac:dyDescent="0.25">
      <c r="H1" s="2" t="s">
        <v>0</v>
      </c>
      <c r="J1" s="2" t="s">
        <v>1</v>
      </c>
      <c r="L1" s="2" t="s">
        <v>4</v>
      </c>
      <c r="N1" s="2" t="s">
        <v>2</v>
      </c>
      <c r="O1" s="47"/>
      <c r="P1" s="2" t="s">
        <v>3</v>
      </c>
      <c r="R1" s="2"/>
      <c r="T1" s="2" t="s">
        <v>0</v>
      </c>
      <c r="Z1" s="2" t="s">
        <v>1</v>
      </c>
      <c r="AF1" s="2" t="s">
        <v>4</v>
      </c>
      <c r="AL1" s="2" t="s">
        <v>2</v>
      </c>
      <c r="AO1" s="51"/>
      <c r="AR1" s="52" t="s">
        <v>3</v>
      </c>
      <c r="AU1" s="54"/>
      <c r="AX1" s="52"/>
    </row>
    <row r="2" spans="1:52" x14ac:dyDescent="0.25">
      <c r="E2" s="3" t="s">
        <v>5</v>
      </c>
      <c r="F2" s="4"/>
      <c r="G2" s="4"/>
      <c r="H2" s="41" t="s">
        <v>8</v>
      </c>
      <c r="I2" s="34" t="s">
        <v>71</v>
      </c>
      <c r="J2" s="41" t="s">
        <v>73</v>
      </c>
      <c r="K2" s="34"/>
      <c r="L2" s="42" t="s">
        <v>72</v>
      </c>
      <c r="M2" s="40" t="s">
        <v>74</v>
      </c>
      <c r="N2" s="42" t="s">
        <v>7</v>
      </c>
      <c r="O2" s="48" t="s">
        <v>75</v>
      </c>
      <c r="P2" s="41" t="s">
        <v>6</v>
      </c>
      <c r="Q2" s="34" t="s">
        <v>76</v>
      </c>
      <c r="R2" s="5"/>
      <c r="S2" s="6"/>
      <c r="T2" s="2" t="s">
        <v>8</v>
      </c>
      <c r="W2" s="49" t="s">
        <v>71</v>
      </c>
      <c r="Y2" s="7"/>
      <c r="Z2" s="2" t="s">
        <v>73</v>
      </c>
      <c r="AC2" s="49"/>
      <c r="AF2" s="2" t="s">
        <v>72</v>
      </c>
      <c r="AI2" t="s">
        <v>74</v>
      </c>
      <c r="AL2" s="2" t="s">
        <v>9</v>
      </c>
      <c r="AO2" s="50" t="s">
        <v>75</v>
      </c>
      <c r="AR2" s="53" t="s">
        <v>6</v>
      </c>
      <c r="AU2" s="55" t="s">
        <v>76</v>
      </c>
      <c r="AX2" s="53"/>
    </row>
    <row r="3" spans="1:52" x14ac:dyDescent="0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2" t="s">
        <v>15</v>
      </c>
      <c r="Q3" s="10" t="s">
        <v>15</v>
      </c>
      <c r="R3" s="12" t="s">
        <v>15</v>
      </c>
      <c r="S3" s="10" t="s">
        <v>15</v>
      </c>
      <c r="T3" s="15" t="s">
        <v>17</v>
      </c>
      <c r="U3" s="16" t="s">
        <v>18</v>
      </c>
      <c r="V3" s="10" t="s">
        <v>15</v>
      </c>
      <c r="W3" s="17" t="s">
        <v>17</v>
      </c>
      <c r="X3" s="16" t="s">
        <v>18</v>
      </c>
      <c r="Y3" s="10" t="s">
        <v>15</v>
      </c>
      <c r="Z3" s="17" t="s">
        <v>17</v>
      </c>
      <c r="AA3" s="16" t="s">
        <v>18</v>
      </c>
      <c r="AB3" s="10" t="s">
        <v>15</v>
      </c>
      <c r="AC3" s="17" t="s">
        <v>17</v>
      </c>
      <c r="AD3" s="16" t="s">
        <v>18</v>
      </c>
      <c r="AE3" s="10" t="s">
        <v>15</v>
      </c>
      <c r="AF3" s="18" t="s">
        <v>17</v>
      </c>
      <c r="AG3" s="19" t="s">
        <v>18</v>
      </c>
      <c r="AH3" s="20" t="s">
        <v>15</v>
      </c>
      <c r="AI3" s="18" t="s">
        <v>17</v>
      </c>
      <c r="AJ3" s="19" t="s">
        <v>18</v>
      </c>
      <c r="AK3" s="20" t="s">
        <v>15</v>
      </c>
      <c r="AL3" s="17" t="s">
        <v>17</v>
      </c>
      <c r="AM3" s="16" t="s">
        <v>18</v>
      </c>
      <c r="AN3" s="10" t="s">
        <v>15</v>
      </c>
      <c r="AO3" s="17" t="s">
        <v>17</v>
      </c>
      <c r="AP3" s="16" t="s">
        <v>18</v>
      </c>
      <c r="AQ3" s="10" t="s">
        <v>15</v>
      </c>
      <c r="AR3" s="17" t="s">
        <v>17</v>
      </c>
      <c r="AS3" s="16" t="s">
        <v>18</v>
      </c>
      <c r="AT3" s="10" t="s">
        <v>15</v>
      </c>
      <c r="AU3" s="21" t="s">
        <v>17</v>
      </c>
      <c r="AV3" s="16" t="s">
        <v>18</v>
      </c>
      <c r="AW3" s="10" t="s">
        <v>15</v>
      </c>
      <c r="AX3" s="17" t="s">
        <v>17</v>
      </c>
      <c r="AY3" s="16" t="s">
        <v>18</v>
      </c>
      <c r="AZ3" s="9" t="s">
        <v>15</v>
      </c>
    </row>
    <row r="4" spans="1:52" x14ac:dyDescent="0.25">
      <c r="A4" s="22" t="s">
        <v>98</v>
      </c>
      <c r="B4" s="22" t="s">
        <v>35</v>
      </c>
      <c r="C4" s="22">
        <v>2011</v>
      </c>
      <c r="D4" s="22" t="s">
        <v>29</v>
      </c>
      <c r="E4" s="32">
        <f>IF(F4=0,"",RANK(F4,$F$4:$F$49,0))</f>
        <v>1</v>
      </c>
      <c r="F4" s="34">
        <f t="array" ref="F4">SUM(LARGE(H4:S4,{1;2;3;4;5;6;7}))</f>
        <v>350</v>
      </c>
      <c r="G4" s="56">
        <f>COUNTIF(H4:S4,"&gt;0")</f>
        <v>9</v>
      </c>
      <c r="H4" s="58">
        <f>V4</f>
        <v>49</v>
      </c>
      <c r="I4" s="60">
        <f>Y4</f>
        <v>50</v>
      </c>
      <c r="J4" s="58">
        <f>AB4</f>
        <v>50</v>
      </c>
      <c r="K4" s="60">
        <f>AE4</f>
        <v>0</v>
      </c>
      <c r="L4" s="37">
        <f>AH4</f>
        <v>50</v>
      </c>
      <c r="M4" s="38">
        <f>AK4</f>
        <v>49</v>
      </c>
      <c r="N4" s="62">
        <f>AN4</f>
        <v>50</v>
      </c>
      <c r="O4" s="62">
        <f>AQ4</f>
        <v>50</v>
      </c>
      <c r="P4" s="58">
        <f>AT4</f>
        <v>50</v>
      </c>
      <c r="Q4" s="60">
        <f>AW4</f>
        <v>50</v>
      </c>
      <c r="R4" s="58">
        <f>AZ4</f>
        <v>0</v>
      </c>
      <c r="S4" s="60">
        <f>AZ4</f>
        <v>0</v>
      </c>
      <c r="T4" s="23">
        <f t="array" ref="T4">IF(ISBLANK(A4),0,IF((OR(EXACT(A4,ALS_Hoch!$C$2:$C$86))),VLOOKUP(A4,ALS_Hoch!$C$2:$I$86,4,FALSE)))</f>
        <v>1.26</v>
      </c>
      <c r="U4" s="32">
        <f>IF(T4&lt;=0,51,RANK(T4,$T$4:$T$48,0))</f>
        <v>2</v>
      </c>
      <c r="V4" s="60">
        <f>VLOOKUP(U4,Punktezuordnung!$A$2:$B$52,2,FALSE())</f>
        <v>49</v>
      </c>
      <c r="W4" s="23">
        <f t="array" ref="W4">IF(ISBLANK(A4),0,IF((OR(EXACT(A4,ALS_Kugel!$C$2:$C$87))),VLOOKUP(A4,ALS_Kugel!$C$2:$I$87,4,FALSE)))</f>
        <v>7.33</v>
      </c>
      <c r="X4" s="32">
        <f>IF(W4&lt;=0,51,RANK(W4,$W$4:$W$48,0))</f>
        <v>1</v>
      </c>
      <c r="Y4" s="60">
        <f>VLOOKUP(X4,Punktezuordnung!$A$2:$B$52,2,FALSE())</f>
        <v>50</v>
      </c>
      <c r="Z4" s="69">
        <f t="array" ref="Z4">IF(ISBLANK(A4),0,IF((OR(EXACT(A4,LAT_800!$C$2:$C$87))),VLOOKUP(A4,LAT_800!$C$2:$I$87,4,FALSE)))</f>
        <v>2.158101851851852E-3</v>
      </c>
      <c r="AA4" s="32">
        <f>IF(Z4&gt;=100,51,RANK(Z4,$Z$4:$Z$49,1))</f>
        <v>1</v>
      </c>
      <c r="AB4" s="60">
        <f>VLOOKUP(AA4,Punktezuordnung!$A$2:$B$52,2,FALSE())</f>
        <v>50</v>
      </c>
      <c r="AC4" s="43">
        <v>0</v>
      </c>
      <c r="AD4" s="32">
        <f>IF(AC4&lt;=0,51,RANK(AC4,$AC$4:$AC$49,0))</f>
        <v>51</v>
      </c>
      <c r="AE4" s="60">
        <f>VLOOKUP(AD4,Punktezuordnung!$A$2:$B$52,2,FALSE())</f>
        <v>0</v>
      </c>
      <c r="AF4" s="44">
        <f t="array" ref="AF4">IF(ISBLANK(A4),0,IF((OR(EXACT(A4,ANG_Sprint!$C$2:$C$86))),VLOOKUP(A4,ANG_Sprint!$C$2:$I$86,4,FALSE)))</f>
        <v>10.82</v>
      </c>
      <c r="AG4" s="32">
        <f>IF(AF4&gt;=100,51,RANK(AF4,$AF$4:$AF$49,1))</f>
        <v>1</v>
      </c>
      <c r="AH4" s="60">
        <f>VLOOKUP(AG4,Punktezuordnung!$A$2:$B$52,2,FALSE())</f>
        <v>50</v>
      </c>
      <c r="AI4" s="44">
        <f t="array" ref="AI4">IF(ISBLANK(A4),0,IF((OR(EXACT(A4,ANG_Hürden!$C$2:$C$86))),VLOOKUP(A4,ANG_Hürden!$C$2:$I$86,4,FALSE)))</f>
        <v>12.93</v>
      </c>
      <c r="AJ4" s="32">
        <f>IF(AI4&gt;=100,51,RANK(AI4,$AI$4:$AI$49,1))</f>
        <v>2</v>
      </c>
      <c r="AK4" s="60">
        <f>VLOOKUP(AJ4,Punktezuordnung!$A$2:$B$52,2,FALSE())</f>
        <v>49</v>
      </c>
      <c r="AL4" s="80">
        <f t="array" ref="AL4">IF(ISBLANK(NIA_Cross!$A$2),100,IF(ISBLANK(A4),100,IF((OR(EXACT(A4,NIA_Cross!$C$2:$C$100))),VLOOKUP(A4,NIA_Cross!$C$2:$I$100,4,FALSE))))</f>
        <v>0.5444444444444444</v>
      </c>
      <c r="AM4" s="32">
        <f>IF(AL4=100,51,RANK(AL4,$AL$4:$AL$49,1))</f>
        <v>1</v>
      </c>
      <c r="AN4" s="60">
        <f>VLOOKUP(AM4,Punktezuordnung!$A$2:$B$52,2,FALSE())</f>
        <v>50</v>
      </c>
      <c r="AO4" s="24">
        <f t="array" ref="AO4">IF(ISBLANK(NIA_Speer!$A$2),0,IF(ISBLANK(A4),0,IF((OR(EXACT(A4,NIA_Speer!$C$2:$C$100))),VLOOKUP(A4,NIA_Speer!$C$2:$I$100,4,FALSE))))</f>
        <v>19.77</v>
      </c>
      <c r="AP4" s="32">
        <f t="array" ref="AP4">IF(AO4&lt;=0,51,RANK(AO4,$AO$4:$AO$49,0))</f>
        <v>1</v>
      </c>
      <c r="AQ4" s="60">
        <f>VLOOKUP(AP4,Punktezuordnung!$A$2:$B$52,2,FALSE())</f>
        <v>50</v>
      </c>
      <c r="AR4" s="24">
        <f t="array" ref="AR4">IF(ISBLANK(STO_Weit!$A$2),0,IF(ISBLANK(A4),0,IF((OR(EXACT(A4,STO_Weit!$C$2:$C$78))),VLOOKUP(A4,STO_Weit!$C$2:$I$78,4,FALSE))))</f>
        <v>4.43</v>
      </c>
      <c r="AS4" s="32">
        <f>IF(AR4&lt;=0,51,RANK(AR4,$AR$4:$AR$49,0))</f>
        <v>1</v>
      </c>
      <c r="AT4" s="60">
        <f>VLOOKUP(AS4,Punktezuordnung!$A$2:$B$52,2,FALSE())</f>
        <v>50</v>
      </c>
      <c r="AU4" s="24">
        <f t="array" ref="AU4">IF(ISBLANK(STO_Ball!$A$2),0,IF(ISBLANK(A4),0,IF((OR(EXACT(A4,STO_Ball!$C$2:$C$78))),VLOOKUP(A4,STO_Ball!$C$2:$I$78,4,FALSE))))</f>
        <v>32</v>
      </c>
      <c r="AV4" s="39">
        <f>IF(AU4&lt;=0,51,RANK(AU4,$AU$4:$AU$49,0))</f>
        <v>1</v>
      </c>
      <c r="AW4" s="60">
        <f>VLOOKUP(AV4,Punktezuordnung!$A$2:$B$52,2,FALSE())</f>
        <v>50</v>
      </c>
      <c r="AX4" s="43">
        <v>0</v>
      </c>
      <c r="AY4" s="32">
        <f>IF(AX4&lt;=0,51,RANK(AX4,$AX$4:$AX$49,0))</f>
        <v>51</v>
      </c>
      <c r="AZ4" s="45">
        <f>VLOOKUP(AY4,Punktezuordnung!$A$2:$B$52,2,FALSE())</f>
        <v>0</v>
      </c>
    </row>
    <row r="5" spans="1:52" x14ac:dyDescent="0.25">
      <c r="A5" s="22" t="s">
        <v>97</v>
      </c>
      <c r="B5" s="22" t="s">
        <v>35</v>
      </c>
      <c r="C5" s="22">
        <v>2011</v>
      </c>
      <c r="D5" s="22" t="s">
        <v>29</v>
      </c>
      <c r="E5" s="39">
        <f>IF(F5=0,"",RANK(F5,$F$4:$F$49,0))</f>
        <v>2</v>
      </c>
      <c r="F5" s="34">
        <f t="array" ref="F5">SUM(LARGE(H5:S5,{1;2;3;4;5;6;7}))</f>
        <v>343</v>
      </c>
      <c r="G5" s="57">
        <f>COUNTIF(H5:S5,"&gt;0")</f>
        <v>7</v>
      </c>
      <c r="H5" s="59">
        <f>V5</f>
        <v>50</v>
      </c>
      <c r="I5" s="61">
        <f>Y5</f>
        <v>0</v>
      </c>
      <c r="J5" s="59">
        <f>AB5</f>
        <v>48</v>
      </c>
      <c r="K5" s="61">
        <f>AE5</f>
        <v>0</v>
      </c>
      <c r="L5" s="37">
        <f>AH5</f>
        <v>49</v>
      </c>
      <c r="M5" s="38">
        <f>AK5</f>
        <v>0</v>
      </c>
      <c r="N5" s="63">
        <f>AN5</f>
        <v>49</v>
      </c>
      <c r="O5" s="62">
        <f>AQ5</f>
        <v>49</v>
      </c>
      <c r="P5" s="58">
        <f>AT5</f>
        <v>49</v>
      </c>
      <c r="Q5" s="60">
        <f>AW5</f>
        <v>49</v>
      </c>
      <c r="R5" s="58">
        <f>AZ5</f>
        <v>0</v>
      </c>
      <c r="S5" s="61">
        <f>AZ5</f>
        <v>0</v>
      </c>
      <c r="T5" s="23">
        <f t="array" ref="T5">IF(ISBLANK(A5),0,IF((OR(EXACT(A5,ALS_Hoch!$C$2:$C$86))),VLOOKUP(A5,ALS_Hoch!$C$2:$I$86,4,FALSE)))</f>
        <v>1.35</v>
      </c>
      <c r="U5" s="32">
        <f>IF(T5&lt;=0,51,RANK(T5,$T$4:$T$48,0))</f>
        <v>1</v>
      </c>
      <c r="V5" s="61">
        <f>VLOOKUP(U5,Punktezuordnung!$A$2:$B$52,2,FALSE())</f>
        <v>50</v>
      </c>
      <c r="W5" s="23"/>
      <c r="X5" s="39">
        <f>IF(W5&lt;=0,51,RANK(W5,$W$4:$W$48,0))</f>
        <v>51</v>
      </c>
      <c r="Y5" s="61">
        <f>VLOOKUP(X5,Punktezuordnung!$A$2:$B$52,2,FALSE())</f>
        <v>0</v>
      </c>
      <c r="Z5" s="69">
        <f t="array" ref="Z5">IF(ISBLANK(A5),0,IF((OR(EXACT(A5,LAT_800!$C$2:$C$87))),VLOOKUP(A5,LAT_800!$C$2:$I$87,4,FALSE)))</f>
        <v>2.1901620370370369E-3</v>
      </c>
      <c r="AA5" s="39">
        <f>IF(Z5&gt;=100,51,RANK(Z5,$Z$4:$Z$49,1))</f>
        <v>3</v>
      </c>
      <c r="AB5" s="61">
        <f>VLOOKUP(AA5,Punktezuordnung!$A$2:$B$52,2,FALSE())</f>
        <v>48</v>
      </c>
      <c r="AC5" s="43">
        <v>0</v>
      </c>
      <c r="AD5" s="39">
        <f>IF(AC5&lt;=0,51,RANK(AC5,$AC$4:$AC$49,0))</f>
        <v>51</v>
      </c>
      <c r="AE5" s="61">
        <f>VLOOKUP(AD5,Punktezuordnung!$A$2:$B$52,2,FALSE())</f>
        <v>0</v>
      </c>
      <c r="AF5" s="44">
        <f t="array" ref="AF5">IF(ISBLANK(A5),0,IF((OR(EXACT(A5,ANG_Sprint!$C$2:$C$86))),VLOOKUP(A5,ANG_Sprint!$C$2:$I$86,4,FALSE)))</f>
        <v>11.07</v>
      </c>
      <c r="AG5" s="32">
        <f>IF(AF5&gt;=100,51,RANK(AF5,$AF$4:$AF$49,1))</f>
        <v>2</v>
      </c>
      <c r="AH5" s="61">
        <f>VLOOKUP(AG5,Punktezuordnung!$A$2:$B$52,2,FALSE())</f>
        <v>49</v>
      </c>
      <c r="AI5" s="44"/>
      <c r="AJ5" s="32"/>
      <c r="AK5" s="61"/>
      <c r="AL5" s="80">
        <f t="array" ref="AL5">IF(ISBLANK(NIA_Cross!$A$2),100,IF(ISBLANK(A5),100,IF((OR(EXACT(A5,NIA_Cross!$C$2:$C$100))),VLOOKUP(A5,NIA_Cross!$C$2:$I$100,4,FALSE))))</f>
        <v>0.60555555555555551</v>
      </c>
      <c r="AM5" s="32">
        <f>IF(AL5=100,51,RANK(AL5,$AL$4:$AL$49,1))</f>
        <v>2</v>
      </c>
      <c r="AN5" s="61">
        <f>VLOOKUP(AM5,Punktezuordnung!$A$2:$B$52,2,FALSE())</f>
        <v>49</v>
      </c>
      <c r="AO5" s="24">
        <f t="array" ref="AO5">IF(ISBLANK(NIA_Speer!$A$2),0,IF(ISBLANK(A5),0,IF((OR(EXACT(A5,NIA_Speer!$C$2:$C$100))),VLOOKUP(A5,NIA_Speer!$C$2:$I$100,4,FALSE))))</f>
        <v>19.670000000000002</v>
      </c>
      <c r="AP5" s="32">
        <f t="array" ref="AP5">IF(AO5&lt;=0,51,RANK(AO5,$AO$4:$AO$49,0))</f>
        <v>2</v>
      </c>
      <c r="AQ5" s="61">
        <f>VLOOKUP(AP5,Punktezuordnung!$A$2:$B$52,2,FALSE())</f>
        <v>49</v>
      </c>
      <c r="AR5" s="24">
        <f t="array" ref="AR5">IF(ISBLANK(STO_Weit!$A$2),0,IF(ISBLANK(A5),0,IF((OR(EXACT(A5,STO_Weit!$C$2:$C$78))),VLOOKUP(A5,STO_Weit!$C$2:$I$78,4,FALSE))))</f>
        <v>3.64</v>
      </c>
      <c r="AS5" s="32">
        <f>IF(AR5&lt;=0,51,RANK(AR5,$AR$4:$AR$49,0))</f>
        <v>2</v>
      </c>
      <c r="AT5" s="61">
        <f>VLOOKUP(AS5,Punktezuordnung!$A$2:$B$52,2,FALSE())</f>
        <v>49</v>
      </c>
      <c r="AU5" s="24">
        <f t="array" ref="AU5">IF(ISBLANK(STO_Ball!$A$2),0,IF(ISBLANK(A5),0,IF((OR(EXACT(A5,STO_Ball!$C$2:$C$78))),VLOOKUP(A5,STO_Ball!$C$2:$I$78,4,FALSE))))</f>
        <v>31.5</v>
      </c>
      <c r="AV5" s="39">
        <f>IF(AU5&lt;=0,51,RANK(AU5,$AU$4:$AU$49,0))</f>
        <v>2</v>
      </c>
      <c r="AW5" s="61">
        <f>VLOOKUP(AV5,Punktezuordnung!$A$2:$B$52,2,FALSE())</f>
        <v>49</v>
      </c>
      <c r="AX5" s="43">
        <v>0</v>
      </c>
      <c r="AY5" s="39">
        <f>IF(AX5&lt;=0,51,RANK(AX5,$AX$4:$AX$49,0))</f>
        <v>51</v>
      </c>
      <c r="AZ5" s="46">
        <f>VLOOKUP(AY5,Punktezuordnung!$A$2:$B$52,2,FALSE())</f>
        <v>0</v>
      </c>
    </row>
    <row r="6" spans="1:52" x14ac:dyDescent="0.25">
      <c r="A6" s="22" t="s">
        <v>101</v>
      </c>
      <c r="B6" s="22" t="s">
        <v>35</v>
      </c>
      <c r="C6" s="22">
        <v>2011</v>
      </c>
      <c r="D6" s="22" t="s">
        <v>32</v>
      </c>
      <c r="E6" s="39">
        <f>IF(F6=0,"",RANK(F6,$F$4:$F$49,0))</f>
        <v>3</v>
      </c>
      <c r="F6" s="34">
        <f t="array" ref="F6">SUM(LARGE(H6:S6,{1;2;3;4;5;6;7}))</f>
        <v>328</v>
      </c>
      <c r="G6" s="40">
        <f>COUNTIF(H6:S6,"&gt;0")</f>
        <v>8</v>
      </c>
      <c r="H6" s="41">
        <f>V6</f>
        <v>47</v>
      </c>
      <c r="I6" s="34">
        <f>Y6</f>
        <v>49</v>
      </c>
      <c r="J6" s="41">
        <f>AB6</f>
        <v>43</v>
      </c>
      <c r="K6" s="34">
        <f>AE6</f>
        <v>0</v>
      </c>
      <c r="L6" s="37">
        <f>AH6</f>
        <v>42</v>
      </c>
      <c r="M6" s="38">
        <f>AK6</f>
        <v>45</v>
      </c>
      <c r="N6" s="42">
        <f>AN6</f>
        <v>0</v>
      </c>
      <c r="O6" s="62">
        <f>AQ6</f>
        <v>48</v>
      </c>
      <c r="P6" s="58">
        <f>AT6</f>
        <v>48</v>
      </c>
      <c r="Q6" s="60">
        <f>AW6</f>
        <v>48</v>
      </c>
      <c r="R6" s="58">
        <f>AZ6</f>
        <v>0</v>
      </c>
      <c r="S6" s="34">
        <f>AZ6</f>
        <v>0</v>
      </c>
      <c r="T6" s="23">
        <f t="array" ref="T6">IF(ISBLANK(A6),0,IF((OR(EXACT(A6,ALS_Hoch!$C$2:$C$86))),VLOOKUP(A6,ALS_Hoch!$C$2:$I$86,4,FALSE)))</f>
        <v>1.1499999999999999</v>
      </c>
      <c r="U6" s="32">
        <f>IF(T6&lt;=0,51,RANK(T6,$T$4:$T$48,0))</f>
        <v>4</v>
      </c>
      <c r="V6" s="34">
        <f>VLOOKUP(U6,Punktezuordnung!$A$2:$B$52,2,FALSE())</f>
        <v>47</v>
      </c>
      <c r="W6" s="23">
        <f t="array" ref="W6">IF(ISBLANK(A6),0,IF((OR(EXACT(A6,ALS_Kugel!$C$2:$C$87))),VLOOKUP(A6,ALS_Kugel!$C$2:$I$87,4,FALSE)))</f>
        <v>5.32</v>
      </c>
      <c r="X6" s="39">
        <f>IF(W6&lt;=0,51,RANK(W6,$W$4:$W$48,0))</f>
        <v>2</v>
      </c>
      <c r="Y6" s="34">
        <f>VLOOKUP(X6,Punktezuordnung!$A$2:$B$52,2,FALSE())</f>
        <v>49</v>
      </c>
      <c r="Z6" s="69">
        <f t="array" ref="Z6">IF(ISBLANK(A6),0,IF((OR(EXACT(A6,LAT_800!$C$2:$C$87))),VLOOKUP(A6,LAT_800!$C$2:$I$87,4,FALSE)))</f>
        <v>2.7133101851851854E-3</v>
      </c>
      <c r="AA6" s="39">
        <f>IF(Z6&gt;=100,51,RANK(Z6,$Z$4:$Z$49,1))</f>
        <v>8</v>
      </c>
      <c r="AB6" s="34">
        <f>VLOOKUP(AA6,Punktezuordnung!$A$2:$B$52,2,FALSE())</f>
        <v>43</v>
      </c>
      <c r="AC6" s="43">
        <v>0</v>
      </c>
      <c r="AD6" s="39">
        <f>IF(AC6&lt;=0,51,RANK(AC6,$AC$4:$AC$49,0))</f>
        <v>51</v>
      </c>
      <c r="AE6" s="34">
        <f>VLOOKUP(AD6,Punktezuordnung!$A$2:$B$52,2,FALSE())</f>
        <v>0</v>
      </c>
      <c r="AF6" s="44">
        <f t="array" ref="AF6">IF(ISBLANK(A6),0,IF((OR(EXACT(A6,ANG_Sprint!$C$2:$C$86))),VLOOKUP(A6,ANG_Sprint!$C$2:$I$86,4,FALSE)))</f>
        <v>12.9</v>
      </c>
      <c r="AG6" s="32">
        <f>IF(AF6&gt;=100,51,RANK(AF6,$AF$4:$AF$49,1))</f>
        <v>9</v>
      </c>
      <c r="AH6" s="34">
        <f>VLOOKUP(AG6,Punktezuordnung!$A$2:$B$52,2,FALSE())</f>
        <v>42</v>
      </c>
      <c r="AI6" s="44">
        <f t="array" ref="AI6">IF(ISBLANK(A6),0,IF((OR(EXACT(A6,ANG_Hürden!$C$2:$C$86))),VLOOKUP(A6,ANG_Hürden!$C$2:$I$86,4,FALSE)))</f>
        <v>15.04</v>
      </c>
      <c r="AJ6" s="32">
        <f>IF(AI6&gt;=100,51,RANK(AI6,$AI$4:$AI$49,1))</f>
        <v>6</v>
      </c>
      <c r="AK6" s="34">
        <f>VLOOKUP(AJ6,Punktezuordnung!$A$2:$B$52,2,FALSE())</f>
        <v>45</v>
      </c>
      <c r="AL6" s="80"/>
      <c r="AM6" s="32"/>
      <c r="AN6" s="34"/>
      <c r="AO6" s="24">
        <f t="array" ref="AO6">IF(ISBLANK(NIA_Speer!$A$2),0,IF(ISBLANK(A6),0,IF((OR(EXACT(A6,NIA_Speer!$C$2:$C$100))),VLOOKUP(A6,NIA_Speer!$C$2:$I$100,4,FALSE))))</f>
        <v>16.829999999999998</v>
      </c>
      <c r="AP6" s="32">
        <f t="array" ref="AP6">IF(AO6&lt;=0,51,RANK(AO6,$AO$4:$AO$49,0))</f>
        <v>3</v>
      </c>
      <c r="AQ6" s="34">
        <f>VLOOKUP(AP6,Punktezuordnung!$A$2:$B$52,2,FALSE())</f>
        <v>48</v>
      </c>
      <c r="AR6" s="24">
        <f t="array" ref="AR6">IF(ISBLANK(STO_Weit!$A$2),0,IF(ISBLANK(A6),0,IF((OR(EXACT(A6,STO_Weit!$C$2:$C$78))),VLOOKUP(A6,STO_Weit!$C$2:$I$78,4,FALSE))))</f>
        <v>3.63</v>
      </c>
      <c r="AS6" s="32">
        <f>IF(AR6&lt;=0,51,RANK(AR6,$AR$4:$AR$49,0))</f>
        <v>3</v>
      </c>
      <c r="AT6" s="34">
        <f>VLOOKUP(AS6,Punktezuordnung!$A$2:$B$52,2,FALSE())</f>
        <v>48</v>
      </c>
      <c r="AU6" s="24">
        <f t="array" ref="AU6">IF(ISBLANK(STO_Ball!$A$2),0,IF(ISBLANK(A6),0,IF((OR(EXACT(A6,STO_Ball!$C$2:$C$78))),VLOOKUP(A6,STO_Ball!$C$2:$I$78,4,FALSE))))</f>
        <v>25</v>
      </c>
      <c r="AV6" s="39">
        <f>IF(AU6&lt;=0,51,RANK(AU6,$AU$4:$AU$49,0))</f>
        <v>3</v>
      </c>
      <c r="AW6" s="34">
        <f>VLOOKUP(AV6,Punktezuordnung!$A$2:$B$52,2,FALSE())</f>
        <v>48</v>
      </c>
      <c r="AX6" s="43">
        <v>0</v>
      </c>
      <c r="AY6" s="39">
        <f>IF(AX6&lt;=0,51,RANK(AX6,$AX$4:$AX$49,0))</f>
        <v>51</v>
      </c>
      <c r="AZ6" s="46">
        <f>VLOOKUP(AY6,Punktezuordnung!$A$2:$B$52,2,FALSE())</f>
        <v>0</v>
      </c>
    </row>
    <row r="7" spans="1:52" x14ac:dyDescent="0.25">
      <c r="A7" s="22" t="s">
        <v>99</v>
      </c>
      <c r="B7" s="22" t="s">
        <v>35</v>
      </c>
      <c r="C7" s="22">
        <v>2011</v>
      </c>
      <c r="D7" s="22" t="s">
        <v>46</v>
      </c>
      <c r="E7" s="39">
        <f>IF(F7=0,"",RANK(F7,$F$4:$F$49,0))</f>
        <v>4</v>
      </c>
      <c r="F7" s="34">
        <f t="array" ref="F7">SUM(LARGE(H7:S7,{1;2;3;4;5;6;7}))</f>
        <v>325</v>
      </c>
      <c r="G7" s="40">
        <f>COUNTIF(H7:S7,"&gt;0")</f>
        <v>8</v>
      </c>
      <c r="H7" s="41">
        <f>V7</f>
        <v>48</v>
      </c>
      <c r="I7" s="34">
        <f>Y7</f>
        <v>46</v>
      </c>
      <c r="J7" s="41">
        <f>AB7</f>
        <v>0</v>
      </c>
      <c r="K7" s="34">
        <f>AE7</f>
        <v>0</v>
      </c>
      <c r="L7" s="37">
        <f>AH7</f>
        <v>45</v>
      </c>
      <c r="M7" s="38">
        <f>AK7</f>
        <v>46</v>
      </c>
      <c r="N7" s="42">
        <f>AN7</f>
        <v>48</v>
      </c>
      <c r="O7" s="62">
        <f>AQ7</f>
        <v>46</v>
      </c>
      <c r="P7" s="58">
        <f>AT7</f>
        <v>46</v>
      </c>
      <c r="Q7" s="60">
        <f>AW7</f>
        <v>44</v>
      </c>
      <c r="R7" s="58">
        <f>AZ7</f>
        <v>0</v>
      </c>
      <c r="S7" s="34">
        <f>AZ7</f>
        <v>0</v>
      </c>
      <c r="T7" s="23">
        <f t="array" ref="T7">IF(ISBLANK(A7),0,IF((OR(EXACT(A7,ALS_Hoch!$C$2:$C$86))),VLOOKUP(A7,ALS_Hoch!$C$2:$I$86,4,FALSE)))</f>
        <v>1.2</v>
      </c>
      <c r="U7" s="32">
        <f>IF(T7&lt;=0,51,RANK(T7,$T$4:$T$48,0))</f>
        <v>3</v>
      </c>
      <c r="V7" s="34">
        <f>VLOOKUP(U7,Punktezuordnung!$A$2:$B$52,2,FALSE())</f>
        <v>48</v>
      </c>
      <c r="W7" s="23">
        <f t="array" ref="W7">IF(ISBLANK(A7),0,IF((OR(EXACT(A7,ALS_Kugel!$C$2:$C$87))),VLOOKUP(A7,ALS_Kugel!$C$2:$I$87,4,FALSE)))</f>
        <v>4.13</v>
      </c>
      <c r="X7" s="39">
        <f>IF(W7&lt;=0,51,RANK(W7,$W$4:$W$48,0))</f>
        <v>5</v>
      </c>
      <c r="Y7" s="34">
        <f>VLOOKUP(X7,Punktezuordnung!$A$2:$B$52,2,FALSE())</f>
        <v>46</v>
      </c>
      <c r="Z7" s="69"/>
      <c r="AA7" s="39"/>
      <c r="AB7" s="34"/>
      <c r="AC7" s="43">
        <v>0</v>
      </c>
      <c r="AD7" s="39">
        <f>IF(AC7&lt;=0,51,RANK(AC7,$AC$4:$AC$49,0))</f>
        <v>51</v>
      </c>
      <c r="AE7" s="34">
        <f>VLOOKUP(AD7,Punktezuordnung!$A$2:$B$52,2,FALSE())</f>
        <v>0</v>
      </c>
      <c r="AF7" s="44">
        <f t="array" ref="AF7">IF(ISBLANK(A7),0,IF((OR(EXACT(A7,ANG_Sprint!$C$2:$C$86))),VLOOKUP(A7,ANG_Sprint!$C$2:$I$86,4,FALSE)))</f>
        <v>12.48</v>
      </c>
      <c r="AG7" s="32">
        <f>IF(AF7&gt;=100,51,RANK(AF7,$AF$4:$AF$49,1))</f>
        <v>6</v>
      </c>
      <c r="AH7" s="34">
        <f>VLOOKUP(AG7,Punktezuordnung!$A$2:$B$52,2,FALSE())</f>
        <v>45</v>
      </c>
      <c r="AI7" s="44">
        <f t="array" ref="AI7">IF(ISBLANK(A7),0,IF((OR(EXACT(A7,ANG_Hürden!$C$2:$C$86))),VLOOKUP(A7,ANG_Hürden!$C$2:$I$86,4,FALSE)))</f>
        <v>14.32</v>
      </c>
      <c r="AJ7" s="32">
        <f>IF(AI7&gt;=100,51,RANK(AI7,$AI$4:$AI$49,1))</f>
        <v>5</v>
      </c>
      <c r="AK7" s="34">
        <f>VLOOKUP(AJ7,Punktezuordnung!$A$2:$B$52,2,FALSE())</f>
        <v>46</v>
      </c>
      <c r="AL7" s="80">
        <f t="array" ref="AL7">IF(ISBLANK(NIA_Cross!$A$2),100,IF(ISBLANK(A7),100,IF((OR(EXACT(A7,NIA_Cross!$C$2:$C$100))),VLOOKUP(A7,NIA_Cross!$C$2:$I$100,4,FALSE))))</f>
        <v>0.69861111111111107</v>
      </c>
      <c r="AM7" s="32">
        <f>IF(AL7=100,51,RANK(AL7,$AL$4:$AL$49,1))</f>
        <v>3</v>
      </c>
      <c r="AN7" s="34">
        <f>VLOOKUP(AM7,Punktezuordnung!$A$2:$B$52,2,FALSE())</f>
        <v>48</v>
      </c>
      <c r="AO7" s="24">
        <f t="array" ref="AO7">IF(ISBLANK(NIA_Speer!$A$2),0,IF(ISBLANK(A7),0,IF((OR(EXACT(A7,NIA_Speer!$C$2:$C$100))),VLOOKUP(A7,NIA_Speer!$C$2:$I$100,4,FALSE))))</f>
        <v>4.75</v>
      </c>
      <c r="AP7" s="32">
        <f t="array" ref="AP7">IF(AO7&lt;=0,51,RANK(AO7,$AO$4:$AO$49,0))</f>
        <v>5</v>
      </c>
      <c r="AQ7" s="34">
        <f>VLOOKUP(AP7,Punktezuordnung!$A$2:$B$52,2,FALSE())</f>
        <v>46</v>
      </c>
      <c r="AR7" s="24">
        <f t="array" ref="AR7">IF(ISBLANK(STO_Weit!$A$2),0,IF(ISBLANK(A7),0,IF((OR(EXACT(A7,STO_Weit!$C$2:$C$78))),VLOOKUP(A7,STO_Weit!$C$2:$I$78,4,FALSE))))</f>
        <v>3.27</v>
      </c>
      <c r="AS7" s="32">
        <f>IF(AR7&lt;=0,51,RANK(AR7,$AR$4:$AR$49,0))</f>
        <v>5</v>
      </c>
      <c r="AT7" s="34">
        <f>VLOOKUP(AS7,Punktezuordnung!$A$2:$B$52,2,FALSE())</f>
        <v>46</v>
      </c>
      <c r="AU7" s="24">
        <f t="array" ref="AU7">IF(ISBLANK(STO_Ball!$A$2),0,IF(ISBLANK(A7),0,IF((OR(EXACT(A7,STO_Ball!$C$2:$C$78))),VLOOKUP(A7,STO_Ball!$C$2:$I$78,4,FALSE))))</f>
        <v>18.5</v>
      </c>
      <c r="AV7" s="39">
        <f>IF(AU7&lt;=0,51,RANK(AU7,$AU$4:$AU$49,0))</f>
        <v>7</v>
      </c>
      <c r="AW7" s="34">
        <f>VLOOKUP(AV7,Punktezuordnung!$A$2:$B$52,2,FALSE())</f>
        <v>44</v>
      </c>
      <c r="AX7" s="43">
        <v>0</v>
      </c>
      <c r="AY7" s="39">
        <f>IF(AX7&lt;=0,51,RANK(AX7,$AX$4:$AX$49,0))</f>
        <v>51</v>
      </c>
      <c r="AZ7" s="46">
        <f>VLOOKUP(AY7,Punktezuordnung!$A$2:$B$52,2,FALSE())</f>
        <v>0</v>
      </c>
    </row>
    <row r="8" spans="1:52" x14ac:dyDescent="0.25">
      <c r="A8" s="22" t="s">
        <v>124</v>
      </c>
      <c r="B8" s="22" t="s">
        <v>35</v>
      </c>
      <c r="C8" s="22">
        <v>2011</v>
      </c>
      <c r="D8" s="22" t="s">
        <v>48</v>
      </c>
      <c r="E8" s="39">
        <f>IF(F8=0,"",RANK(F8,$F$4:$F$49,0))</f>
        <v>5</v>
      </c>
      <c r="F8" s="34">
        <f t="array" ref="F8">SUM(LARGE(H8:S8,{1;2;3;4;5;6;7}))</f>
        <v>233</v>
      </c>
      <c r="G8" s="40">
        <f>COUNTIF(H8:S8,"&gt;0")</f>
        <v>5</v>
      </c>
      <c r="H8" s="41">
        <f>V8</f>
        <v>0</v>
      </c>
      <c r="I8" s="34">
        <f>Y8</f>
        <v>0</v>
      </c>
      <c r="J8" s="41">
        <f>AB8</f>
        <v>47</v>
      </c>
      <c r="K8" s="34">
        <f>AE8</f>
        <v>0</v>
      </c>
      <c r="L8" s="37">
        <f>AH8</f>
        <v>46</v>
      </c>
      <c r="M8" s="38">
        <f>AK8</f>
        <v>47</v>
      </c>
      <c r="N8" s="42">
        <f>AN8</f>
        <v>0</v>
      </c>
      <c r="O8" s="62">
        <f>AQ8</f>
        <v>0</v>
      </c>
      <c r="P8" s="58">
        <f>AT8</f>
        <v>47</v>
      </c>
      <c r="Q8" s="60">
        <f>AW8</f>
        <v>46</v>
      </c>
      <c r="R8" s="58">
        <f>AZ8</f>
        <v>0</v>
      </c>
      <c r="S8" s="34">
        <f>AZ8</f>
        <v>0</v>
      </c>
      <c r="T8" s="23"/>
      <c r="U8" s="32">
        <f>IF(T8&lt;=0,51,RANK(T8,$T$4:$T$48,0))</f>
        <v>51</v>
      </c>
      <c r="V8" s="34">
        <f>VLOOKUP(U8,Punktezuordnung!$A$2:$B$52,2,FALSE())</f>
        <v>0</v>
      </c>
      <c r="W8" s="23"/>
      <c r="X8" s="39">
        <f>IF(W8&lt;=0,51,RANK(W8,$W$4:$W$48,0))</f>
        <v>51</v>
      </c>
      <c r="Y8" s="34">
        <f>VLOOKUP(X8,Punktezuordnung!$A$2:$B$52,2,FALSE())</f>
        <v>0</v>
      </c>
      <c r="Z8" s="69">
        <f t="array" ref="Z8">IF(ISBLANK(A8),0,IF((OR(EXACT(A8,LAT_800!$C$2:$C$87))),VLOOKUP(A8,LAT_800!$C$2:$I$87,4,FALSE)))</f>
        <v>2.249189814814815E-3</v>
      </c>
      <c r="AA8" s="39">
        <f>IF(Z8&gt;=100,51,RANK(Z8,$Z$4:$Z$49,1))</f>
        <v>4</v>
      </c>
      <c r="AB8" s="34">
        <f>VLOOKUP(AA8,Punktezuordnung!$A$2:$B$52,2,FALSE())</f>
        <v>47</v>
      </c>
      <c r="AC8" s="43">
        <v>0</v>
      </c>
      <c r="AD8" s="39">
        <f>IF(AC8&lt;=0,51,RANK(AC8,$AC$4:$AC$49,0))</f>
        <v>51</v>
      </c>
      <c r="AE8" s="34">
        <f>VLOOKUP(AD8,Punktezuordnung!$A$2:$B$52,2,FALSE())</f>
        <v>0</v>
      </c>
      <c r="AF8" s="44">
        <f t="array" ref="AF8">IF(ISBLANK(A8),0,IF((OR(EXACT(A8,ANG_Sprint!$C$2:$C$86))),VLOOKUP(A8,ANG_Sprint!$C$2:$I$86,4,FALSE)))</f>
        <v>12.2</v>
      </c>
      <c r="AG8" s="32">
        <f>IF(AF8&gt;=100,51,RANK(AF8,$AF$4:$AF$49,1))</f>
        <v>5</v>
      </c>
      <c r="AH8" s="34">
        <f>VLOOKUP(AG8,Punktezuordnung!$A$2:$B$52,2,FALSE())</f>
        <v>46</v>
      </c>
      <c r="AI8" s="44">
        <f t="array" ref="AI8">IF(ISBLANK(A8),0,IF((OR(EXACT(A8,ANG_Hürden!$C$2:$C$86))),VLOOKUP(A8,ANG_Hürden!$C$2:$I$86,4,FALSE)))</f>
        <v>14.01</v>
      </c>
      <c r="AJ8" s="32">
        <f>IF(AI8&gt;=100,51,RANK(AI8,$AI$4:$AI$49,1))</f>
        <v>4</v>
      </c>
      <c r="AK8" s="34">
        <f>VLOOKUP(AJ8,Punktezuordnung!$A$2:$B$52,2,FALSE())</f>
        <v>47</v>
      </c>
      <c r="AL8" s="80"/>
      <c r="AM8" s="32"/>
      <c r="AN8" s="34"/>
      <c r="AO8" s="24"/>
      <c r="AP8" s="32"/>
      <c r="AQ8" s="34"/>
      <c r="AR8" s="24">
        <f t="array" ref="AR8">IF(ISBLANK(STO_Weit!$A$2),0,IF(ISBLANK(A8),0,IF((OR(EXACT(A8,STO_Weit!$C$2:$C$78))),VLOOKUP(A8,STO_Weit!$C$2:$I$78,4,FALSE))))</f>
        <v>3.49</v>
      </c>
      <c r="AS8" s="32">
        <f>IF(AR8&lt;=0,51,RANK(AR8,$AR$4:$AR$49,0))</f>
        <v>4</v>
      </c>
      <c r="AT8" s="34">
        <f>VLOOKUP(AS8,Punktezuordnung!$A$2:$B$52,2,FALSE())</f>
        <v>47</v>
      </c>
      <c r="AU8" s="24">
        <f t="array" ref="AU8">IF(ISBLANK(STO_Ball!$A$2),0,IF(ISBLANK(A8),0,IF((OR(EXACT(A8,STO_Ball!$C$2:$C$78))),VLOOKUP(A8,STO_Ball!$C$2:$I$78,4,FALSE))))</f>
        <v>20</v>
      </c>
      <c r="AV8" s="39">
        <f>IF(AU8&lt;=0,51,RANK(AU8,$AU$4:$AU$49,0))</f>
        <v>5</v>
      </c>
      <c r="AW8" s="34">
        <f>VLOOKUP(AV8,Punktezuordnung!$A$2:$B$52,2,FALSE())</f>
        <v>46</v>
      </c>
      <c r="AX8" s="43">
        <v>0</v>
      </c>
      <c r="AY8" s="39">
        <f>IF(AX8&lt;=0,51,RANK(AX8,$AX$4:$AX$49,0))</f>
        <v>51</v>
      </c>
      <c r="AZ8" s="46">
        <f>VLOOKUP(AY8,Punktezuordnung!$A$2:$B$52,2,FALSE())</f>
        <v>0</v>
      </c>
    </row>
    <row r="9" spans="1:52" x14ac:dyDescent="0.25">
      <c r="A9" s="22" t="s">
        <v>108</v>
      </c>
      <c r="B9" s="22" t="s">
        <v>35</v>
      </c>
      <c r="C9" s="22">
        <v>2011</v>
      </c>
      <c r="D9" s="22" t="s">
        <v>32</v>
      </c>
      <c r="E9" s="39">
        <f>IF(F9=0,"",RANK(F9,$F$4:$F$49,0))</f>
        <v>6</v>
      </c>
      <c r="F9" s="34">
        <f t="array" ref="F9">SUM(LARGE(H9:S9,{1;2;3;4;5;6;7}))</f>
        <v>225</v>
      </c>
      <c r="G9" s="40">
        <f>COUNTIF(H9:S9,"&gt;0")</f>
        <v>5</v>
      </c>
      <c r="H9" s="41">
        <f>V9</f>
        <v>0</v>
      </c>
      <c r="I9" s="34">
        <f>Y9</f>
        <v>48</v>
      </c>
      <c r="J9" s="41">
        <f>AB9</f>
        <v>44</v>
      </c>
      <c r="K9" s="34">
        <f>AE9</f>
        <v>0</v>
      </c>
      <c r="L9" s="37">
        <f>AH9</f>
        <v>41</v>
      </c>
      <c r="M9" s="38">
        <f>AK9</f>
        <v>0</v>
      </c>
      <c r="N9" s="42">
        <f>AN9</f>
        <v>0</v>
      </c>
      <c r="O9" s="62">
        <f>AQ9</f>
        <v>0</v>
      </c>
      <c r="P9" s="58">
        <f>AT9</f>
        <v>45</v>
      </c>
      <c r="Q9" s="60">
        <f>AW9</f>
        <v>47</v>
      </c>
      <c r="R9" s="58">
        <f>AZ9</f>
        <v>0</v>
      </c>
      <c r="S9" s="34">
        <f>AZ9</f>
        <v>0</v>
      </c>
      <c r="T9" s="23"/>
      <c r="U9" s="32">
        <f>IF(T9&lt;=0,51,RANK(T9,$T$4:$T$48,0))</f>
        <v>51</v>
      </c>
      <c r="V9" s="34">
        <f>VLOOKUP(U9,Punktezuordnung!$A$2:$B$52,2,FALSE())</f>
        <v>0</v>
      </c>
      <c r="W9" s="23">
        <f t="array" ref="W9">IF(ISBLANK(A9),0,IF((OR(EXACT(A9,ALS_Kugel!$C$2:$C$87))),VLOOKUP(A9,ALS_Kugel!$C$2:$I$87,4,FALSE)))</f>
        <v>5.15</v>
      </c>
      <c r="X9" s="39">
        <f>IF(W9&lt;=0,51,RANK(W9,$W$4:$W$48,0))</f>
        <v>3</v>
      </c>
      <c r="Y9" s="34">
        <f>VLOOKUP(X9,Punktezuordnung!$A$2:$B$52,2,FALSE())</f>
        <v>48</v>
      </c>
      <c r="Z9" s="69">
        <f t="array" ref="Z9">IF(ISBLANK(A9),0,IF((OR(EXACT(A9,LAT_800!$C$2:$C$87))),VLOOKUP(A9,LAT_800!$C$2:$I$87,4,FALSE)))</f>
        <v>2.5247685185185186E-3</v>
      </c>
      <c r="AA9" s="39">
        <f>IF(Z9&gt;=100,51,RANK(Z9,$Z$4:$Z$49,1))</f>
        <v>7</v>
      </c>
      <c r="AB9" s="34">
        <f>VLOOKUP(AA9,Punktezuordnung!$A$2:$B$52,2,FALSE())</f>
        <v>44</v>
      </c>
      <c r="AC9" s="43">
        <v>0</v>
      </c>
      <c r="AD9" s="39">
        <f>IF(AC9&lt;=0,51,RANK(AC9,$AC$4:$AC$49,0))</f>
        <v>51</v>
      </c>
      <c r="AE9" s="34">
        <f>VLOOKUP(AD9,Punktezuordnung!$A$2:$B$52,2,FALSE())</f>
        <v>0</v>
      </c>
      <c r="AF9" s="44">
        <f t="array" ref="AF9">IF(ISBLANK(A9),0,IF((OR(EXACT(A9,ANG_Sprint!$C$2:$C$86))),VLOOKUP(A9,ANG_Sprint!$C$2:$I$86,4,FALSE)))</f>
        <v>13.09</v>
      </c>
      <c r="AG9" s="32">
        <f>IF(AF9&gt;=100,51,RANK(AF9,$AF$4:$AF$49,1))</f>
        <v>10</v>
      </c>
      <c r="AH9" s="34">
        <f>VLOOKUP(AG9,Punktezuordnung!$A$2:$B$52,2,FALSE())</f>
        <v>41</v>
      </c>
      <c r="AI9" s="44"/>
      <c r="AJ9" s="32"/>
      <c r="AK9" s="34"/>
      <c r="AL9" s="80"/>
      <c r="AM9" s="32"/>
      <c r="AN9" s="34"/>
      <c r="AO9" s="24"/>
      <c r="AP9" s="32"/>
      <c r="AQ9" s="34"/>
      <c r="AR9" s="24">
        <f t="array" ref="AR9">IF(ISBLANK(STO_Weit!$A$2),0,IF(ISBLANK(A9),0,IF((OR(EXACT(A9,STO_Weit!$C$2:$C$78))),VLOOKUP(A9,STO_Weit!$C$2:$I$78,4,FALSE))))</f>
        <v>3.19</v>
      </c>
      <c r="AS9" s="32">
        <f>IF(AR9&lt;=0,51,RANK(AR9,$AR$4:$AR$49,0))</f>
        <v>6</v>
      </c>
      <c r="AT9" s="34">
        <f>VLOOKUP(AS9,Punktezuordnung!$A$2:$B$52,2,FALSE())</f>
        <v>45</v>
      </c>
      <c r="AU9" s="24">
        <f t="array" ref="AU9">IF(ISBLANK(STO_Ball!$A$2),0,IF(ISBLANK(A9),0,IF((OR(EXACT(A9,STO_Ball!$C$2:$C$78))),VLOOKUP(A9,STO_Ball!$C$2:$I$78,4,FALSE))))</f>
        <v>24</v>
      </c>
      <c r="AV9" s="39">
        <f>IF(AU9&lt;=0,51,RANK(AU9,$AU$4:$AU$49,0))</f>
        <v>4</v>
      </c>
      <c r="AW9" s="34">
        <f>VLOOKUP(AV9,Punktezuordnung!$A$2:$B$52,2,FALSE())</f>
        <v>47</v>
      </c>
      <c r="AX9" s="43">
        <v>0</v>
      </c>
      <c r="AY9" s="39">
        <f>IF(AX9&lt;=0,51,RANK(AX9,$AX$4:$AX$49,0))</f>
        <v>51</v>
      </c>
      <c r="AZ9" s="46">
        <f>VLOOKUP(AY9,Punktezuordnung!$A$2:$B$52,2,FALSE())</f>
        <v>0</v>
      </c>
    </row>
    <row r="10" spans="1:52" x14ac:dyDescent="0.25">
      <c r="A10" s="22" t="s">
        <v>125</v>
      </c>
      <c r="B10" s="22" t="s">
        <v>35</v>
      </c>
      <c r="C10" s="22">
        <v>2011</v>
      </c>
      <c r="D10" s="22" t="s">
        <v>48</v>
      </c>
      <c r="E10" s="39">
        <f>IF(F10=0,"",RANK(F10,$F$4:$F$49,0))</f>
        <v>7</v>
      </c>
      <c r="F10" s="34">
        <f t="array" ref="F10">SUM(LARGE(H10:S10,{1;2;3;4;5;6;7}))</f>
        <v>179</v>
      </c>
      <c r="G10" s="40">
        <f>COUNTIF(H10:S10,"&gt;0")</f>
        <v>4</v>
      </c>
      <c r="H10" s="41">
        <f>V10</f>
        <v>0</v>
      </c>
      <c r="I10" s="34">
        <f>Y10</f>
        <v>0</v>
      </c>
      <c r="J10" s="41">
        <f>AB10</f>
        <v>46</v>
      </c>
      <c r="K10" s="34">
        <f>AE10</f>
        <v>0</v>
      </c>
      <c r="L10" s="37">
        <f>AH10</f>
        <v>44</v>
      </c>
      <c r="M10" s="38">
        <f>AK10</f>
        <v>0</v>
      </c>
      <c r="N10" s="42">
        <f>AN10</f>
        <v>0</v>
      </c>
      <c r="O10" s="62">
        <f>AQ10</f>
        <v>0</v>
      </c>
      <c r="P10" s="58">
        <f>AT10</f>
        <v>44</v>
      </c>
      <c r="Q10" s="60">
        <f>AW10</f>
        <v>45</v>
      </c>
      <c r="R10" s="58">
        <f>AZ10</f>
        <v>0</v>
      </c>
      <c r="S10" s="34">
        <f>AZ10</f>
        <v>0</v>
      </c>
      <c r="T10" s="23"/>
      <c r="U10" s="32">
        <f>IF(T10&lt;=0,51,RANK(T10,$T$4:$T$48,0))</f>
        <v>51</v>
      </c>
      <c r="V10" s="34">
        <f>VLOOKUP(U10,Punktezuordnung!$A$2:$B$52,2,FALSE())</f>
        <v>0</v>
      </c>
      <c r="W10" s="23"/>
      <c r="X10" s="39">
        <f>IF(W10&lt;=0,51,RANK(W10,$W$4:$W$48,0))</f>
        <v>51</v>
      </c>
      <c r="Y10" s="34">
        <f>VLOOKUP(X10,Punktezuordnung!$A$2:$B$52,2,FALSE())</f>
        <v>0</v>
      </c>
      <c r="Z10" s="69">
        <f t="array" ref="Z10">IF(ISBLANK(A10),0,IF((OR(EXACT(A10,LAT_800!$C$2:$C$87))),VLOOKUP(A10,LAT_800!$C$2:$I$87,4,FALSE)))</f>
        <v>2.2679398148148146E-3</v>
      </c>
      <c r="AA10" s="39">
        <f>IF(Z10&gt;=100,51,RANK(Z10,$Z$4:$Z$49,1))</f>
        <v>5</v>
      </c>
      <c r="AB10" s="34">
        <f>VLOOKUP(AA10,Punktezuordnung!$A$2:$B$52,2,FALSE())</f>
        <v>46</v>
      </c>
      <c r="AC10" s="43">
        <v>0</v>
      </c>
      <c r="AD10" s="39">
        <f>IF(AC10&lt;=0,51,RANK(AC10,$AC$4:$AC$49,0))</f>
        <v>51</v>
      </c>
      <c r="AE10" s="34">
        <f>VLOOKUP(AD10,Punktezuordnung!$A$2:$B$52,2,FALSE())</f>
        <v>0</v>
      </c>
      <c r="AF10" s="44">
        <f t="array" ref="AF10">IF(ISBLANK(A10),0,IF((OR(EXACT(A10,ANG_Sprint!$C$2:$C$86))),VLOOKUP(A10,ANG_Sprint!$C$2:$I$86,4,FALSE)))</f>
        <v>12.5</v>
      </c>
      <c r="AG10" s="32">
        <f>IF(AF10&gt;=100,51,RANK(AF10,$AF$4:$AF$49,1))</f>
        <v>7</v>
      </c>
      <c r="AH10" s="34">
        <f>VLOOKUP(AG10,Punktezuordnung!$A$2:$B$52,2,FALSE())</f>
        <v>44</v>
      </c>
      <c r="AI10" s="44"/>
      <c r="AJ10" s="32"/>
      <c r="AK10" s="34"/>
      <c r="AL10" s="80"/>
      <c r="AM10" s="32"/>
      <c r="AN10" s="34"/>
      <c r="AO10" s="24"/>
      <c r="AP10" s="32"/>
      <c r="AQ10" s="34"/>
      <c r="AR10" s="24">
        <f t="array" ref="AR10">IF(ISBLANK(STO_Weit!$A$2),0,IF(ISBLANK(A10),0,IF((OR(EXACT(A10,STO_Weit!$C$2:$C$78))),VLOOKUP(A10,STO_Weit!$C$2:$I$78,4,FALSE))))</f>
        <v>3.08</v>
      </c>
      <c r="AS10" s="32">
        <f>IF(AR10&lt;=0,51,RANK(AR10,$AR$4:$AR$49,0))</f>
        <v>7</v>
      </c>
      <c r="AT10" s="34">
        <f>VLOOKUP(AS10,Punktezuordnung!$A$2:$B$52,2,FALSE())</f>
        <v>44</v>
      </c>
      <c r="AU10" s="24">
        <f t="array" ref="AU10">IF(ISBLANK(STO_Ball!$A$2),0,IF(ISBLANK(A10),0,IF((OR(EXACT(A10,STO_Ball!$C$2:$C$78))),VLOOKUP(A10,STO_Ball!$C$2:$I$78,4,FALSE))))</f>
        <v>19.5</v>
      </c>
      <c r="AV10" s="39">
        <f>IF(AU10&lt;=0,51,RANK(AU10,$AU$4:$AU$49,0))</f>
        <v>6</v>
      </c>
      <c r="AW10" s="34">
        <f>VLOOKUP(AV10,Punktezuordnung!$A$2:$B$52,2,FALSE())</f>
        <v>45</v>
      </c>
      <c r="AX10" s="43">
        <v>0</v>
      </c>
      <c r="AY10" s="39">
        <f>IF(AX10&lt;=0,51,RANK(AX10,$AX$4:$AX$49,0))</f>
        <v>51</v>
      </c>
      <c r="AZ10" s="46">
        <f>VLOOKUP(AY10,Punktezuordnung!$A$2:$B$52,2,FALSE())</f>
        <v>0</v>
      </c>
    </row>
    <row r="11" spans="1:52" x14ac:dyDescent="0.25">
      <c r="A11" s="22" t="s">
        <v>126</v>
      </c>
      <c r="B11" s="22" t="s">
        <v>35</v>
      </c>
      <c r="C11" s="22">
        <v>2011</v>
      </c>
      <c r="D11" s="22" t="s">
        <v>48</v>
      </c>
      <c r="E11" s="39">
        <f>IF(F11=0,"",RANK(F11,$F$4:$F$49,0))</f>
        <v>8</v>
      </c>
      <c r="F11" s="34">
        <f t="array" ref="F11">SUM(LARGE(H11:S11,{1;2;3;4;5;6;7}))</f>
        <v>132</v>
      </c>
      <c r="G11" s="40">
        <f>COUNTIF(H11:S11,"&gt;0")</f>
        <v>3</v>
      </c>
      <c r="H11" s="41">
        <f>V11</f>
        <v>0</v>
      </c>
      <c r="I11" s="34">
        <f>Y11</f>
        <v>0</v>
      </c>
      <c r="J11" s="41">
        <f>AB11</f>
        <v>45</v>
      </c>
      <c r="K11" s="34">
        <f>AE11</f>
        <v>0</v>
      </c>
      <c r="L11" s="37">
        <f>AH11</f>
        <v>43</v>
      </c>
      <c r="M11" s="38">
        <f>AK11</f>
        <v>44</v>
      </c>
      <c r="N11" s="42">
        <f>AN11</f>
        <v>0</v>
      </c>
      <c r="O11" s="62">
        <f>AQ11</f>
        <v>0</v>
      </c>
      <c r="P11" s="58">
        <f>AT11</f>
        <v>0</v>
      </c>
      <c r="Q11" s="60">
        <f>AW11</f>
        <v>0</v>
      </c>
      <c r="R11" s="58">
        <f>AZ11</f>
        <v>0</v>
      </c>
      <c r="S11" s="34">
        <f>AZ11</f>
        <v>0</v>
      </c>
      <c r="T11" s="23"/>
      <c r="U11" s="32">
        <f>IF(T11&lt;=0,51,RANK(T11,$T$4:$T$48,0))</f>
        <v>51</v>
      </c>
      <c r="V11" s="34">
        <f>VLOOKUP(U11,Punktezuordnung!$A$2:$B$52,2,FALSE())</f>
        <v>0</v>
      </c>
      <c r="W11" s="23"/>
      <c r="X11" s="39">
        <f>IF(W11&lt;=0,51,RANK(W11,$W$4:$W$48,0))</f>
        <v>51</v>
      </c>
      <c r="Y11" s="34">
        <f>VLOOKUP(X11,Punktezuordnung!$A$2:$B$52,2,FALSE())</f>
        <v>0</v>
      </c>
      <c r="Z11" s="69">
        <f t="array" ref="Z11">IF(ISBLANK(A11),0,IF((OR(EXACT(A11,LAT_800!$C$2:$C$87))),VLOOKUP(A11,LAT_800!$C$2:$I$87,4,FALSE)))</f>
        <v>2.3472222222222223E-3</v>
      </c>
      <c r="AA11" s="39">
        <f>IF(Z11&gt;=100,51,RANK(Z11,$Z$4:$Z$49,1))</f>
        <v>6</v>
      </c>
      <c r="AB11" s="34">
        <f>VLOOKUP(AA11,Punktezuordnung!$A$2:$B$52,2,FALSE())</f>
        <v>45</v>
      </c>
      <c r="AC11" s="43">
        <v>0</v>
      </c>
      <c r="AD11" s="39">
        <f>IF(AC11&lt;=0,51,RANK(AC11,$AC$4:$AC$49,0))</f>
        <v>51</v>
      </c>
      <c r="AE11" s="34">
        <f>VLOOKUP(AD11,Punktezuordnung!$A$2:$B$52,2,FALSE())</f>
        <v>0</v>
      </c>
      <c r="AF11" s="44">
        <f t="array" ref="AF11">IF(ISBLANK(A11),0,IF((OR(EXACT(A11,ANG_Sprint!$C$2:$C$86))),VLOOKUP(A11,ANG_Sprint!$C$2:$I$86,4,FALSE)))</f>
        <v>12.52</v>
      </c>
      <c r="AG11" s="32">
        <f>IF(AF11&gt;=100,51,RANK(AF11,$AF$4:$AF$49,1))</f>
        <v>8</v>
      </c>
      <c r="AH11" s="34">
        <f>VLOOKUP(AG11,Punktezuordnung!$A$2:$B$52,2,FALSE())</f>
        <v>43</v>
      </c>
      <c r="AI11" s="44">
        <f t="array" ref="AI11">IF(ISBLANK(A11),0,IF((OR(EXACT(A11,ANG_Hürden!$C$2:$C$86))),VLOOKUP(A11,ANG_Hürden!$C$2:$I$86,4,FALSE)))</f>
        <v>15.65</v>
      </c>
      <c r="AJ11" s="32">
        <f>IF(AI11&gt;=100,51,RANK(AI11,$AI$4:$AI$49,1))</f>
        <v>7</v>
      </c>
      <c r="AK11" s="34">
        <f>VLOOKUP(AJ11,Punktezuordnung!$A$2:$B$52,2,FALSE())</f>
        <v>44</v>
      </c>
      <c r="AL11" s="80"/>
      <c r="AM11" s="32"/>
      <c r="AN11" s="34"/>
      <c r="AO11" s="24"/>
      <c r="AP11" s="32"/>
      <c r="AQ11" s="34"/>
      <c r="AR11" s="24"/>
      <c r="AS11" s="32"/>
      <c r="AT11" s="34"/>
      <c r="AU11" s="24"/>
      <c r="AV11" s="39"/>
      <c r="AW11" s="34"/>
      <c r="AX11" s="43">
        <v>0</v>
      </c>
      <c r="AY11" s="39">
        <f>IF(AX11&lt;=0,51,RANK(AX11,$AX$4:$AX$49,0))</f>
        <v>51</v>
      </c>
      <c r="AZ11" s="46">
        <f>VLOOKUP(AY11,Punktezuordnung!$A$2:$B$52,2,FALSE())</f>
        <v>0</v>
      </c>
    </row>
    <row r="12" spans="1:52" x14ac:dyDescent="0.25">
      <c r="A12" s="22" t="s">
        <v>145</v>
      </c>
      <c r="B12" s="22" t="s">
        <v>35</v>
      </c>
      <c r="C12" s="22">
        <v>2011</v>
      </c>
      <c r="D12" s="22" t="s">
        <v>29</v>
      </c>
      <c r="E12" s="39">
        <f>IF(F12=0,"",RANK(F12,$F$4:$F$49,0))</f>
        <v>9</v>
      </c>
      <c r="F12" s="34">
        <f t="array" ref="F12">SUM(LARGE(H12:S12,{1;2;3;4;5;6;7}))</f>
        <v>98</v>
      </c>
      <c r="G12" s="40">
        <f>COUNTIF(H12:S12,"&gt;0")</f>
        <v>2</v>
      </c>
      <c r="H12" s="41">
        <f>V12</f>
        <v>0</v>
      </c>
      <c r="I12" s="34">
        <f>Y12</f>
        <v>0</v>
      </c>
      <c r="J12" s="41">
        <f>AB12</f>
        <v>0</v>
      </c>
      <c r="K12" s="34">
        <f>AE12</f>
        <v>0</v>
      </c>
      <c r="L12" s="37">
        <f>AH12</f>
        <v>48</v>
      </c>
      <c r="M12" s="38">
        <f>AK12</f>
        <v>50</v>
      </c>
      <c r="N12" s="42">
        <f>AN12</f>
        <v>0</v>
      </c>
      <c r="O12" s="62">
        <f>AQ12</f>
        <v>0</v>
      </c>
      <c r="P12" s="58">
        <f>AT12</f>
        <v>0</v>
      </c>
      <c r="Q12" s="60">
        <f>AW12</f>
        <v>0</v>
      </c>
      <c r="R12" s="58">
        <f>AZ12</f>
        <v>0</v>
      </c>
      <c r="S12" s="34">
        <f>AZ12</f>
        <v>0</v>
      </c>
      <c r="T12" s="23"/>
      <c r="U12" s="32">
        <f>IF(T12&lt;=0,51,RANK(T12,$T$4:$T$48,0))</f>
        <v>51</v>
      </c>
      <c r="V12" s="34">
        <f>VLOOKUP(U12,Punktezuordnung!$A$2:$B$52,2,FALSE())</f>
        <v>0</v>
      </c>
      <c r="W12" s="23"/>
      <c r="X12" s="39">
        <f>IF(W12&lt;=0,51,RANK(W12,$W$4:$W$48,0))</f>
        <v>51</v>
      </c>
      <c r="Y12" s="34">
        <f>VLOOKUP(X12,Punktezuordnung!$A$2:$B$52,2,FALSE())</f>
        <v>0</v>
      </c>
      <c r="Z12" s="24"/>
      <c r="AA12" s="39"/>
      <c r="AB12" s="34"/>
      <c r="AC12" s="43">
        <v>0</v>
      </c>
      <c r="AD12" s="39">
        <f>IF(AC12&lt;=0,51,RANK(AC12,$AC$4:$AC$49,0))</f>
        <v>51</v>
      </c>
      <c r="AE12" s="34">
        <f>VLOOKUP(AD12,Punktezuordnung!$A$2:$B$52,2,FALSE())</f>
        <v>0</v>
      </c>
      <c r="AF12" s="44">
        <f t="array" ref="AF12">IF(ISBLANK(A12),0,IF((OR(EXACT(A12,ANG_Sprint!$C$2:$C$86))),VLOOKUP(A12,ANG_Sprint!$C$2:$I$86,4,FALSE)))</f>
        <v>11.76</v>
      </c>
      <c r="AG12" s="32">
        <f>IF(AF12&gt;=100,51,RANK(AF12,$AF$4:$AF$49,1))</f>
        <v>3</v>
      </c>
      <c r="AH12" s="34">
        <f>VLOOKUP(AG12,Punktezuordnung!$A$2:$B$52,2,FALSE())</f>
        <v>48</v>
      </c>
      <c r="AI12" s="44">
        <f t="array" ref="AI12">IF(ISBLANK(A12),0,IF((OR(EXACT(A12,ANG_Hürden!$C$2:$C$86))),VLOOKUP(A12,ANG_Hürden!$C$2:$I$86,4,FALSE)))</f>
        <v>12.47</v>
      </c>
      <c r="AJ12" s="32">
        <f>IF(AI12&gt;=100,51,RANK(AI12,$AI$4:$AI$49,1))</f>
        <v>1</v>
      </c>
      <c r="AK12" s="34">
        <f>VLOOKUP(AJ12,Punktezuordnung!$A$2:$B$52,2,FALSE())</f>
        <v>50</v>
      </c>
      <c r="AL12" s="80"/>
      <c r="AM12" s="32"/>
      <c r="AN12" s="34"/>
      <c r="AO12" s="24"/>
      <c r="AP12" s="32"/>
      <c r="AQ12" s="34"/>
      <c r="AR12" s="24"/>
      <c r="AS12" s="32"/>
      <c r="AT12" s="34"/>
      <c r="AU12" s="24"/>
      <c r="AV12" s="39"/>
      <c r="AW12" s="34"/>
      <c r="AX12" s="43">
        <v>0</v>
      </c>
      <c r="AY12" s="39">
        <f>IF(AX12&lt;=0,51,RANK(AX12,$AX$4:$AX$49,0))</f>
        <v>51</v>
      </c>
      <c r="AZ12" s="46">
        <f>VLOOKUP(AY12,Punktezuordnung!$A$2:$B$52,2,FALSE())</f>
        <v>0</v>
      </c>
    </row>
    <row r="13" spans="1:52" x14ac:dyDescent="0.25">
      <c r="A13" s="22" t="s">
        <v>146</v>
      </c>
      <c r="B13" s="22" t="s">
        <v>35</v>
      </c>
      <c r="C13" s="22">
        <v>2011</v>
      </c>
      <c r="D13" s="22" t="s">
        <v>21</v>
      </c>
      <c r="E13" s="39">
        <f>IF(F13=0,"",RANK(F13,$F$4:$F$49,0))</f>
        <v>10</v>
      </c>
      <c r="F13" s="34">
        <f t="array" ref="F13">SUM(LARGE(H13:S13,{1;2;3;4;5;6;7}))</f>
        <v>95</v>
      </c>
      <c r="G13" s="40">
        <f>COUNTIF(H13:S13,"&gt;0")</f>
        <v>2</v>
      </c>
      <c r="H13" s="41">
        <f>V13</f>
        <v>0</v>
      </c>
      <c r="I13" s="34">
        <f>Y13</f>
        <v>0</v>
      </c>
      <c r="J13" s="41">
        <f>AB13</f>
        <v>0</v>
      </c>
      <c r="K13" s="34">
        <f>AE13</f>
        <v>0</v>
      </c>
      <c r="L13" s="37">
        <f>AH13</f>
        <v>47</v>
      </c>
      <c r="M13" s="38">
        <f>AK13</f>
        <v>48</v>
      </c>
      <c r="N13" s="42">
        <f>AN13</f>
        <v>0</v>
      </c>
      <c r="O13" s="62">
        <f>AQ13</f>
        <v>0</v>
      </c>
      <c r="P13" s="58">
        <f>AT13</f>
        <v>0</v>
      </c>
      <c r="Q13" s="60">
        <f>AW13</f>
        <v>0</v>
      </c>
      <c r="R13" s="58">
        <f>AZ13</f>
        <v>0</v>
      </c>
      <c r="S13" s="34">
        <f>AZ13</f>
        <v>0</v>
      </c>
      <c r="T13" s="23"/>
      <c r="U13" s="32">
        <f>IF(T13&lt;=0,51,RANK(T13,$T$4:$T$48,0))</f>
        <v>51</v>
      </c>
      <c r="V13" s="34">
        <f>VLOOKUP(U13,Punktezuordnung!$A$2:$B$52,2,FALSE())</f>
        <v>0</v>
      </c>
      <c r="W13" s="23"/>
      <c r="X13" s="39">
        <f>IF(W13&lt;=0,51,RANK(W13,$W$4:$W$48,0))</f>
        <v>51</v>
      </c>
      <c r="Y13" s="34">
        <f>VLOOKUP(X13,Punktezuordnung!$A$2:$B$52,2,FALSE())</f>
        <v>0</v>
      </c>
      <c r="Z13" s="24"/>
      <c r="AA13" s="39"/>
      <c r="AB13" s="34"/>
      <c r="AC13" s="43">
        <v>0</v>
      </c>
      <c r="AD13" s="39">
        <f>IF(AC13&lt;=0,51,RANK(AC13,$AC$4:$AC$49,0))</f>
        <v>51</v>
      </c>
      <c r="AE13" s="34">
        <f>VLOOKUP(AD13,Punktezuordnung!$A$2:$B$52,2,FALSE())</f>
        <v>0</v>
      </c>
      <c r="AF13" s="44">
        <f t="array" ref="AF13">IF(ISBLANK(A13),0,IF((OR(EXACT(A13,ANG_Sprint!$C$2:$C$86))),VLOOKUP(A13,ANG_Sprint!$C$2:$I$86,4,FALSE)))</f>
        <v>12.03</v>
      </c>
      <c r="AG13" s="32">
        <f>IF(AF13&gt;=100,51,RANK(AF13,$AF$4:$AF$49,1))</f>
        <v>4</v>
      </c>
      <c r="AH13" s="34">
        <f>VLOOKUP(AG13,Punktezuordnung!$A$2:$B$52,2,FALSE())</f>
        <v>47</v>
      </c>
      <c r="AI13" s="44">
        <f t="array" ref="AI13">IF(ISBLANK(A13),0,IF((OR(EXACT(A13,ANG_Hürden!$C$2:$C$86))),VLOOKUP(A13,ANG_Hürden!$C$2:$I$86,4,FALSE)))</f>
        <v>12.94</v>
      </c>
      <c r="AJ13" s="32">
        <f>IF(AI13&gt;=100,51,RANK(AI13,$AI$4:$AI$49,1))</f>
        <v>3</v>
      </c>
      <c r="AK13" s="34">
        <f>VLOOKUP(AJ13,Punktezuordnung!$A$2:$B$52,2,FALSE())</f>
        <v>48</v>
      </c>
      <c r="AL13" s="80"/>
      <c r="AM13" s="32"/>
      <c r="AN13" s="34"/>
      <c r="AO13" s="24"/>
      <c r="AP13" s="32"/>
      <c r="AQ13" s="34"/>
      <c r="AR13" s="24"/>
      <c r="AS13" s="32"/>
      <c r="AT13" s="34"/>
      <c r="AU13" s="24"/>
      <c r="AV13" s="39"/>
      <c r="AW13" s="34"/>
      <c r="AX13" s="43">
        <v>0</v>
      </c>
      <c r="AY13" s="39">
        <f>IF(AX13&lt;=0,51,RANK(AX13,$AX$4:$AX$49,0))</f>
        <v>51</v>
      </c>
      <c r="AZ13" s="46">
        <f>VLOOKUP(AY13,Punktezuordnung!$A$2:$B$52,2,FALSE())</f>
        <v>0</v>
      </c>
    </row>
    <row r="14" spans="1:52" x14ac:dyDescent="0.25">
      <c r="A14" s="22" t="s">
        <v>100</v>
      </c>
      <c r="B14" s="22" t="s">
        <v>35</v>
      </c>
      <c r="C14" s="22">
        <v>2011</v>
      </c>
      <c r="D14" s="22" t="s">
        <v>29</v>
      </c>
      <c r="E14" s="39">
        <f>IF(F14=0,"",RANK(F14,$F$4:$F$49,0))</f>
        <v>11</v>
      </c>
      <c r="F14" s="34">
        <f t="array" ref="F14">SUM(LARGE(H14:S14,{1;2;3;4;5;6;7}))</f>
        <v>94</v>
      </c>
      <c r="G14" s="40">
        <f>COUNTIF(H14:S14,"&gt;0")</f>
        <v>2</v>
      </c>
      <c r="H14" s="41">
        <f>V14</f>
        <v>47</v>
      </c>
      <c r="I14" s="34">
        <f>Y14</f>
        <v>47</v>
      </c>
      <c r="J14" s="41">
        <f>AB14</f>
        <v>0</v>
      </c>
      <c r="K14" s="34">
        <f>AE14</f>
        <v>0</v>
      </c>
      <c r="L14" s="37">
        <f>AH14</f>
        <v>0</v>
      </c>
      <c r="M14" s="38">
        <f>AK14</f>
        <v>0</v>
      </c>
      <c r="N14" s="42">
        <f>AN14</f>
        <v>0</v>
      </c>
      <c r="O14" s="62">
        <f>AQ14</f>
        <v>0</v>
      </c>
      <c r="P14" s="58">
        <f>AT14</f>
        <v>0</v>
      </c>
      <c r="Q14" s="60">
        <f>AW14</f>
        <v>0</v>
      </c>
      <c r="R14" s="58">
        <f>AZ14</f>
        <v>0</v>
      </c>
      <c r="S14" s="34">
        <f>AZ14</f>
        <v>0</v>
      </c>
      <c r="T14" s="23">
        <f t="array" ref="T14">IF(ISBLANK(A14),0,IF((OR(EXACT(A14,ALS_Hoch!$C$2:$C$86))),VLOOKUP(A14,ALS_Hoch!$C$2:$I$86,4,FALSE)))</f>
        <v>1.1499999999999999</v>
      </c>
      <c r="U14" s="32">
        <f>IF(T14&lt;=0,51,RANK(T14,$T$4:$T$48,0))</f>
        <v>4</v>
      </c>
      <c r="V14" s="34">
        <f>VLOOKUP(U14,Punktezuordnung!$A$2:$B$52,2,FALSE())</f>
        <v>47</v>
      </c>
      <c r="W14" s="23">
        <f t="array" ref="W14">IF(ISBLANK(A14),0,IF((OR(EXACT(A14,ALS_Kugel!$C$2:$C$87))),VLOOKUP(A14,ALS_Kugel!$C$2:$I$87,4,FALSE)))</f>
        <v>4.71</v>
      </c>
      <c r="X14" s="39">
        <f>IF(W14&lt;=0,51,RANK(W14,$W$4:$W$48,0))</f>
        <v>4</v>
      </c>
      <c r="Y14" s="34">
        <f>VLOOKUP(X14,Punktezuordnung!$A$2:$B$52,2,FALSE())</f>
        <v>47</v>
      </c>
      <c r="Z14" s="69"/>
      <c r="AA14" s="39"/>
      <c r="AB14" s="34"/>
      <c r="AC14" s="43">
        <v>0</v>
      </c>
      <c r="AD14" s="39">
        <f>IF(AC14&lt;=0,51,RANK(AC14,$AC$4:$AC$49,0))</f>
        <v>51</v>
      </c>
      <c r="AE14" s="34">
        <f>VLOOKUP(AD14,Punktezuordnung!$A$2:$B$52,2,FALSE())</f>
        <v>0</v>
      </c>
      <c r="AF14" s="44"/>
      <c r="AG14" s="32"/>
      <c r="AH14" s="34"/>
      <c r="AI14" s="44"/>
      <c r="AJ14" s="32"/>
      <c r="AK14" s="34"/>
      <c r="AL14" s="80"/>
      <c r="AM14" s="32"/>
      <c r="AN14" s="34"/>
      <c r="AO14" s="24"/>
      <c r="AP14" s="32"/>
      <c r="AQ14" s="34"/>
      <c r="AR14" s="24"/>
      <c r="AS14" s="32"/>
      <c r="AT14" s="34"/>
      <c r="AU14" s="24"/>
      <c r="AV14" s="39"/>
      <c r="AW14" s="34"/>
      <c r="AX14" s="43">
        <v>0</v>
      </c>
      <c r="AY14" s="39">
        <f>IF(AX14&lt;=0,51,RANK(AX14,$AX$4:$AX$49,0))</f>
        <v>51</v>
      </c>
      <c r="AZ14" s="46">
        <f>VLOOKUP(AY14,Punktezuordnung!$A$2:$B$52,2,FALSE())</f>
        <v>0</v>
      </c>
    </row>
    <row r="15" spans="1:52" x14ac:dyDescent="0.25">
      <c r="A15" s="22" t="s">
        <v>123</v>
      </c>
      <c r="B15" s="22" t="s">
        <v>35</v>
      </c>
      <c r="C15" s="22">
        <v>2011</v>
      </c>
      <c r="D15" s="22" t="s">
        <v>21</v>
      </c>
      <c r="E15" s="39">
        <f>IF(F15=0,"",RANK(F15,$F$4:$F$49,0))</f>
        <v>12</v>
      </c>
      <c r="F15" s="34">
        <f t="array" ref="F15">SUM(LARGE(H15:S15,{1;2;3;4;5;6;7}))</f>
        <v>49</v>
      </c>
      <c r="G15" s="40">
        <f>COUNTIF(H15:S15,"&gt;0")</f>
        <v>1</v>
      </c>
      <c r="H15" s="41">
        <f>V15</f>
        <v>0</v>
      </c>
      <c r="I15" s="34">
        <f>Y15</f>
        <v>0</v>
      </c>
      <c r="J15" s="41">
        <f>AB15</f>
        <v>49</v>
      </c>
      <c r="K15" s="34">
        <f>AE15</f>
        <v>0</v>
      </c>
      <c r="L15" s="37">
        <f>AH15</f>
        <v>0</v>
      </c>
      <c r="M15" s="38">
        <f>AK15</f>
        <v>0</v>
      </c>
      <c r="N15" s="42">
        <f>AN15</f>
        <v>0</v>
      </c>
      <c r="O15" s="62">
        <f>AQ15</f>
        <v>0</v>
      </c>
      <c r="P15" s="58">
        <f>AT15</f>
        <v>0</v>
      </c>
      <c r="Q15" s="60">
        <f>AW15</f>
        <v>0</v>
      </c>
      <c r="R15" s="58">
        <f>AZ15</f>
        <v>0</v>
      </c>
      <c r="S15" s="34">
        <f>AZ15</f>
        <v>0</v>
      </c>
      <c r="T15" s="23"/>
      <c r="U15" s="32">
        <f>IF(T15&lt;=0,51,RANK(T15,$T$4:$T$48,0))</f>
        <v>51</v>
      </c>
      <c r="V15" s="34">
        <f>VLOOKUP(U15,Punktezuordnung!$A$2:$B$52,2,FALSE())</f>
        <v>0</v>
      </c>
      <c r="W15" s="23"/>
      <c r="X15" s="39">
        <f>IF(W15&lt;=0,51,RANK(W15,$W$4:$W$48,0))</f>
        <v>51</v>
      </c>
      <c r="Y15" s="34">
        <f>VLOOKUP(X15,Punktezuordnung!$A$2:$B$52,2,FALSE())</f>
        <v>0</v>
      </c>
      <c r="Z15" s="69">
        <f t="array" ref="Z15">IF(ISBLANK(A15),0,IF((OR(EXACT(A15,LAT_800!$C$2:$C$87))),VLOOKUP(A15,LAT_800!$C$2:$I$87,4,FALSE)))</f>
        <v>2.1884259259259261E-3</v>
      </c>
      <c r="AA15" s="39">
        <f>IF(Z15&gt;=100,51,RANK(Z15,$Z$4:$Z$49,1))</f>
        <v>2</v>
      </c>
      <c r="AB15" s="34">
        <f>VLOOKUP(AA15,Punktezuordnung!$A$2:$B$52,2,FALSE())</f>
        <v>49</v>
      </c>
      <c r="AC15" s="43">
        <v>0</v>
      </c>
      <c r="AD15" s="39">
        <f>IF(AC15&lt;=0,51,RANK(AC15,$AC$4:$AC$49,0))</f>
        <v>51</v>
      </c>
      <c r="AE15" s="34">
        <f>VLOOKUP(AD15,Punktezuordnung!$A$2:$B$52,2,FALSE())</f>
        <v>0</v>
      </c>
      <c r="AF15" s="44"/>
      <c r="AG15" s="32"/>
      <c r="AH15" s="34"/>
      <c r="AI15" s="44"/>
      <c r="AJ15" s="32"/>
      <c r="AK15" s="34"/>
      <c r="AL15" s="80"/>
      <c r="AM15" s="32"/>
      <c r="AN15" s="34"/>
      <c r="AO15" s="24"/>
      <c r="AP15" s="32"/>
      <c r="AQ15" s="34"/>
      <c r="AR15" s="24"/>
      <c r="AS15" s="32"/>
      <c r="AT15" s="34"/>
      <c r="AU15" s="24"/>
      <c r="AV15" s="39"/>
      <c r="AW15" s="34"/>
      <c r="AX15" s="43">
        <v>0</v>
      </c>
      <c r="AY15" s="39">
        <f>IF(AX15&lt;=0,51,RANK(AX15,$AX$4:$AX$49,0))</f>
        <v>51</v>
      </c>
      <c r="AZ15" s="46">
        <f>VLOOKUP(AY15,Punktezuordnung!$A$2:$B$52,2,FALSE())</f>
        <v>0</v>
      </c>
    </row>
    <row r="16" spans="1:52" x14ac:dyDescent="0.25">
      <c r="A16" s="22" t="s">
        <v>152</v>
      </c>
      <c r="B16" s="22" t="s">
        <v>35</v>
      </c>
      <c r="C16" s="22">
        <v>2011</v>
      </c>
      <c r="D16" s="22" t="s">
        <v>51</v>
      </c>
      <c r="E16" s="39">
        <f>IF(F16=0,"",RANK(F16,$F$4:$F$49,0))</f>
        <v>13</v>
      </c>
      <c r="F16" s="34">
        <f t="array" ref="F16">SUM(LARGE(H16:S16,{1;2;3;4;5;6;7}))</f>
        <v>47</v>
      </c>
      <c r="G16" s="40">
        <f>COUNTIF(H16:S16,"&gt;0")</f>
        <v>1</v>
      </c>
      <c r="H16" s="41">
        <f>V16</f>
        <v>0</v>
      </c>
      <c r="I16" s="34">
        <f>Y16</f>
        <v>0</v>
      </c>
      <c r="J16" s="41">
        <f>AB16</f>
        <v>0</v>
      </c>
      <c r="K16" s="34">
        <f>AE16</f>
        <v>0</v>
      </c>
      <c r="L16" s="37">
        <f>AH16</f>
        <v>0</v>
      </c>
      <c r="M16" s="38">
        <f>AK16</f>
        <v>0</v>
      </c>
      <c r="N16" s="42">
        <f>AN16</f>
        <v>0</v>
      </c>
      <c r="O16" s="62">
        <f>AQ16</f>
        <v>47</v>
      </c>
      <c r="P16" s="58">
        <f>AT16</f>
        <v>0</v>
      </c>
      <c r="Q16" s="60">
        <f>AW16</f>
        <v>0</v>
      </c>
      <c r="R16" s="58">
        <f>AZ16</f>
        <v>0</v>
      </c>
      <c r="S16" s="34">
        <f>AZ16</f>
        <v>0</v>
      </c>
      <c r="T16" s="23"/>
      <c r="U16" s="32"/>
      <c r="V16" s="34"/>
      <c r="W16" s="23"/>
      <c r="X16" s="39"/>
      <c r="Y16" s="34"/>
      <c r="Z16" s="24"/>
      <c r="AA16" s="39"/>
      <c r="AB16" s="34"/>
      <c r="AC16" s="43">
        <v>0</v>
      </c>
      <c r="AD16" s="39">
        <f>IF(AC16&lt;=0,51,RANK(AC16,$AC$4:$AC$49,0))</f>
        <v>51</v>
      </c>
      <c r="AE16" s="34">
        <f>VLOOKUP(AD16,Punktezuordnung!$A$2:$B$52,2,FALSE())</f>
        <v>0</v>
      </c>
      <c r="AF16" s="44"/>
      <c r="AG16" s="32"/>
      <c r="AH16" s="34"/>
      <c r="AI16" s="44"/>
      <c r="AJ16" s="32"/>
      <c r="AK16" s="34"/>
      <c r="AL16" s="80"/>
      <c r="AM16" s="32"/>
      <c r="AN16" s="34"/>
      <c r="AO16" s="24">
        <f t="array" ref="AO16">IF(ISBLANK(NIA_Speer!$A$2),0,IF(ISBLANK(A16),0,IF((OR(EXACT(A16,NIA_Speer!$C$2:$C$100))),VLOOKUP(A16,NIA_Speer!$C$2:$I$100,4,FALSE))))</f>
        <v>14.53</v>
      </c>
      <c r="AP16" s="32">
        <f t="array" ref="AP16">IF(AO16&lt;=0,51,RANK(AO16,$AO$4:$AO$49,0))</f>
        <v>4</v>
      </c>
      <c r="AQ16" s="34">
        <f>VLOOKUP(AP16,Punktezuordnung!$A$2:$B$52,2,FALSE())</f>
        <v>47</v>
      </c>
      <c r="AR16" s="24"/>
      <c r="AS16" s="32"/>
      <c r="AT16" s="34"/>
      <c r="AU16" s="24"/>
      <c r="AV16" s="39"/>
      <c r="AW16" s="34"/>
      <c r="AX16" s="43">
        <v>0</v>
      </c>
      <c r="AY16" s="39">
        <f>IF(AX16&lt;=0,51,RANK(AX16,$AX$4:$AX$49,0))</f>
        <v>51</v>
      </c>
      <c r="AZ16" s="46">
        <f>VLOOKUP(AY16,Punktezuordnung!$A$2:$B$52,2,FALSE())</f>
        <v>0</v>
      </c>
    </row>
    <row r="17" spans="1:52" x14ac:dyDescent="0.25">
      <c r="A17" s="22"/>
      <c r="B17" s="22"/>
      <c r="C17" s="22"/>
      <c r="D17" s="22"/>
      <c r="E17" s="39" t="str">
        <f t="shared" ref="E17:E32" si="0">IF(F17=0,"",RANK(F17,$F$4:$F$49,0))</f>
        <v/>
      </c>
      <c r="F17" s="34">
        <f t="array" ref="F17">SUM(LARGE(H17:S17,{1;2;3;4;5;6;7}))</f>
        <v>0</v>
      </c>
      <c r="G17" s="40">
        <f t="shared" ref="G17:G32" si="1">COUNTIF(H17:S17,"&gt;0")</f>
        <v>0</v>
      </c>
      <c r="H17" s="41">
        <f t="shared" ref="H17:H32" si="2">V17</f>
        <v>0</v>
      </c>
      <c r="I17" s="34">
        <f t="shared" ref="I17:I32" si="3">Y17</f>
        <v>0</v>
      </c>
      <c r="J17" s="41">
        <f t="shared" ref="J17:J32" si="4">AB17</f>
        <v>0</v>
      </c>
      <c r="K17" s="34">
        <f t="shared" ref="K17:K32" si="5">AE17</f>
        <v>0</v>
      </c>
      <c r="L17" s="37">
        <f t="shared" ref="L17:L32" si="6">AH17</f>
        <v>0</v>
      </c>
      <c r="M17" s="38">
        <f t="shared" ref="M17:M32" si="7">AK17</f>
        <v>0</v>
      </c>
      <c r="N17" s="42">
        <f t="shared" ref="N17:N32" si="8">AN17</f>
        <v>0</v>
      </c>
      <c r="O17" s="62">
        <f t="shared" ref="O17:O32" si="9">AQ17</f>
        <v>0</v>
      </c>
      <c r="P17" s="58">
        <f t="shared" ref="P17:P32" si="10">AT17</f>
        <v>0</v>
      </c>
      <c r="Q17" s="60">
        <f t="shared" ref="Q17:Q32" si="11">AW17</f>
        <v>0</v>
      </c>
      <c r="R17" s="58">
        <f t="shared" ref="R5:R32" si="12">AZ17</f>
        <v>0</v>
      </c>
      <c r="S17" s="34">
        <f t="shared" ref="S17:S32" si="13">AZ17</f>
        <v>0</v>
      </c>
      <c r="T17" s="23">
        <f t="array" ref="T17">IF(ISBLANK(A17),0,IF((OR(EXACT(A17,ALS_Hoch!$C$2:$C$86))),VLOOKUP(A17,ALS_Hoch!$C$2:$I$86,4,FALSE)))</f>
        <v>0</v>
      </c>
      <c r="U17" s="32">
        <f t="shared" ref="U17:U32" si="14">IF(T17&lt;=0,51,RANK(T17,$T$4:$T$48,0))</f>
        <v>51</v>
      </c>
      <c r="V17" s="34">
        <f>VLOOKUP(U17,Punktezuordnung!$A$2:$B$52,2,FALSE())</f>
        <v>0</v>
      </c>
      <c r="W17" s="23">
        <f t="array" ref="W17">IF(ISBLANK(A17),0,IF((OR(EXACT(A17,ALS_Kugel!$C$2:$C$87))),VLOOKUP(A17,ALS_Kugel!$C$2:$I$87,4,FALSE)))</f>
        <v>0</v>
      </c>
      <c r="X17" s="39">
        <f t="shared" ref="X17:X32" si="15">IF(W17&lt;=0,51,RANK(W17,$W$4:$W$48,0))</f>
        <v>51</v>
      </c>
      <c r="Y17" s="34">
        <f>VLOOKUP(X17,Punktezuordnung!$A$2:$B$52,2,FALSE())</f>
        <v>0</v>
      </c>
      <c r="Z17" s="24">
        <v>100</v>
      </c>
      <c r="AA17" s="39">
        <f t="shared" ref="AA17:AA32" si="16">IF(Z17&gt;=100,51,RANK(Z17,$Z$4:$Z$49,1))</f>
        <v>51</v>
      </c>
      <c r="AB17" s="34">
        <f>VLOOKUP(AA17,Punktezuordnung!$A$2:$B$52,2,FALSE())</f>
        <v>0</v>
      </c>
      <c r="AC17" s="43">
        <v>0</v>
      </c>
      <c r="AD17" s="39">
        <f t="shared" ref="AD17:AD32" si="17">IF(AC17&lt;=0,51,RANK(AC17,$AC$4:$AC$49,0))</f>
        <v>51</v>
      </c>
      <c r="AE17" s="34">
        <f>VLOOKUP(AD17,Punktezuordnung!$A$2:$B$52,2,FALSE())</f>
        <v>0</v>
      </c>
      <c r="AF17" s="44">
        <v>100</v>
      </c>
      <c r="AG17" s="32">
        <f t="shared" ref="AG17:AG32" si="18">IF(AF17&gt;=100,51,RANK(AF17,$AF$4:$AF$49,1))</f>
        <v>51</v>
      </c>
      <c r="AH17" s="34">
        <f>VLOOKUP(AG17,Punktezuordnung!$A$2:$B$52,2,FALSE())</f>
        <v>0</v>
      </c>
      <c r="AI17" s="44">
        <v>100</v>
      </c>
      <c r="AJ17" s="32">
        <f t="shared" ref="AJ17:AJ32" si="19">IF(AI17&gt;=100,51,RANK(AI17,$AI$4:$AI$49,1))</f>
        <v>51</v>
      </c>
      <c r="AK17" s="34">
        <f>VLOOKUP(AJ17,Punktezuordnung!$A$2:$B$52,2,FALSE())</f>
        <v>0</v>
      </c>
      <c r="AL17" s="30">
        <f t="array" ref="AL17">IF(ISBLANK(NIA_Cross!$A$2),100,IF(ISBLANK(A17),100,IF((OR(EXACT(A17,NIA_Cross!$C$2:$C$100))),VLOOKUP(A17,NIA_Cross!$C$2:$I$100,4,FALSE))))</f>
        <v>100</v>
      </c>
      <c r="AM17" s="32">
        <f t="shared" ref="AM17:AM32" si="20">IF(AL17=100,51,RANK(AL17,$AL$4:$AL$49,1))</f>
        <v>51</v>
      </c>
      <c r="AN17" s="34">
        <f>VLOOKUP(AM17,Punktezuordnung!$A$2:$B$52,2,FALSE())</f>
        <v>0</v>
      </c>
      <c r="AO17" s="24">
        <f t="array" ref="AO17">IF(ISBLANK(NIA_Speer!$A$2),0,IF(ISBLANK(A17),0,IF((OR(EXACT(A17,NIA_Speer!$C$2:$C$100))),VLOOKUP(A17,NIA_Speer!$C$2:$I$100,4,FALSE))))</f>
        <v>0</v>
      </c>
      <c r="AP17" s="32">
        <f t="array" ref="AP17">IF(AO17&lt;=0,51,RANK(AO17,$AO$4:$AO$49,0))</f>
        <v>51</v>
      </c>
      <c r="AQ17" s="34">
        <f>VLOOKUP(AP17,Punktezuordnung!$A$2:$B$52,2,FALSE())</f>
        <v>0</v>
      </c>
      <c r="AR17" s="24">
        <f t="array" ref="AR17">IF(ISBLANK(STO_Weit!$A$2),0,IF(ISBLANK(A17),0,IF((OR(EXACT(A17,STO_Weit!$C$2:$C$78))),VLOOKUP(A17,STO_Weit!$C$2:$I$78,4,FALSE))))</f>
        <v>0</v>
      </c>
      <c r="AS17" s="32">
        <f t="shared" ref="AS5:AS32" si="21">IF(AR17&lt;=0,51,RANK(AR17,$AR$4:$AR$49,0))</f>
        <v>51</v>
      </c>
      <c r="AT17" s="34">
        <f>VLOOKUP(AS17,Punktezuordnung!$A$2:$B$52,2,FALSE())</f>
        <v>0</v>
      </c>
      <c r="AU17" s="24">
        <f t="array" ref="AU17">IF(ISBLANK(STO_Ball!$A$2),0,IF(ISBLANK(A17),0,IF((OR(EXACT(A17,STO_Ball!$C$2:$C$78))),VLOOKUP(A17,STO_Ball!$C$2:$I$78,4,FALSE))))</f>
        <v>0</v>
      </c>
      <c r="AV17" s="39">
        <f t="shared" ref="AV5:AV32" si="22">IF(AU17&lt;=0,51,RANK(AU17,$AU$4:$AU$49,0))</f>
        <v>51</v>
      </c>
      <c r="AW17" s="34">
        <f>VLOOKUP(AV17,Punktezuordnung!$A$2:$B$52,2,FALSE())</f>
        <v>0</v>
      </c>
      <c r="AX17" s="43">
        <v>0</v>
      </c>
      <c r="AY17" s="39">
        <f t="shared" ref="AY17:AY32" si="23">IF(AX17&lt;=0,51,RANK(AX17,$AX$4:$AX$49,0))</f>
        <v>51</v>
      </c>
      <c r="AZ17" s="46">
        <f>VLOOKUP(AY17,Punktezuordnung!$A$2:$B$52,2,FALSE())</f>
        <v>0</v>
      </c>
    </row>
    <row r="18" spans="1:52" x14ac:dyDescent="0.25">
      <c r="A18" s="22"/>
      <c r="B18" s="22"/>
      <c r="C18" s="22"/>
      <c r="D18" s="22"/>
      <c r="E18" s="39" t="str">
        <f t="shared" si="0"/>
        <v/>
      </c>
      <c r="F18" s="34">
        <f t="array" ref="F18">SUM(LARGE(H18:S18,{1;2;3;4;5;6;7}))</f>
        <v>0</v>
      </c>
      <c r="G18" s="40">
        <f t="shared" si="1"/>
        <v>0</v>
      </c>
      <c r="H18" s="41">
        <f t="shared" si="2"/>
        <v>0</v>
      </c>
      <c r="I18" s="34">
        <f t="shared" si="3"/>
        <v>0</v>
      </c>
      <c r="J18" s="41">
        <f t="shared" si="4"/>
        <v>0</v>
      </c>
      <c r="K18" s="34">
        <f t="shared" si="5"/>
        <v>0</v>
      </c>
      <c r="L18" s="37">
        <f t="shared" si="6"/>
        <v>0</v>
      </c>
      <c r="M18" s="38">
        <f t="shared" si="7"/>
        <v>0</v>
      </c>
      <c r="N18" s="42">
        <f t="shared" si="8"/>
        <v>0</v>
      </c>
      <c r="O18" s="62">
        <f t="shared" si="9"/>
        <v>0</v>
      </c>
      <c r="P18" s="58">
        <f t="shared" si="10"/>
        <v>0</v>
      </c>
      <c r="Q18" s="60">
        <f t="shared" si="11"/>
        <v>0</v>
      </c>
      <c r="R18" s="58">
        <f t="shared" si="12"/>
        <v>0</v>
      </c>
      <c r="S18" s="34">
        <f t="shared" si="13"/>
        <v>0</v>
      </c>
      <c r="T18" s="23">
        <f t="array" ref="T18">IF(ISBLANK(A18),0,IF((OR(EXACT(A18,ALS_Hoch!$C$2:$C$86))),VLOOKUP(A18,ALS_Hoch!$C$2:$I$86,4,FALSE)))</f>
        <v>0</v>
      </c>
      <c r="U18" s="32">
        <f t="shared" si="14"/>
        <v>51</v>
      </c>
      <c r="V18" s="34">
        <f>VLOOKUP(U18,Punktezuordnung!$A$2:$B$52,2,FALSE())</f>
        <v>0</v>
      </c>
      <c r="W18" s="23">
        <f t="array" ref="W18">IF(ISBLANK(A18),0,IF((OR(EXACT(A18,ALS_Kugel!$C$2:$C$87))),VLOOKUP(A18,ALS_Kugel!$C$2:$I$87,4,FALSE)))</f>
        <v>0</v>
      </c>
      <c r="X18" s="39">
        <f t="shared" si="15"/>
        <v>51</v>
      </c>
      <c r="Y18" s="34">
        <f>VLOOKUP(X18,Punktezuordnung!$A$2:$B$52,2,FALSE())</f>
        <v>0</v>
      </c>
      <c r="Z18" s="24">
        <v>100</v>
      </c>
      <c r="AA18" s="39">
        <f t="shared" si="16"/>
        <v>51</v>
      </c>
      <c r="AB18" s="34">
        <f>VLOOKUP(AA18,Punktezuordnung!$A$2:$B$52,2,FALSE())</f>
        <v>0</v>
      </c>
      <c r="AC18" s="43">
        <v>0</v>
      </c>
      <c r="AD18" s="39">
        <f t="shared" si="17"/>
        <v>51</v>
      </c>
      <c r="AE18" s="34">
        <f>VLOOKUP(AD18,Punktezuordnung!$A$2:$B$52,2,FALSE())</f>
        <v>0</v>
      </c>
      <c r="AF18" s="44">
        <v>100</v>
      </c>
      <c r="AG18" s="32">
        <f t="shared" si="18"/>
        <v>51</v>
      </c>
      <c r="AH18" s="34">
        <f>VLOOKUP(AG18,Punktezuordnung!$A$2:$B$52,2,FALSE())</f>
        <v>0</v>
      </c>
      <c r="AI18" s="44">
        <v>100</v>
      </c>
      <c r="AJ18" s="32">
        <f t="shared" si="19"/>
        <v>51</v>
      </c>
      <c r="AK18" s="34">
        <f>VLOOKUP(AJ18,Punktezuordnung!$A$2:$B$52,2,FALSE())</f>
        <v>0</v>
      </c>
      <c r="AL18" s="30">
        <f t="array" ref="AL18">IF(ISBLANK(NIA_Cross!$A$2),100,IF(ISBLANK(A18),100,IF((OR(EXACT(A18,NIA_Cross!$C$2:$C$100))),VLOOKUP(A18,NIA_Cross!$C$2:$I$100,4,FALSE))))</f>
        <v>100</v>
      </c>
      <c r="AM18" s="32">
        <f t="shared" si="20"/>
        <v>51</v>
      </c>
      <c r="AN18" s="34">
        <f>VLOOKUP(AM18,Punktezuordnung!$A$2:$B$52,2,FALSE())</f>
        <v>0</v>
      </c>
      <c r="AO18" s="24">
        <f t="array" ref="AO18">IF(ISBLANK(NIA_Speer!$A$2),0,IF(ISBLANK(A18),0,IF((OR(EXACT(A18,NIA_Speer!$C$2:$C$100))),VLOOKUP(A18,NIA_Speer!$C$2:$I$100,4,FALSE))))</f>
        <v>0</v>
      </c>
      <c r="AP18" s="32">
        <f t="array" ref="AP18">IF(AO18&lt;=0,51,RANK(AO18,$AO$4:$AO$49,0))</f>
        <v>51</v>
      </c>
      <c r="AQ18" s="34">
        <f>VLOOKUP(AP18,Punktezuordnung!$A$2:$B$52,2,FALSE())</f>
        <v>0</v>
      </c>
      <c r="AR18" s="24">
        <f t="array" ref="AR18">IF(ISBLANK(STO_Weit!$A$2),0,IF(ISBLANK(A18),0,IF((OR(EXACT(A18,STO_Weit!$C$2:$C$78))),VLOOKUP(A18,STO_Weit!$C$2:$I$78,4,FALSE))))</f>
        <v>0</v>
      </c>
      <c r="AS18" s="32">
        <f t="shared" si="21"/>
        <v>51</v>
      </c>
      <c r="AT18" s="34">
        <f>VLOOKUP(AS18,Punktezuordnung!$A$2:$B$52,2,FALSE())</f>
        <v>0</v>
      </c>
      <c r="AU18" s="24">
        <f t="array" ref="AU18">IF(ISBLANK(STO_Ball!$A$2),0,IF(ISBLANK(A18),0,IF((OR(EXACT(A18,STO_Ball!$C$2:$C$78))),VLOOKUP(A18,STO_Ball!$C$2:$I$78,4,FALSE))))</f>
        <v>0</v>
      </c>
      <c r="AV18" s="39">
        <f t="shared" si="22"/>
        <v>51</v>
      </c>
      <c r="AW18" s="34">
        <f>VLOOKUP(AV18,Punktezuordnung!$A$2:$B$52,2,FALSE())</f>
        <v>0</v>
      </c>
      <c r="AX18" s="43">
        <v>0</v>
      </c>
      <c r="AY18" s="39">
        <f t="shared" si="23"/>
        <v>51</v>
      </c>
      <c r="AZ18" s="46">
        <f>VLOOKUP(AY18,Punktezuordnung!$A$2:$B$52,2,FALSE())</f>
        <v>0</v>
      </c>
    </row>
    <row r="19" spans="1:52" x14ac:dyDescent="0.25">
      <c r="A19" s="22"/>
      <c r="B19" s="22"/>
      <c r="C19" s="22"/>
      <c r="D19" s="22"/>
      <c r="E19" s="39" t="str">
        <f t="shared" si="0"/>
        <v/>
      </c>
      <c r="F19" s="34">
        <f t="array" ref="F19">SUM(LARGE(H19:S19,{1;2;3;4;5;6;7}))</f>
        <v>0</v>
      </c>
      <c r="G19" s="40">
        <f t="shared" si="1"/>
        <v>0</v>
      </c>
      <c r="H19" s="41">
        <f t="shared" si="2"/>
        <v>0</v>
      </c>
      <c r="I19" s="34">
        <f t="shared" si="3"/>
        <v>0</v>
      </c>
      <c r="J19" s="41">
        <f t="shared" si="4"/>
        <v>0</v>
      </c>
      <c r="K19" s="34">
        <f t="shared" si="5"/>
        <v>0</v>
      </c>
      <c r="L19" s="37">
        <f t="shared" si="6"/>
        <v>0</v>
      </c>
      <c r="M19" s="38">
        <f t="shared" si="7"/>
        <v>0</v>
      </c>
      <c r="N19" s="42">
        <f t="shared" si="8"/>
        <v>0</v>
      </c>
      <c r="O19" s="62">
        <f t="shared" si="9"/>
        <v>0</v>
      </c>
      <c r="P19" s="58">
        <f t="shared" si="10"/>
        <v>0</v>
      </c>
      <c r="Q19" s="60">
        <f t="shared" si="11"/>
        <v>0</v>
      </c>
      <c r="R19" s="58">
        <f t="shared" si="12"/>
        <v>0</v>
      </c>
      <c r="S19" s="34">
        <f t="shared" si="13"/>
        <v>0</v>
      </c>
      <c r="T19" s="23">
        <f t="array" ref="T19">IF(ISBLANK(A19),0,IF((OR(EXACT(A19,ALS_Hoch!$C$2:$C$86))),VLOOKUP(A19,ALS_Hoch!$C$2:$I$86,4,FALSE)))</f>
        <v>0</v>
      </c>
      <c r="U19" s="32">
        <f t="shared" si="14"/>
        <v>51</v>
      </c>
      <c r="V19" s="34">
        <f>VLOOKUP(U19,Punktezuordnung!$A$2:$B$52,2,FALSE())</f>
        <v>0</v>
      </c>
      <c r="W19" s="23">
        <f t="array" ref="W19">IF(ISBLANK(A19),0,IF((OR(EXACT(A19,ALS_Kugel!$C$2:$C$87))),VLOOKUP(A19,ALS_Kugel!$C$2:$I$87,4,FALSE)))</f>
        <v>0</v>
      </c>
      <c r="X19" s="39">
        <f t="shared" si="15"/>
        <v>51</v>
      </c>
      <c r="Y19" s="34">
        <f>VLOOKUP(X19,Punktezuordnung!$A$2:$B$52,2,FALSE())</f>
        <v>0</v>
      </c>
      <c r="Z19" s="24">
        <v>100</v>
      </c>
      <c r="AA19" s="39">
        <f t="shared" si="16"/>
        <v>51</v>
      </c>
      <c r="AB19" s="34">
        <f>VLOOKUP(AA19,Punktezuordnung!$A$2:$B$52,2,FALSE())</f>
        <v>0</v>
      </c>
      <c r="AC19" s="43">
        <v>0</v>
      </c>
      <c r="AD19" s="39">
        <f t="shared" si="17"/>
        <v>51</v>
      </c>
      <c r="AE19" s="34">
        <f>VLOOKUP(AD19,Punktezuordnung!$A$2:$B$52,2,FALSE())</f>
        <v>0</v>
      </c>
      <c r="AF19" s="44">
        <v>100</v>
      </c>
      <c r="AG19" s="32">
        <f t="shared" si="18"/>
        <v>51</v>
      </c>
      <c r="AH19" s="34">
        <f>VLOOKUP(AG19,Punktezuordnung!$A$2:$B$52,2,FALSE())</f>
        <v>0</v>
      </c>
      <c r="AI19" s="44">
        <v>100</v>
      </c>
      <c r="AJ19" s="32">
        <f t="shared" si="19"/>
        <v>51</v>
      </c>
      <c r="AK19" s="34">
        <f>VLOOKUP(AJ19,Punktezuordnung!$A$2:$B$52,2,FALSE())</f>
        <v>0</v>
      </c>
      <c r="AL19" s="30">
        <f t="array" ref="AL19">IF(ISBLANK(NIA_Cross!$A$2),100,IF(ISBLANK(A19),100,IF((OR(EXACT(A19,NIA_Cross!$C$2:$C$100))),VLOOKUP(A19,NIA_Cross!$C$2:$I$100,4,FALSE))))</f>
        <v>100</v>
      </c>
      <c r="AM19" s="32">
        <f t="shared" si="20"/>
        <v>51</v>
      </c>
      <c r="AN19" s="34">
        <f>VLOOKUP(AM19,Punktezuordnung!$A$2:$B$52,2,FALSE())</f>
        <v>0</v>
      </c>
      <c r="AO19" s="24">
        <f t="array" ref="AO19">IF(ISBLANK(NIA_Speer!$A$2),0,IF(ISBLANK(A19),0,IF((OR(EXACT(A19,NIA_Speer!$C$2:$C$100))),VLOOKUP(A19,NIA_Speer!$C$2:$I$100,4,FALSE))))</f>
        <v>0</v>
      </c>
      <c r="AP19" s="32">
        <f t="array" ref="AP19">IF(AO19&lt;=0,51,RANK(AO19,$AO$4:$AO$49,0))</f>
        <v>51</v>
      </c>
      <c r="AQ19" s="34">
        <f>VLOOKUP(AP19,Punktezuordnung!$A$2:$B$52,2,FALSE())</f>
        <v>0</v>
      </c>
      <c r="AR19" s="24">
        <f t="array" ref="AR19">IF(ISBLANK(STO_Weit!$A$2),0,IF(ISBLANK(A19),0,IF((OR(EXACT(A19,STO_Weit!$C$2:$C$78))),VLOOKUP(A19,STO_Weit!$C$2:$I$78,4,FALSE))))</f>
        <v>0</v>
      </c>
      <c r="AS19" s="32">
        <f t="shared" si="21"/>
        <v>51</v>
      </c>
      <c r="AT19" s="34">
        <f>VLOOKUP(AS19,Punktezuordnung!$A$2:$B$52,2,FALSE())</f>
        <v>0</v>
      </c>
      <c r="AU19" s="24">
        <f t="array" ref="AU19">IF(ISBLANK(STO_Ball!$A$2),0,IF(ISBLANK(A19),0,IF((OR(EXACT(A19,STO_Ball!$C$2:$C$78))),VLOOKUP(A19,STO_Ball!$C$2:$I$78,4,FALSE))))</f>
        <v>0</v>
      </c>
      <c r="AV19" s="39">
        <f t="shared" si="22"/>
        <v>51</v>
      </c>
      <c r="AW19" s="34">
        <f>VLOOKUP(AV19,Punktezuordnung!$A$2:$B$52,2,FALSE())</f>
        <v>0</v>
      </c>
      <c r="AX19" s="43">
        <v>0</v>
      </c>
      <c r="AY19" s="39">
        <f t="shared" si="23"/>
        <v>51</v>
      </c>
      <c r="AZ19" s="46">
        <f>VLOOKUP(AY19,Punktezuordnung!$A$2:$B$52,2,FALSE())</f>
        <v>0</v>
      </c>
    </row>
    <row r="20" spans="1:52" x14ac:dyDescent="0.25">
      <c r="A20" s="22"/>
      <c r="B20" s="22"/>
      <c r="C20" s="22"/>
      <c r="D20" s="22"/>
      <c r="E20" s="39" t="str">
        <f t="shared" si="0"/>
        <v/>
      </c>
      <c r="F20" s="34">
        <f t="array" ref="F20">SUM(LARGE(H20:S20,{1;2;3;4;5;6;7}))</f>
        <v>0</v>
      </c>
      <c r="G20" s="40">
        <f t="shared" si="1"/>
        <v>0</v>
      </c>
      <c r="H20" s="41">
        <f t="shared" si="2"/>
        <v>0</v>
      </c>
      <c r="I20" s="34">
        <f t="shared" si="3"/>
        <v>0</v>
      </c>
      <c r="J20" s="41">
        <f t="shared" si="4"/>
        <v>0</v>
      </c>
      <c r="K20" s="34">
        <f t="shared" si="5"/>
        <v>0</v>
      </c>
      <c r="L20" s="37">
        <f t="shared" si="6"/>
        <v>0</v>
      </c>
      <c r="M20" s="38">
        <f t="shared" si="7"/>
        <v>0</v>
      </c>
      <c r="N20" s="42">
        <f t="shared" si="8"/>
        <v>0</v>
      </c>
      <c r="O20" s="62">
        <f t="shared" si="9"/>
        <v>0</v>
      </c>
      <c r="P20" s="58">
        <f t="shared" si="10"/>
        <v>0</v>
      </c>
      <c r="Q20" s="60">
        <f t="shared" si="11"/>
        <v>0</v>
      </c>
      <c r="R20" s="58">
        <f t="shared" si="12"/>
        <v>0</v>
      </c>
      <c r="S20" s="34">
        <f t="shared" si="13"/>
        <v>0</v>
      </c>
      <c r="T20" s="23">
        <f t="array" ref="T20">IF(ISBLANK(A20),0,IF((OR(EXACT(A20,ALS_Hoch!$C$2:$C$86))),VLOOKUP(A20,ALS_Hoch!$C$2:$I$86,4,FALSE)))</f>
        <v>0</v>
      </c>
      <c r="U20" s="32">
        <f t="shared" si="14"/>
        <v>51</v>
      </c>
      <c r="V20" s="34">
        <f>VLOOKUP(U20,Punktezuordnung!$A$2:$B$52,2,FALSE())</f>
        <v>0</v>
      </c>
      <c r="W20" s="23">
        <f t="array" ref="W20">IF(ISBLANK(A20),0,IF((OR(EXACT(A20,ALS_Kugel!$C$2:$C$87))),VLOOKUP(A20,ALS_Kugel!$C$2:$I$87,4,FALSE)))</f>
        <v>0</v>
      </c>
      <c r="X20" s="39">
        <f t="shared" si="15"/>
        <v>51</v>
      </c>
      <c r="Y20" s="34">
        <f>VLOOKUP(X20,Punktezuordnung!$A$2:$B$52,2,FALSE())</f>
        <v>0</v>
      </c>
      <c r="Z20" s="24">
        <v>100</v>
      </c>
      <c r="AA20" s="39">
        <f t="shared" si="16"/>
        <v>51</v>
      </c>
      <c r="AB20" s="34">
        <f>VLOOKUP(AA20,Punktezuordnung!$A$2:$B$52,2,FALSE())</f>
        <v>0</v>
      </c>
      <c r="AC20" s="43">
        <v>0</v>
      </c>
      <c r="AD20" s="39">
        <f t="shared" si="17"/>
        <v>51</v>
      </c>
      <c r="AE20" s="34">
        <f>VLOOKUP(AD20,Punktezuordnung!$A$2:$B$52,2,FALSE())</f>
        <v>0</v>
      </c>
      <c r="AF20" s="44">
        <v>100</v>
      </c>
      <c r="AG20" s="32">
        <f t="shared" si="18"/>
        <v>51</v>
      </c>
      <c r="AH20" s="34">
        <f>VLOOKUP(AG20,Punktezuordnung!$A$2:$B$52,2,FALSE())</f>
        <v>0</v>
      </c>
      <c r="AI20" s="44">
        <v>100</v>
      </c>
      <c r="AJ20" s="32">
        <f t="shared" si="19"/>
        <v>51</v>
      </c>
      <c r="AK20" s="34">
        <f>VLOOKUP(AJ20,Punktezuordnung!$A$2:$B$52,2,FALSE())</f>
        <v>0</v>
      </c>
      <c r="AL20" s="30">
        <f t="array" ref="AL20">IF(ISBLANK(NIA_Cross!$A$2),100,IF(ISBLANK(A20),100,IF((OR(EXACT(A20,NIA_Cross!$C$2:$C$100))),VLOOKUP(A20,NIA_Cross!$C$2:$I$100,4,FALSE))))</f>
        <v>100</v>
      </c>
      <c r="AM20" s="32">
        <f t="shared" si="20"/>
        <v>51</v>
      </c>
      <c r="AN20" s="34">
        <f>VLOOKUP(AM20,Punktezuordnung!$A$2:$B$52,2,FALSE())</f>
        <v>0</v>
      </c>
      <c r="AO20" s="24">
        <f t="array" ref="AO20">IF(ISBLANK(NIA_Speer!$A$2),0,IF(ISBLANK(A20),0,IF((OR(EXACT(A20,NIA_Speer!$C$2:$C$100))),VLOOKUP(A20,NIA_Speer!$C$2:$I$100,4,FALSE))))</f>
        <v>0</v>
      </c>
      <c r="AP20" s="32">
        <f t="array" ref="AP20">IF(AO20&lt;=0,51,RANK(AO20,$AO$4:$AO$49,0))</f>
        <v>51</v>
      </c>
      <c r="AQ20" s="34">
        <f>VLOOKUP(AP20,Punktezuordnung!$A$2:$B$52,2,FALSE())</f>
        <v>0</v>
      </c>
      <c r="AR20" s="24">
        <f t="array" ref="AR20">IF(ISBLANK(STO_Weit!$A$2),0,IF(ISBLANK(A20),0,IF((OR(EXACT(A20,STO_Weit!$C$2:$C$78))),VLOOKUP(A20,STO_Weit!$C$2:$I$78,4,FALSE))))</f>
        <v>0</v>
      </c>
      <c r="AS20" s="32">
        <f t="shared" si="21"/>
        <v>51</v>
      </c>
      <c r="AT20" s="34">
        <f>VLOOKUP(AS20,Punktezuordnung!$A$2:$B$52,2,FALSE())</f>
        <v>0</v>
      </c>
      <c r="AU20" s="24">
        <f t="array" ref="AU20">IF(ISBLANK(STO_Ball!$A$2),0,IF(ISBLANK(A20),0,IF((OR(EXACT(A20,STO_Ball!$C$2:$C$78))),VLOOKUP(A20,STO_Ball!$C$2:$I$78,4,FALSE))))</f>
        <v>0</v>
      </c>
      <c r="AV20" s="39">
        <f t="shared" si="22"/>
        <v>51</v>
      </c>
      <c r="AW20" s="34">
        <f>VLOOKUP(AV20,Punktezuordnung!$A$2:$B$52,2,FALSE())</f>
        <v>0</v>
      </c>
      <c r="AX20" s="43">
        <v>0</v>
      </c>
      <c r="AY20" s="39">
        <f t="shared" si="23"/>
        <v>51</v>
      </c>
      <c r="AZ20" s="46">
        <f>VLOOKUP(AY20,Punktezuordnung!$A$2:$B$52,2,FALSE())</f>
        <v>0</v>
      </c>
    </row>
    <row r="21" spans="1:52" x14ac:dyDescent="0.25">
      <c r="A21" s="22"/>
      <c r="B21" s="22"/>
      <c r="C21" s="22"/>
      <c r="D21" s="22"/>
      <c r="E21" s="39" t="str">
        <f t="shared" si="0"/>
        <v/>
      </c>
      <c r="F21" s="34">
        <f t="array" ref="F21">SUM(LARGE(H21:S21,{1;2;3;4;5;6;7}))</f>
        <v>0</v>
      </c>
      <c r="G21" s="40">
        <f t="shared" si="1"/>
        <v>0</v>
      </c>
      <c r="H21" s="41">
        <f t="shared" si="2"/>
        <v>0</v>
      </c>
      <c r="I21" s="34">
        <f t="shared" si="3"/>
        <v>0</v>
      </c>
      <c r="J21" s="41">
        <f t="shared" si="4"/>
        <v>0</v>
      </c>
      <c r="K21" s="34">
        <f t="shared" si="5"/>
        <v>0</v>
      </c>
      <c r="L21" s="37">
        <f t="shared" si="6"/>
        <v>0</v>
      </c>
      <c r="M21" s="38">
        <f t="shared" si="7"/>
        <v>0</v>
      </c>
      <c r="N21" s="42">
        <f t="shared" si="8"/>
        <v>0</v>
      </c>
      <c r="O21" s="62">
        <f t="shared" si="9"/>
        <v>0</v>
      </c>
      <c r="P21" s="58">
        <f t="shared" si="10"/>
        <v>0</v>
      </c>
      <c r="Q21" s="60">
        <f t="shared" si="11"/>
        <v>0</v>
      </c>
      <c r="R21" s="58">
        <f t="shared" si="12"/>
        <v>0</v>
      </c>
      <c r="S21" s="34">
        <f t="shared" si="13"/>
        <v>0</v>
      </c>
      <c r="T21" s="23">
        <f t="array" ref="T21">IF(ISBLANK(A21),0,IF((OR(EXACT(A21,ALS_Hoch!$C$2:$C$86))),VLOOKUP(A21,ALS_Hoch!$C$2:$I$86,4,FALSE)))</f>
        <v>0</v>
      </c>
      <c r="U21" s="32">
        <f t="shared" si="14"/>
        <v>51</v>
      </c>
      <c r="V21" s="34">
        <f>VLOOKUP(U21,Punktezuordnung!$A$2:$B$52,2,FALSE())</f>
        <v>0</v>
      </c>
      <c r="W21" s="23">
        <f t="array" ref="W21">IF(ISBLANK(A21),0,IF((OR(EXACT(A21,ALS_Kugel!$C$2:$C$87))),VLOOKUP(A21,ALS_Kugel!$C$2:$I$87,4,FALSE)))</f>
        <v>0</v>
      </c>
      <c r="X21" s="39">
        <f t="shared" si="15"/>
        <v>51</v>
      </c>
      <c r="Y21" s="34">
        <f>VLOOKUP(X21,Punktezuordnung!$A$2:$B$52,2,FALSE())</f>
        <v>0</v>
      </c>
      <c r="Z21" s="24">
        <v>100</v>
      </c>
      <c r="AA21" s="39">
        <f t="shared" si="16"/>
        <v>51</v>
      </c>
      <c r="AB21" s="34">
        <f>VLOOKUP(AA21,Punktezuordnung!$A$2:$B$52,2,FALSE())</f>
        <v>0</v>
      </c>
      <c r="AC21" s="43">
        <v>0</v>
      </c>
      <c r="AD21" s="39">
        <f t="shared" si="17"/>
        <v>51</v>
      </c>
      <c r="AE21" s="34">
        <f>VLOOKUP(AD21,Punktezuordnung!$A$2:$B$52,2,FALSE())</f>
        <v>0</v>
      </c>
      <c r="AF21" s="44">
        <v>100</v>
      </c>
      <c r="AG21" s="32">
        <f t="shared" si="18"/>
        <v>51</v>
      </c>
      <c r="AH21" s="34">
        <f>VLOOKUP(AG21,Punktezuordnung!$A$2:$B$52,2,FALSE())</f>
        <v>0</v>
      </c>
      <c r="AI21" s="44">
        <v>100</v>
      </c>
      <c r="AJ21" s="32">
        <f t="shared" si="19"/>
        <v>51</v>
      </c>
      <c r="AK21" s="34">
        <f>VLOOKUP(AJ21,Punktezuordnung!$A$2:$B$52,2,FALSE())</f>
        <v>0</v>
      </c>
      <c r="AL21" s="30">
        <f t="array" ref="AL21">IF(ISBLANK(NIA_Cross!$A$2),100,IF(ISBLANK(A21),100,IF((OR(EXACT(A21,NIA_Cross!$C$2:$C$100))),VLOOKUP(A21,NIA_Cross!$C$2:$I$100,4,FALSE))))</f>
        <v>100</v>
      </c>
      <c r="AM21" s="32">
        <f t="shared" si="20"/>
        <v>51</v>
      </c>
      <c r="AN21" s="34">
        <f>VLOOKUP(AM21,Punktezuordnung!$A$2:$B$52,2,FALSE())</f>
        <v>0</v>
      </c>
      <c r="AO21" s="24">
        <f t="array" ref="AO21">IF(ISBLANK(NIA_Speer!$A$2),0,IF(ISBLANK(A21),0,IF((OR(EXACT(A21,NIA_Speer!$C$2:$C$100))),VLOOKUP(A21,NIA_Speer!$C$2:$I$100,4,FALSE))))</f>
        <v>0</v>
      </c>
      <c r="AP21" s="32">
        <f t="array" ref="AP21">IF(AO21&lt;=0,51,RANK(AO21,$AO$4:$AO$49,0))</f>
        <v>51</v>
      </c>
      <c r="AQ21" s="34">
        <f>VLOOKUP(AP21,Punktezuordnung!$A$2:$B$52,2,FALSE())</f>
        <v>0</v>
      </c>
      <c r="AR21" s="24">
        <f t="array" ref="AR21">IF(ISBLANK(STO_Weit!$A$2),0,IF(ISBLANK(A21),0,IF((OR(EXACT(A21,STO_Weit!$C$2:$C$78))),VLOOKUP(A21,STO_Weit!$C$2:$I$78,4,FALSE))))</f>
        <v>0</v>
      </c>
      <c r="AS21" s="32">
        <f t="shared" si="21"/>
        <v>51</v>
      </c>
      <c r="AT21" s="34">
        <f>VLOOKUP(AS21,Punktezuordnung!$A$2:$B$52,2,FALSE())</f>
        <v>0</v>
      </c>
      <c r="AU21" s="24">
        <f t="array" ref="AU21">IF(ISBLANK(STO_Ball!$A$2),0,IF(ISBLANK(A21),0,IF((OR(EXACT(A21,STO_Ball!$C$2:$C$78))),VLOOKUP(A21,STO_Ball!$C$2:$I$78,4,FALSE))))</f>
        <v>0</v>
      </c>
      <c r="AV21" s="39">
        <f t="shared" si="22"/>
        <v>51</v>
      </c>
      <c r="AW21" s="34">
        <f>VLOOKUP(AV21,Punktezuordnung!$A$2:$B$52,2,FALSE())</f>
        <v>0</v>
      </c>
      <c r="AX21" s="43">
        <v>0</v>
      </c>
      <c r="AY21" s="39">
        <f t="shared" si="23"/>
        <v>51</v>
      </c>
      <c r="AZ21" s="46">
        <f>VLOOKUP(AY21,Punktezuordnung!$A$2:$B$52,2,FALSE())</f>
        <v>0</v>
      </c>
    </row>
    <row r="22" spans="1:52" x14ac:dyDescent="0.25">
      <c r="A22" s="22"/>
      <c r="B22" s="22"/>
      <c r="C22" s="22"/>
      <c r="D22" s="22"/>
      <c r="E22" s="39" t="str">
        <f t="shared" si="0"/>
        <v/>
      </c>
      <c r="F22" s="34">
        <f t="array" ref="F22">SUM(LARGE(H22:S22,{1;2;3;4;5;6;7}))</f>
        <v>0</v>
      </c>
      <c r="G22" s="40">
        <f t="shared" si="1"/>
        <v>0</v>
      </c>
      <c r="H22" s="41">
        <f t="shared" si="2"/>
        <v>0</v>
      </c>
      <c r="I22" s="34">
        <f t="shared" si="3"/>
        <v>0</v>
      </c>
      <c r="J22" s="41">
        <f t="shared" si="4"/>
        <v>0</v>
      </c>
      <c r="K22" s="34">
        <f t="shared" si="5"/>
        <v>0</v>
      </c>
      <c r="L22" s="37">
        <f t="shared" si="6"/>
        <v>0</v>
      </c>
      <c r="M22" s="38">
        <f t="shared" si="7"/>
        <v>0</v>
      </c>
      <c r="N22" s="42">
        <f t="shared" si="8"/>
        <v>0</v>
      </c>
      <c r="O22" s="62">
        <f t="shared" si="9"/>
        <v>0</v>
      </c>
      <c r="P22" s="58">
        <f t="shared" si="10"/>
        <v>0</v>
      </c>
      <c r="Q22" s="60">
        <f t="shared" si="11"/>
        <v>0</v>
      </c>
      <c r="R22" s="58">
        <f t="shared" si="12"/>
        <v>0</v>
      </c>
      <c r="S22" s="34">
        <f t="shared" si="13"/>
        <v>0</v>
      </c>
      <c r="T22" s="23">
        <f t="array" ref="T22">IF(ISBLANK(A22),0,IF((OR(EXACT(A22,ALS_Hoch!$C$2:$C$86))),VLOOKUP(A22,ALS_Hoch!$C$2:$I$86,4,FALSE)))</f>
        <v>0</v>
      </c>
      <c r="U22" s="32">
        <f t="shared" si="14"/>
        <v>51</v>
      </c>
      <c r="V22" s="34">
        <f>VLOOKUP(U22,Punktezuordnung!$A$2:$B$52,2,FALSE())</f>
        <v>0</v>
      </c>
      <c r="W22" s="23">
        <f t="array" ref="W22">IF(ISBLANK(A22),0,IF((OR(EXACT(A22,ALS_Kugel!$C$2:$C$87))),VLOOKUP(A22,ALS_Kugel!$C$2:$I$87,4,FALSE)))</f>
        <v>0</v>
      </c>
      <c r="X22" s="39">
        <f t="shared" si="15"/>
        <v>51</v>
      </c>
      <c r="Y22" s="34">
        <f>VLOOKUP(X22,Punktezuordnung!$A$2:$B$52,2,FALSE())</f>
        <v>0</v>
      </c>
      <c r="Z22" s="24">
        <v>100</v>
      </c>
      <c r="AA22" s="39">
        <f t="shared" si="16"/>
        <v>51</v>
      </c>
      <c r="AB22" s="34">
        <f>VLOOKUP(AA22,Punktezuordnung!$A$2:$B$52,2,FALSE())</f>
        <v>0</v>
      </c>
      <c r="AC22" s="43">
        <v>0</v>
      </c>
      <c r="AD22" s="39">
        <f t="shared" si="17"/>
        <v>51</v>
      </c>
      <c r="AE22" s="34">
        <f>VLOOKUP(AD22,Punktezuordnung!$A$2:$B$52,2,FALSE())</f>
        <v>0</v>
      </c>
      <c r="AF22" s="44">
        <v>100</v>
      </c>
      <c r="AG22" s="32">
        <f t="shared" si="18"/>
        <v>51</v>
      </c>
      <c r="AH22" s="34">
        <f>VLOOKUP(AG22,Punktezuordnung!$A$2:$B$52,2,FALSE())</f>
        <v>0</v>
      </c>
      <c r="AI22" s="44">
        <v>100</v>
      </c>
      <c r="AJ22" s="32">
        <f t="shared" si="19"/>
        <v>51</v>
      </c>
      <c r="AK22" s="34">
        <f>VLOOKUP(AJ22,Punktezuordnung!$A$2:$B$52,2,FALSE())</f>
        <v>0</v>
      </c>
      <c r="AL22" s="30">
        <f t="array" ref="AL22">IF(ISBLANK(NIA_Cross!$A$2),100,IF(ISBLANK(A22),100,IF((OR(EXACT(A22,NIA_Cross!$C$2:$C$100))),VLOOKUP(A22,NIA_Cross!$C$2:$I$100,4,FALSE))))</f>
        <v>100</v>
      </c>
      <c r="AM22" s="32">
        <f t="shared" si="20"/>
        <v>51</v>
      </c>
      <c r="AN22" s="34">
        <f>VLOOKUP(AM22,Punktezuordnung!$A$2:$B$52,2,FALSE())</f>
        <v>0</v>
      </c>
      <c r="AO22" s="24">
        <f t="array" ref="AO22">IF(ISBLANK(NIA_Speer!$A$2),0,IF(ISBLANK(A22),0,IF((OR(EXACT(A22,NIA_Speer!$C$2:$C$100))),VLOOKUP(A22,NIA_Speer!$C$2:$I$100,4,FALSE))))</f>
        <v>0</v>
      </c>
      <c r="AP22" s="32">
        <f t="array" ref="AP22">IF(AO22&lt;=0,51,RANK(AO22,$AO$4:$AO$49,0))</f>
        <v>51</v>
      </c>
      <c r="AQ22" s="34">
        <f>VLOOKUP(AP22,Punktezuordnung!$A$2:$B$52,2,FALSE())</f>
        <v>0</v>
      </c>
      <c r="AR22" s="24">
        <f t="array" ref="AR22">IF(ISBLANK(STO_Weit!$A$2),0,IF(ISBLANK(A22),0,IF((OR(EXACT(A22,STO_Weit!$C$2:$C$78))),VLOOKUP(A22,STO_Weit!$C$2:$I$78,4,FALSE))))</f>
        <v>0</v>
      </c>
      <c r="AS22" s="32">
        <f t="shared" si="21"/>
        <v>51</v>
      </c>
      <c r="AT22" s="34">
        <f>VLOOKUP(AS22,Punktezuordnung!$A$2:$B$52,2,FALSE())</f>
        <v>0</v>
      </c>
      <c r="AU22" s="24">
        <f t="array" ref="AU22">IF(ISBLANK(STO_Ball!$A$2),0,IF(ISBLANK(A22),0,IF((OR(EXACT(A22,STO_Ball!$C$2:$C$78))),VLOOKUP(A22,STO_Ball!$C$2:$I$78,4,FALSE))))</f>
        <v>0</v>
      </c>
      <c r="AV22" s="39">
        <f t="shared" si="22"/>
        <v>51</v>
      </c>
      <c r="AW22" s="34">
        <f>VLOOKUP(AV22,Punktezuordnung!$A$2:$B$52,2,FALSE())</f>
        <v>0</v>
      </c>
      <c r="AX22" s="43">
        <v>0</v>
      </c>
      <c r="AY22" s="39">
        <f t="shared" si="23"/>
        <v>51</v>
      </c>
      <c r="AZ22" s="46">
        <f>VLOOKUP(AY22,Punktezuordnung!$A$2:$B$52,2,FALSE())</f>
        <v>0</v>
      </c>
    </row>
    <row r="23" spans="1:52" x14ac:dyDescent="0.25">
      <c r="A23" s="22"/>
      <c r="B23" s="22"/>
      <c r="C23" s="22"/>
      <c r="D23" s="22"/>
      <c r="E23" s="39" t="str">
        <f t="shared" si="0"/>
        <v/>
      </c>
      <c r="F23" s="34">
        <f t="array" ref="F23">SUM(LARGE(H23:S23,{1;2;3;4;5;6;7}))</f>
        <v>0</v>
      </c>
      <c r="G23" s="40">
        <f t="shared" si="1"/>
        <v>0</v>
      </c>
      <c r="H23" s="41">
        <f t="shared" si="2"/>
        <v>0</v>
      </c>
      <c r="I23" s="34">
        <f t="shared" si="3"/>
        <v>0</v>
      </c>
      <c r="J23" s="41">
        <f t="shared" si="4"/>
        <v>0</v>
      </c>
      <c r="K23" s="34">
        <f t="shared" si="5"/>
        <v>0</v>
      </c>
      <c r="L23" s="37">
        <f t="shared" si="6"/>
        <v>0</v>
      </c>
      <c r="M23" s="38">
        <f t="shared" si="7"/>
        <v>0</v>
      </c>
      <c r="N23" s="42">
        <f t="shared" si="8"/>
        <v>0</v>
      </c>
      <c r="O23" s="62">
        <f t="shared" si="9"/>
        <v>0</v>
      </c>
      <c r="P23" s="58">
        <f t="shared" si="10"/>
        <v>0</v>
      </c>
      <c r="Q23" s="60">
        <f t="shared" si="11"/>
        <v>0</v>
      </c>
      <c r="R23" s="58">
        <f t="shared" si="12"/>
        <v>0</v>
      </c>
      <c r="S23" s="34">
        <f t="shared" si="13"/>
        <v>0</v>
      </c>
      <c r="T23" s="23">
        <f t="array" ref="T23">IF(ISBLANK(A23),0,IF((OR(EXACT(A23,ALS_Hoch!$C$2:$C$86))),VLOOKUP(A23,ALS_Hoch!$C$2:$I$86,4,FALSE)))</f>
        <v>0</v>
      </c>
      <c r="U23" s="32">
        <f t="shared" si="14"/>
        <v>51</v>
      </c>
      <c r="V23" s="34">
        <f>VLOOKUP(U23,Punktezuordnung!$A$2:$B$52,2,FALSE())</f>
        <v>0</v>
      </c>
      <c r="W23" s="23">
        <f t="array" ref="W23">IF(ISBLANK(A23),0,IF((OR(EXACT(A23,ALS_Kugel!$C$2:$C$87))),VLOOKUP(A23,ALS_Kugel!$C$2:$I$87,4,FALSE)))</f>
        <v>0</v>
      </c>
      <c r="X23" s="39">
        <f t="shared" si="15"/>
        <v>51</v>
      </c>
      <c r="Y23" s="34">
        <f>VLOOKUP(X23,Punktezuordnung!$A$2:$B$52,2,FALSE())</f>
        <v>0</v>
      </c>
      <c r="Z23" s="24">
        <v>100</v>
      </c>
      <c r="AA23" s="39">
        <f t="shared" si="16"/>
        <v>51</v>
      </c>
      <c r="AB23" s="34">
        <f>VLOOKUP(AA23,Punktezuordnung!$A$2:$B$52,2,FALSE())</f>
        <v>0</v>
      </c>
      <c r="AC23" s="43">
        <v>0</v>
      </c>
      <c r="AD23" s="39">
        <f t="shared" si="17"/>
        <v>51</v>
      </c>
      <c r="AE23" s="34">
        <f>VLOOKUP(AD23,Punktezuordnung!$A$2:$B$52,2,FALSE())</f>
        <v>0</v>
      </c>
      <c r="AF23" s="44">
        <v>100</v>
      </c>
      <c r="AG23" s="32">
        <f t="shared" si="18"/>
        <v>51</v>
      </c>
      <c r="AH23" s="34">
        <f>VLOOKUP(AG23,Punktezuordnung!$A$2:$B$52,2,FALSE())</f>
        <v>0</v>
      </c>
      <c r="AI23" s="44">
        <v>100</v>
      </c>
      <c r="AJ23" s="32">
        <f t="shared" si="19"/>
        <v>51</v>
      </c>
      <c r="AK23" s="34">
        <f>VLOOKUP(AJ23,Punktezuordnung!$A$2:$B$52,2,FALSE())</f>
        <v>0</v>
      </c>
      <c r="AL23" s="30">
        <f t="array" ref="AL23">IF(ISBLANK(NIA_Cross!$A$2),100,IF(ISBLANK(A23),100,IF((OR(EXACT(A23,NIA_Cross!$C$2:$C$100))),VLOOKUP(A23,NIA_Cross!$C$2:$I$100,4,FALSE))))</f>
        <v>100</v>
      </c>
      <c r="AM23" s="32">
        <f t="shared" si="20"/>
        <v>51</v>
      </c>
      <c r="AN23" s="34">
        <f>VLOOKUP(AM23,Punktezuordnung!$A$2:$B$52,2,FALSE())</f>
        <v>0</v>
      </c>
      <c r="AO23" s="24">
        <f t="array" ref="AO23">IF(ISBLANK(NIA_Speer!$A$2),0,IF(ISBLANK(A23),0,IF((OR(EXACT(A23,NIA_Speer!$C$2:$C$100))),VLOOKUP(A23,NIA_Speer!$C$2:$I$100,4,FALSE))))</f>
        <v>0</v>
      </c>
      <c r="AP23" s="32">
        <f t="array" ref="AP23">IF(AO23&lt;=0,51,RANK(AO23,$AO$4:$AO$49,0))</f>
        <v>51</v>
      </c>
      <c r="AQ23" s="34">
        <f>VLOOKUP(AP23,Punktezuordnung!$A$2:$B$52,2,FALSE())</f>
        <v>0</v>
      </c>
      <c r="AR23" s="24">
        <f t="array" ref="AR23">IF(ISBLANK(STO_Weit!$A$2),0,IF(ISBLANK(A23),0,IF((OR(EXACT(A23,STO_Weit!$C$2:$C$78))),VLOOKUP(A23,STO_Weit!$C$2:$I$78,4,FALSE))))</f>
        <v>0</v>
      </c>
      <c r="AS23" s="32">
        <f t="shared" si="21"/>
        <v>51</v>
      </c>
      <c r="AT23" s="34">
        <f>VLOOKUP(AS23,Punktezuordnung!$A$2:$B$52,2,FALSE())</f>
        <v>0</v>
      </c>
      <c r="AU23" s="24">
        <f t="array" ref="AU23">IF(ISBLANK(STO_Ball!$A$2),0,IF(ISBLANK(A23),0,IF((OR(EXACT(A23,STO_Ball!$C$2:$C$78))),VLOOKUP(A23,STO_Ball!$C$2:$I$78,4,FALSE))))</f>
        <v>0</v>
      </c>
      <c r="AV23" s="39">
        <f t="shared" si="22"/>
        <v>51</v>
      </c>
      <c r="AW23" s="34">
        <f>VLOOKUP(AV23,Punktezuordnung!$A$2:$B$52,2,FALSE())</f>
        <v>0</v>
      </c>
      <c r="AX23" s="43">
        <v>0</v>
      </c>
      <c r="AY23" s="39">
        <f t="shared" si="23"/>
        <v>51</v>
      </c>
      <c r="AZ23" s="46">
        <f>VLOOKUP(AY23,Punktezuordnung!$A$2:$B$52,2,FALSE())</f>
        <v>0</v>
      </c>
    </row>
    <row r="24" spans="1:52" x14ac:dyDescent="0.25">
      <c r="A24" s="22"/>
      <c r="B24" s="22"/>
      <c r="C24" s="22"/>
      <c r="D24" s="22"/>
      <c r="E24" s="39" t="str">
        <f t="shared" si="0"/>
        <v/>
      </c>
      <c r="F24" s="34">
        <f t="array" ref="F24">SUM(LARGE(H24:S24,{1;2;3;4;5;6;7}))</f>
        <v>0</v>
      </c>
      <c r="G24" s="40">
        <f t="shared" si="1"/>
        <v>0</v>
      </c>
      <c r="H24" s="41">
        <f t="shared" si="2"/>
        <v>0</v>
      </c>
      <c r="I24" s="34">
        <f t="shared" si="3"/>
        <v>0</v>
      </c>
      <c r="J24" s="41">
        <f t="shared" si="4"/>
        <v>0</v>
      </c>
      <c r="K24" s="34">
        <f t="shared" si="5"/>
        <v>0</v>
      </c>
      <c r="L24" s="37">
        <f t="shared" si="6"/>
        <v>0</v>
      </c>
      <c r="M24" s="38">
        <f t="shared" si="7"/>
        <v>0</v>
      </c>
      <c r="N24" s="42">
        <f t="shared" si="8"/>
        <v>0</v>
      </c>
      <c r="O24" s="62">
        <f t="shared" si="9"/>
        <v>0</v>
      </c>
      <c r="P24" s="58">
        <f t="shared" si="10"/>
        <v>0</v>
      </c>
      <c r="Q24" s="60">
        <f t="shared" si="11"/>
        <v>0</v>
      </c>
      <c r="R24" s="58">
        <f t="shared" si="12"/>
        <v>0</v>
      </c>
      <c r="S24" s="34">
        <f t="shared" si="13"/>
        <v>0</v>
      </c>
      <c r="T24" s="23">
        <f t="array" ref="T24">IF(ISBLANK(A24),0,IF((OR(EXACT(A24,ALS_Hoch!$C$2:$C$86))),VLOOKUP(A24,ALS_Hoch!$C$2:$I$86,4,FALSE)))</f>
        <v>0</v>
      </c>
      <c r="U24" s="32">
        <f t="shared" si="14"/>
        <v>51</v>
      </c>
      <c r="V24" s="34">
        <f>VLOOKUP(U24,Punktezuordnung!$A$2:$B$52,2,FALSE())</f>
        <v>0</v>
      </c>
      <c r="W24" s="23">
        <f t="array" ref="W24">IF(ISBLANK(A24),0,IF((OR(EXACT(A24,ALS_Kugel!$C$2:$C$87))),VLOOKUP(A24,ALS_Kugel!$C$2:$I$87,4,FALSE)))</f>
        <v>0</v>
      </c>
      <c r="X24" s="39">
        <f t="shared" si="15"/>
        <v>51</v>
      </c>
      <c r="Y24" s="34">
        <f>VLOOKUP(X24,Punktezuordnung!$A$2:$B$52,2,FALSE())</f>
        <v>0</v>
      </c>
      <c r="Z24" s="24">
        <v>100</v>
      </c>
      <c r="AA24" s="39">
        <f t="shared" si="16"/>
        <v>51</v>
      </c>
      <c r="AB24" s="34">
        <f>VLOOKUP(AA24,Punktezuordnung!$A$2:$B$52,2,FALSE())</f>
        <v>0</v>
      </c>
      <c r="AC24" s="43">
        <v>0</v>
      </c>
      <c r="AD24" s="39">
        <f t="shared" si="17"/>
        <v>51</v>
      </c>
      <c r="AE24" s="34">
        <f>VLOOKUP(AD24,Punktezuordnung!$A$2:$B$52,2,FALSE())</f>
        <v>0</v>
      </c>
      <c r="AF24" s="44">
        <v>100</v>
      </c>
      <c r="AG24" s="32">
        <f t="shared" si="18"/>
        <v>51</v>
      </c>
      <c r="AH24" s="34">
        <f>VLOOKUP(AG24,Punktezuordnung!$A$2:$B$52,2,FALSE())</f>
        <v>0</v>
      </c>
      <c r="AI24" s="44">
        <v>100</v>
      </c>
      <c r="AJ24" s="32">
        <f t="shared" si="19"/>
        <v>51</v>
      </c>
      <c r="AK24" s="34">
        <f>VLOOKUP(AJ24,Punktezuordnung!$A$2:$B$52,2,FALSE())</f>
        <v>0</v>
      </c>
      <c r="AL24" s="30">
        <f t="array" ref="AL24">IF(ISBLANK(NIA_Cross!$A$2),100,IF(ISBLANK(A24),100,IF((OR(EXACT(A24,NIA_Cross!$C$2:$C$100))),VLOOKUP(A24,NIA_Cross!$C$2:$I$100,4,FALSE))))</f>
        <v>100</v>
      </c>
      <c r="AM24" s="32">
        <f t="shared" si="20"/>
        <v>51</v>
      </c>
      <c r="AN24" s="34">
        <f>VLOOKUP(AM24,Punktezuordnung!$A$2:$B$52,2,FALSE())</f>
        <v>0</v>
      </c>
      <c r="AO24" s="24">
        <f t="array" ref="AO24">IF(ISBLANK(NIA_Speer!$A$2),0,IF(ISBLANK(A24),0,IF((OR(EXACT(A24,NIA_Speer!$C$2:$C$100))),VLOOKUP(A24,NIA_Speer!$C$2:$I$100,4,FALSE))))</f>
        <v>0</v>
      </c>
      <c r="AP24" s="32">
        <f t="array" ref="AP24">IF(AO24&lt;=0,51,RANK(AO24,$AO$4:$AO$49,0))</f>
        <v>51</v>
      </c>
      <c r="AQ24" s="34">
        <f>VLOOKUP(AP24,Punktezuordnung!$A$2:$B$52,2,FALSE())</f>
        <v>0</v>
      </c>
      <c r="AR24" s="24">
        <f t="array" ref="AR24">IF(ISBLANK(STO_Weit!$A$2),0,IF(ISBLANK(A24),0,IF((OR(EXACT(A24,STO_Weit!$C$2:$C$78))),VLOOKUP(A24,STO_Weit!$C$2:$I$78,4,FALSE))))</f>
        <v>0</v>
      </c>
      <c r="AS24" s="32">
        <f t="shared" si="21"/>
        <v>51</v>
      </c>
      <c r="AT24" s="34">
        <f>VLOOKUP(AS24,Punktezuordnung!$A$2:$B$52,2,FALSE())</f>
        <v>0</v>
      </c>
      <c r="AU24" s="24">
        <f t="array" ref="AU24">IF(ISBLANK(STO_Ball!$A$2),0,IF(ISBLANK(A24),0,IF((OR(EXACT(A24,STO_Ball!$C$2:$C$78))),VLOOKUP(A24,STO_Ball!$C$2:$I$78,4,FALSE))))</f>
        <v>0</v>
      </c>
      <c r="AV24" s="39">
        <f t="shared" si="22"/>
        <v>51</v>
      </c>
      <c r="AW24" s="34">
        <f>VLOOKUP(AV24,Punktezuordnung!$A$2:$B$52,2,FALSE())</f>
        <v>0</v>
      </c>
      <c r="AX24" s="43">
        <v>0</v>
      </c>
      <c r="AY24" s="39">
        <f t="shared" si="23"/>
        <v>51</v>
      </c>
      <c r="AZ24" s="46">
        <f>VLOOKUP(AY24,Punktezuordnung!$A$2:$B$52,2,FALSE())</f>
        <v>0</v>
      </c>
    </row>
    <row r="25" spans="1:52" x14ac:dyDescent="0.25">
      <c r="A25" s="22"/>
      <c r="B25" s="22"/>
      <c r="C25" s="22"/>
      <c r="D25" s="22"/>
      <c r="E25" s="39" t="str">
        <f t="shared" si="0"/>
        <v/>
      </c>
      <c r="F25" s="34">
        <f t="array" ref="F25">SUM(LARGE(H25:S25,{1;2;3;4;5;6;7}))</f>
        <v>0</v>
      </c>
      <c r="G25" s="40">
        <f t="shared" si="1"/>
        <v>0</v>
      </c>
      <c r="H25" s="41">
        <f t="shared" si="2"/>
        <v>0</v>
      </c>
      <c r="I25" s="34">
        <f t="shared" si="3"/>
        <v>0</v>
      </c>
      <c r="J25" s="41">
        <f t="shared" si="4"/>
        <v>0</v>
      </c>
      <c r="K25" s="34">
        <f t="shared" si="5"/>
        <v>0</v>
      </c>
      <c r="L25" s="37">
        <f t="shared" si="6"/>
        <v>0</v>
      </c>
      <c r="M25" s="38">
        <f t="shared" si="7"/>
        <v>0</v>
      </c>
      <c r="N25" s="42">
        <f t="shared" si="8"/>
        <v>0</v>
      </c>
      <c r="O25" s="62">
        <f t="shared" si="9"/>
        <v>0</v>
      </c>
      <c r="P25" s="58">
        <f t="shared" si="10"/>
        <v>0</v>
      </c>
      <c r="Q25" s="60">
        <f t="shared" si="11"/>
        <v>0</v>
      </c>
      <c r="R25" s="58">
        <f t="shared" si="12"/>
        <v>0</v>
      </c>
      <c r="S25" s="34">
        <f t="shared" si="13"/>
        <v>0</v>
      </c>
      <c r="T25" s="23">
        <f t="array" ref="T25">IF(ISBLANK(A25),0,IF((OR(EXACT(A25,ALS_Hoch!$C$2:$C$86))),VLOOKUP(A25,ALS_Hoch!$C$2:$I$86,4,FALSE)))</f>
        <v>0</v>
      </c>
      <c r="U25" s="32">
        <f t="shared" si="14"/>
        <v>51</v>
      </c>
      <c r="V25" s="34">
        <f>VLOOKUP(U25,Punktezuordnung!$A$2:$B$52,2,FALSE())</f>
        <v>0</v>
      </c>
      <c r="W25" s="23">
        <f t="array" ref="W25">IF(ISBLANK(A25),0,IF((OR(EXACT(A25,ALS_Kugel!$C$2:$C$87))),VLOOKUP(A25,ALS_Kugel!$C$2:$I$87,4,FALSE)))</f>
        <v>0</v>
      </c>
      <c r="X25" s="39">
        <f t="shared" si="15"/>
        <v>51</v>
      </c>
      <c r="Y25" s="34">
        <f>VLOOKUP(X25,Punktezuordnung!$A$2:$B$52,2,FALSE())</f>
        <v>0</v>
      </c>
      <c r="Z25" s="24">
        <v>100</v>
      </c>
      <c r="AA25" s="39">
        <f t="shared" si="16"/>
        <v>51</v>
      </c>
      <c r="AB25" s="34">
        <f>VLOOKUP(AA25,Punktezuordnung!$A$2:$B$52,2,FALSE())</f>
        <v>0</v>
      </c>
      <c r="AC25" s="43">
        <v>0</v>
      </c>
      <c r="AD25" s="39">
        <f t="shared" si="17"/>
        <v>51</v>
      </c>
      <c r="AE25" s="34">
        <f>VLOOKUP(AD25,Punktezuordnung!$A$2:$B$52,2,FALSE())</f>
        <v>0</v>
      </c>
      <c r="AF25" s="44">
        <v>100</v>
      </c>
      <c r="AG25" s="32">
        <f t="shared" si="18"/>
        <v>51</v>
      </c>
      <c r="AH25" s="34">
        <f>VLOOKUP(AG25,Punktezuordnung!$A$2:$B$52,2,FALSE())</f>
        <v>0</v>
      </c>
      <c r="AI25" s="44">
        <v>100</v>
      </c>
      <c r="AJ25" s="32">
        <f t="shared" si="19"/>
        <v>51</v>
      </c>
      <c r="AK25" s="34">
        <f>VLOOKUP(AJ25,Punktezuordnung!$A$2:$B$52,2,FALSE())</f>
        <v>0</v>
      </c>
      <c r="AL25" s="30">
        <f t="array" ref="AL25">IF(ISBLANK(NIA_Cross!$A$2),100,IF(ISBLANK(A25),100,IF((OR(EXACT(A25,NIA_Cross!$C$2:$C$100))),VLOOKUP(A25,NIA_Cross!$C$2:$I$100,4,FALSE))))</f>
        <v>100</v>
      </c>
      <c r="AM25" s="32">
        <f t="shared" si="20"/>
        <v>51</v>
      </c>
      <c r="AN25" s="34">
        <f>VLOOKUP(AM25,Punktezuordnung!$A$2:$B$52,2,FALSE())</f>
        <v>0</v>
      </c>
      <c r="AO25" s="24">
        <f t="array" ref="AO25">IF(ISBLANK(NIA_Speer!$A$2),0,IF(ISBLANK(A25),0,IF((OR(EXACT(A25,NIA_Speer!$C$2:$C$100))),VLOOKUP(A25,NIA_Speer!$C$2:$I$100,4,FALSE))))</f>
        <v>0</v>
      </c>
      <c r="AP25" s="32">
        <f t="array" ref="AP25">IF(AO25&lt;=0,51,RANK(AO25,$AO$4:$AO$49,0))</f>
        <v>51</v>
      </c>
      <c r="AQ25" s="34">
        <f>VLOOKUP(AP25,Punktezuordnung!$A$2:$B$52,2,FALSE())</f>
        <v>0</v>
      </c>
      <c r="AR25" s="24">
        <f t="array" ref="AR25">IF(ISBLANK(STO_Weit!$A$2),0,IF(ISBLANK(A25),0,IF((OR(EXACT(A25,STO_Weit!$C$2:$C$78))),VLOOKUP(A25,STO_Weit!$C$2:$I$78,4,FALSE))))</f>
        <v>0</v>
      </c>
      <c r="AS25" s="32">
        <f t="shared" si="21"/>
        <v>51</v>
      </c>
      <c r="AT25" s="34">
        <f>VLOOKUP(AS25,Punktezuordnung!$A$2:$B$52,2,FALSE())</f>
        <v>0</v>
      </c>
      <c r="AU25" s="24">
        <f t="array" ref="AU25">IF(ISBLANK(STO_Ball!$A$2),0,IF(ISBLANK(A25),0,IF((OR(EXACT(A25,STO_Ball!$C$2:$C$78))),VLOOKUP(A25,STO_Ball!$C$2:$I$78,4,FALSE))))</f>
        <v>0</v>
      </c>
      <c r="AV25" s="39">
        <f t="shared" si="22"/>
        <v>51</v>
      </c>
      <c r="AW25" s="34">
        <f>VLOOKUP(AV25,Punktezuordnung!$A$2:$B$52,2,FALSE())</f>
        <v>0</v>
      </c>
      <c r="AX25" s="43">
        <v>0</v>
      </c>
      <c r="AY25" s="39">
        <f t="shared" si="23"/>
        <v>51</v>
      </c>
      <c r="AZ25" s="46">
        <f>VLOOKUP(AY25,Punktezuordnung!$A$2:$B$52,2,FALSE())</f>
        <v>0</v>
      </c>
    </row>
    <row r="26" spans="1:52" x14ac:dyDescent="0.25">
      <c r="A26" s="22"/>
      <c r="B26" s="22"/>
      <c r="C26" s="22"/>
      <c r="D26" s="22"/>
      <c r="E26" s="39" t="str">
        <f t="shared" si="0"/>
        <v/>
      </c>
      <c r="F26" s="34">
        <f t="array" ref="F26">SUM(LARGE(H26:S26,{1;2;3;4;5;6;7}))</f>
        <v>0</v>
      </c>
      <c r="G26" s="40">
        <f t="shared" si="1"/>
        <v>0</v>
      </c>
      <c r="H26" s="41">
        <f t="shared" si="2"/>
        <v>0</v>
      </c>
      <c r="I26" s="34">
        <f t="shared" si="3"/>
        <v>0</v>
      </c>
      <c r="J26" s="41">
        <f t="shared" si="4"/>
        <v>0</v>
      </c>
      <c r="K26" s="34">
        <f t="shared" si="5"/>
        <v>0</v>
      </c>
      <c r="L26" s="37">
        <f t="shared" si="6"/>
        <v>0</v>
      </c>
      <c r="M26" s="38">
        <f t="shared" si="7"/>
        <v>0</v>
      </c>
      <c r="N26" s="42">
        <f t="shared" si="8"/>
        <v>0</v>
      </c>
      <c r="O26" s="62">
        <f t="shared" si="9"/>
        <v>0</v>
      </c>
      <c r="P26" s="58">
        <f t="shared" si="10"/>
        <v>0</v>
      </c>
      <c r="Q26" s="60">
        <f t="shared" si="11"/>
        <v>0</v>
      </c>
      <c r="R26" s="58">
        <f t="shared" si="12"/>
        <v>0</v>
      </c>
      <c r="S26" s="34">
        <f t="shared" si="13"/>
        <v>0</v>
      </c>
      <c r="T26" s="23">
        <f t="array" ref="T26">IF(ISBLANK(A26),0,IF((OR(EXACT(A26,ALS_Hoch!$C$2:$C$86))),VLOOKUP(A26,ALS_Hoch!$C$2:$I$86,4,FALSE)))</f>
        <v>0</v>
      </c>
      <c r="U26" s="32">
        <f t="shared" si="14"/>
        <v>51</v>
      </c>
      <c r="V26" s="34">
        <f>VLOOKUP(U26,Punktezuordnung!$A$2:$B$52,2,FALSE())</f>
        <v>0</v>
      </c>
      <c r="W26" s="23">
        <f t="array" ref="W26">IF(ISBLANK(A26),0,IF((OR(EXACT(A26,ALS_Kugel!$C$2:$C$87))),VLOOKUP(A26,ALS_Kugel!$C$2:$I$87,4,FALSE)))</f>
        <v>0</v>
      </c>
      <c r="X26" s="39">
        <f t="shared" si="15"/>
        <v>51</v>
      </c>
      <c r="Y26" s="34">
        <f>VLOOKUP(X26,Punktezuordnung!$A$2:$B$52,2,FALSE())</f>
        <v>0</v>
      </c>
      <c r="Z26" s="24">
        <v>100</v>
      </c>
      <c r="AA26" s="39">
        <f t="shared" si="16"/>
        <v>51</v>
      </c>
      <c r="AB26" s="34">
        <f>VLOOKUP(AA26,Punktezuordnung!$A$2:$B$52,2,FALSE())</f>
        <v>0</v>
      </c>
      <c r="AC26" s="43">
        <v>0</v>
      </c>
      <c r="AD26" s="39">
        <f t="shared" si="17"/>
        <v>51</v>
      </c>
      <c r="AE26" s="34">
        <f>VLOOKUP(AD26,Punktezuordnung!$A$2:$B$52,2,FALSE())</f>
        <v>0</v>
      </c>
      <c r="AF26" s="44">
        <v>100</v>
      </c>
      <c r="AG26" s="32">
        <f t="shared" si="18"/>
        <v>51</v>
      </c>
      <c r="AH26" s="34">
        <f>VLOOKUP(AG26,Punktezuordnung!$A$2:$B$52,2,FALSE())</f>
        <v>0</v>
      </c>
      <c r="AI26" s="44">
        <v>100</v>
      </c>
      <c r="AJ26" s="32">
        <f t="shared" si="19"/>
        <v>51</v>
      </c>
      <c r="AK26" s="34">
        <f>VLOOKUP(AJ26,Punktezuordnung!$A$2:$B$52,2,FALSE())</f>
        <v>0</v>
      </c>
      <c r="AL26" s="30">
        <f t="array" ref="AL26">IF(ISBLANK(NIA_Cross!$A$2),100,IF(ISBLANK(A26),100,IF((OR(EXACT(A26,NIA_Cross!$C$2:$C$100))),VLOOKUP(A26,NIA_Cross!$C$2:$I$100,4,FALSE))))</f>
        <v>100</v>
      </c>
      <c r="AM26" s="32">
        <f t="shared" si="20"/>
        <v>51</v>
      </c>
      <c r="AN26" s="34">
        <f>VLOOKUP(AM26,Punktezuordnung!$A$2:$B$52,2,FALSE())</f>
        <v>0</v>
      </c>
      <c r="AO26" s="24">
        <f t="array" ref="AO26">IF(ISBLANK(NIA_Speer!$A$2),0,IF(ISBLANK(A26),0,IF((OR(EXACT(A26,NIA_Speer!$C$2:$C$100))),VLOOKUP(A26,NIA_Speer!$C$2:$I$100,4,FALSE))))</f>
        <v>0</v>
      </c>
      <c r="AP26" s="32">
        <f t="array" ref="AP26">IF(AO26&lt;=0,51,RANK(AO26,$AO$4:$AO$49,0))</f>
        <v>51</v>
      </c>
      <c r="AQ26" s="34">
        <f>VLOOKUP(AP26,Punktezuordnung!$A$2:$B$52,2,FALSE())</f>
        <v>0</v>
      </c>
      <c r="AR26" s="24">
        <f t="array" ref="AR26">IF(ISBLANK(STO_Weit!$A$2),0,IF(ISBLANK(A26),0,IF((OR(EXACT(A26,STO_Weit!$C$2:$C$78))),VLOOKUP(A26,STO_Weit!$C$2:$I$78,4,FALSE))))</f>
        <v>0</v>
      </c>
      <c r="AS26" s="32">
        <f t="shared" si="21"/>
        <v>51</v>
      </c>
      <c r="AT26" s="34">
        <f>VLOOKUP(AS26,Punktezuordnung!$A$2:$B$52,2,FALSE())</f>
        <v>0</v>
      </c>
      <c r="AU26" s="24">
        <f t="array" ref="AU26">IF(ISBLANK(STO_Ball!$A$2),0,IF(ISBLANK(A26),0,IF((OR(EXACT(A26,STO_Ball!$C$2:$C$78))),VLOOKUP(A26,STO_Ball!$C$2:$I$78,4,FALSE))))</f>
        <v>0</v>
      </c>
      <c r="AV26" s="39">
        <f t="shared" si="22"/>
        <v>51</v>
      </c>
      <c r="AW26" s="34">
        <f>VLOOKUP(AV26,Punktezuordnung!$A$2:$B$52,2,FALSE())</f>
        <v>0</v>
      </c>
      <c r="AX26" s="43">
        <v>0</v>
      </c>
      <c r="AY26" s="39">
        <f t="shared" si="23"/>
        <v>51</v>
      </c>
      <c r="AZ26" s="46">
        <f>VLOOKUP(AY26,Punktezuordnung!$A$2:$B$52,2,FALSE())</f>
        <v>0</v>
      </c>
    </row>
    <row r="27" spans="1:52" x14ac:dyDescent="0.25">
      <c r="A27" s="22"/>
      <c r="B27" s="22"/>
      <c r="C27" s="22"/>
      <c r="D27" s="22"/>
      <c r="E27" s="39" t="str">
        <f t="shared" si="0"/>
        <v/>
      </c>
      <c r="F27" s="34">
        <f t="array" ref="F27">SUM(LARGE(H27:S27,{1;2;3;4;5;6;7}))</f>
        <v>0</v>
      </c>
      <c r="G27" s="40">
        <f t="shared" si="1"/>
        <v>0</v>
      </c>
      <c r="H27" s="41">
        <f t="shared" si="2"/>
        <v>0</v>
      </c>
      <c r="I27" s="34">
        <f t="shared" si="3"/>
        <v>0</v>
      </c>
      <c r="J27" s="41">
        <f t="shared" si="4"/>
        <v>0</v>
      </c>
      <c r="K27" s="34">
        <f t="shared" si="5"/>
        <v>0</v>
      </c>
      <c r="L27" s="37">
        <f t="shared" si="6"/>
        <v>0</v>
      </c>
      <c r="M27" s="38">
        <f t="shared" si="7"/>
        <v>0</v>
      </c>
      <c r="N27" s="42">
        <f t="shared" si="8"/>
        <v>0</v>
      </c>
      <c r="O27" s="62">
        <f t="shared" si="9"/>
        <v>0</v>
      </c>
      <c r="P27" s="58">
        <f t="shared" si="10"/>
        <v>0</v>
      </c>
      <c r="Q27" s="60">
        <f t="shared" si="11"/>
        <v>0</v>
      </c>
      <c r="R27" s="58">
        <f t="shared" si="12"/>
        <v>0</v>
      </c>
      <c r="S27" s="34">
        <f t="shared" si="13"/>
        <v>0</v>
      </c>
      <c r="T27" s="23">
        <f t="array" ref="T27">IF(ISBLANK(A27),0,IF((OR(EXACT(A27,ALS_Hoch!$C$2:$C$86))),VLOOKUP(A27,ALS_Hoch!$C$2:$I$86,4,FALSE)))</f>
        <v>0</v>
      </c>
      <c r="U27" s="32">
        <f t="shared" si="14"/>
        <v>51</v>
      </c>
      <c r="V27" s="34">
        <f>VLOOKUP(U27,Punktezuordnung!$A$2:$B$52,2,FALSE())</f>
        <v>0</v>
      </c>
      <c r="W27" s="23">
        <f t="array" ref="W27">IF(ISBLANK(A27),0,IF((OR(EXACT(A27,ALS_Kugel!$C$2:$C$87))),VLOOKUP(A27,ALS_Kugel!$C$2:$I$87,4,FALSE)))</f>
        <v>0</v>
      </c>
      <c r="X27" s="39">
        <f t="shared" si="15"/>
        <v>51</v>
      </c>
      <c r="Y27" s="34">
        <f>VLOOKUP(X27,Punktezuordnung!$A$2:$B$52,2,FALSE())</f>
        <v>0</v>
      </c>
      <c r="Z27" s="24">
        <v>100</v>
      </c>
      <c r="AA27" s="39">
        <f t="shared" si="16"/>
        <v>51</v>
      </c>
      <c r="AB27" s="34">
        <f>VLOOKUP(AA27,Punktezuordnung!$A$2:$B$52,2,FALSE())</f>
        <v>0</v>
      </c>
      <c r="AC27" s="43">
        <v>0</v>
      </c>
      <c r="AD27" s="39">
        <f t="shared" si="17"/>
        <v>51</v>
      </c>
      <c r="AE27" s="34">
        <f>VLOOKUP(AD27,Punktezuordnung!$A$2:$B$52,2,FALSE())</f>
        <v>0</v>
      </c>
      <c r="AF27" s="44">
        <v>100</v>
      </c>
      <c r="AG27" s="32">
        <f t="shared" si="18"/>
        <v>51</v>
      </c>
      <c r="AH27" s="34">
        <f>VLOOKUP(AG27,Punktezuordnung!$A$2:$B$52,2,FALSE())</f>
        <v>0</v>
      </c>
      <c r="AI27" s="44">
        <v>100</v>
      </c>
      <c r="AJ27" s="32">
        <f t="shared" si="19"/>
        <v>51</v>
      </c>
      <c r="AK27" s="34">
        <f>VLOOKUP(AJ27,Punktezuordnung!$A$2:$B$52,2,FALSE())</f>
        <v>0</v>
      </c>
      <c r="AL27" s="30">
        <f t="array" ref="AL27">IF(ISBLANK(NIA_Cross!$A$2),100,IF(ISBLANK(A27),100,IF((OR(EXACT(A27,NIA_Cross!$C$2:$C$100))),VLOOKUP(A27,NIA_Cross!$C$2:$I$100,4,FALSE))))</f>
        <v>100</v>
      </c>
      <c r="AM27" s="32">
        <f t="shared" si="20"/>
        <v>51</v>
      </c>
      <c r="AN27" s="34">
        <f>VLOOKUP(AM27,Punktezuordnung!$A$2:$B$52,2,FALSE())</f>
        <v>0</v>
      </c>
      <c r="AO27" s="24">
        <f t="array" ref="AO27">IF(ISBLANK(NIA_Speer!$A$2),0,IF(ISBLANK(A27),0,IF((OR(EXACT(A27,NIA_Speer!$C$2:$C$100))),VLOOKUP(A27,NIA_Speer!$C$2:$I$100,4,FALSE))))</f>
        <v>0</v>
      </c>
      <c r="AP27" s="32">
        <f t="array" ref="AP27">IF(AO27&lt;=0,51,RANK(AO27,$AO$4:$AO$49,0))</f>
        <v>51</v>
      </c>
      <c r="AQ27" s="34">
        <f>VLOOKUP(AP27,Punktezuordnung!$A$2:$B$52,2,FALSE())</f>
        <v>0</v>
      </c>
      <c r="AR27" s="24">
        <f t="array" ref="AR27">IF(ISBLANK(STO_Weit!$A$2),0,IF(ISBLANK(A27),0,IF((OR(EXACT(A27,STO_Weit!$C$2:$C$78))),VLOOKUP(A27,STO_Weit!$C$2:$I$78,4,FALSE))))</f>
        <v>0</v>
      </c>
      <c r="AS27" s="32">
        <f t="shared" si="21"/>
        <v>51</v>
      </c>
      <c r="AT27" s="34">
        <f>VLOOKUP(AS27,Punktezuordnung!$A$2:$B$52,2,FALSE())</f>
        <v>0</v>
      </c>
      <c r="AU27" s="24">
        <f t="array" ref="AU27">IF(ISBLANK(STO_Ball!$A$2),0,IF(ISBLANK(A27),0,IF((OR(EXACT(A27,STO_Ball!$C$2:$C$78))),VLOOKUP(A27,STO_Ball!$C$2:$I$78,4,FALSE))))</f>
        <v>0</v>
      </c>
      <c r="AV27" s="39">
        <f t="shared" si="22"/>
        <v>51</v>
      </c>
      <c r="AW27" s="34">
        <f>VLOOKUP(AV27,Punktezuordnung!$A$2:$B$52,2,FALSE())</f>
        <v>0</v>
      </c>
      <c r="AX27" s="43">
        <v>0</v>
      </c>
      <c r="AY27" s="39">
        <f t="shared" si="23"/>
        <v>51</v>
      </c>
      <c r="AZ27" s="46">
        <f>VLOOKUP(AY27,Punktezuordnung!$A$2:$B$52,2,FALSE())</f>
        <v>0</v>
      </c>
    </row>
    <row r="28" spans="1:52" x14ac:dyDescent="0.25">
      <c r="A28" s="22"/>
      <c r="B28" s="22"/>
      <c r="C28" s="22"/>
      <c r="D28" s="22"/>
      <c r="E28" s="39" t="str">
        <f t="shared" si="0"/>
        <v/>
      </c>
      <c r="F28" s="34">
        <f t="array" ref="F28">SUM(LARGE(H28:S28,{1;2;3;4;5;6;7}))</f>
        <v>0</v>
      </c>
      <c r="G28" s="40">
        <f t="shared" si="1"/>
        <v>0</v>
      </c>
      <c r="H28" s="41">
        <f t="shared" si="2"/>
        <v>0</v>
      </c>
      <c r="I28" s="34">
        <f t="shared" si="3"/>
        <v>0</v>
      </c>
      <c r="J28" s="41">
        <f t="shared" si="4"/>
        <v>0</v>
      </c>
      <c r="K28" s="34">
        <f t="shared" si="5"/>
        <v>0</v>
      </c>
      <c r="L28" s="37">
        <f t="shared" si="6"/>
        <v>0</v>
      </c>
      <c r="M28" s="38">
        <f t="shared" si="7"/>
        <v>0</v>
      </c>
      <c r="N28" s="42">
        <f t="shared" si="8"/>
        <v>0</v>
      </c>
      <c r="O28" s="62">
        <f t="shared" si="9"/>
        <v>0</v>
      </c>
      <c r="P28" s="58">
        <f t="shared" si="10"/>
        <v>0</v>
      </c>
      <c r="Q28" s="60">
        <f t="shared" si="11"/>
        <v>0</v>
      </c>
      <c r="R28" s="58">
        <f t="shared" si="12"/>
        <v>0</v>
      </c>
      <c r="S28" s="34">
        <f t="shared" si="13"/>
        <v>0</v>
      </c>
      <c r="T28" s="23">
        <f t="array" ref="T28">IF(ISBLANK(A28),0,IF((OR(EXACT(A28,ALS_Hoch!$C$2:$C$86))),VLOOKUP(A28,ALS_Hoch!$C$2:$I$86,4,FALSE)))</f>
        <v>0</v>
      </c>
      <c r="U28" s="32">
        <f t="shared" si="14"/>
        <v>51</v>
      </c>
      <c r="V28" s="34">
        <f>VLOOKUP(U28,Punktezuordnung!$A$2:$B$52,2,FALSE())</f>
        <v>0</v>
      </c>
      <c r="W28" s="23">
        <f t="array" ref="W28">IF(ISBLANK(A28),0,IF((OR(EXACT(A28,ALS_Kugel!$C$2:$C$87))),VLOOKUP(A28,ALS_Kugel!$C$2:$I$87,4,FALSE)))</f>
        <v>0</v>
      </c>
      <c r="X28" s="39">
        <f t="shared" si="15"/>
        <v>51</v>
      </c>
      <c r="Y28" s="34">
        <f>VLOOKUP(X28,Punktezuordnung!$A$2:$B$52,2,FALSE())</f>
        <v>0</v>
      </c>
      <c r="Z28" s="24">
        <v>100</v>
      </c>
      <c r="AA28" s="39">
        <f t="shared" si="16"/>
        <v>51</v>
      </c>
      <c r="AB28" s="34">
        <f>VLOOKUP(AA28,Punktezuordnung!$A$2:$B$52,2,FALSE())</f>
        <v>0</v>
      </c>
      <c r="AC28" s="43">
        <v>0</v>
      </c>
      <c r="AD28" s="39">
        <f t="shared" si="17"/>
        <v>51</v>
      </c>
      <c r="AE28" s="34">
        <f>VLOOKUP(AD28,Punktezuordnung!$A$2:$B$52,2,FALSE())</f>
        <v>0</v>
      </c>
      <c r="AF28" s="44">
        <v>100</v>
      </c>
      <c r="AG28" s="32">
        <f t="shared" si="18"/>
        <v>51</v>
      </c>
      <c r="AH28" s="34">
        <f>VLOOKUP(AG28,Punktezuordnung!$A$2:$B$52,2,FALSE())</f>
        <v>0</v>
      </c>
      <c r="AI28" s="44">
        <v>100</v>
      </c>
      <c r="AJ28" s="32">
        <f t="shared" si="19"/>
        <v>51</v>
      </c>
      <c r="AK28" s="34">
        <f>VLOOKUP(AJ28,Punktezuordnung!$A$2:$B$52,2,FALSE())</f>
        <v>0</v>
      </c>
      <c r="AL28" s="30">
        <f t="array" ref="AL28">IF(ISBLANK(NIA_Cross!$A$2),100,IF(ISBLANK(A28),100,IF((OR(EXACT(A28,NIA_Cross!$C$2:$C$100))),VLOOKUP(A28,NIA_Cross!$C$2:$I$100,4,FALSE))))</f>
        <v>100</v>
      </c>
      <c r="AM28" s="32">
        <f t="shared" si="20"/>
        <v>51</v>
      </c>
      <c r="AN28" s="34">
        <f>VLOOKUP(AM28,Punktezuordnung!$A$2:$B$52,2,FALSE())</f>
        <v>0</v>
      </c>
      <c r="AO28" s="24">
        <f t="array" ref="AO28">IF(ISBLANK(NIA_Speer!$A$2),0,IF(ISBLANK(A28),0,IF((OR(EXACT(A28,NIA_Speer!$C$2:$C$100))),VLOOKUP(A28,NIA_Speer!$C$2:$I$100,4,FALSE))))</f>
        <v>0</v>
      </c>
      <c r="AP28" s="32">
        <f t="array" ref="AP28">IF(AO28&lt;=0,51,RANK(AO28,$AO$4:$AO$49,0))</f>
        <v>51</v>
      </c>
      <c r="AQ28" s="34">
        <f>VLOOKUP(AP28,Punktezuordnung!$A$2:$B$52,2,FALSE())</f>
        <v>0</v>
      </c>
      <c r="AR28" s="24">
        <f t="array" ref="AR28">IF(ISBLANK(STO_Weit!$A$2),0,IF(ISBLANK(A28),0,IF((OR(EXACT(A28,STO_Weit!$C$2:$C$78))),VLOOKUP(A28,STO_Weit!$C$2:$I$78,4,FALSE))))</f>
        <v>0</v>
      </c>
      <c r="AS28" s="32">
        <f t="shared" si="21"/>
        <v>51</v>
      </c>
      <c r="AT28" s="34">
        <f>VLOOKUP(AS28,Punktezuordnung!$A$2:$B$52,2,FALSE())</f>
        <v>0</v>
      </c>
      <c r="AU28" s="24">
        <f t="array" ref="AU28">IF(ISBLANK(STO_Ball!$A$2),0,IF(ISBLANK(A28),0,IF((OR(EXACT(A28,STO_Ball!$C$2:$C$78))),VLOOKUP(A28,STO_Ball!$C$2:$I$78,4,FALSE))))</f>
        <v>0</v>
      </c>
      <c r="AV28" s="39">
        <f t="shared" si="22"/>
        <v>51</v>
      </c>
      <c r="AW28" s="34">
        <f>VLOOKUP(AV28,Punktezuordnung!$A$2:$B$52,2,FALSE())</f>
        <v>0</v>
      </c>
      <c r="AX28" s="43">
        <v>0</v>
      </c>
      <c r="AY28" s="39">
        <f t="shared" si="23"/>
        <v>51</v>
      </c>
      <c r="AZ28" s="46">
        <f>VLOOKUP(AY28,Punktezuordnung!$A$2:$B$52,2,FALSE())</f>
        <v>0</v>
      </c>
    </row>
    <row r="29" spans="1:52" x14ac:dyDescent="0.25">
      <c r="A29" s="22"/>
      <c r="B29" s="22"/>
      <c r="C29" s="22"/>
      <c r="D29" s="22"/>
      <c r="E29" s="39" t="str">
        <f t="shared" si="0"/>
        <v/>
      </c>
      <c r="F29" s="34">
        <f t="array" ref="F29">SUM(LARGE(H29:S29,{1;2;3;4;5;6;7}))</f>
        <v>0</v>
      </c>
      <c r="G29" s="40">
        <f t="shared" si="1"/>
        <v>0</v>
      </c>
      <c r="H29" s="41">
        <f t="shared" si="2"/>
        <v>0</v>
      </c>
      <c r="I29" s="34">
        <f t="shared" si="3"/>
        <v>0</v>
      </c>
      <c r="J29" s="41">
        <f t="shared" si="4"/>
        <v>0</v>
      </c>
      <c r="K29" s="34">
        <f t="shared" si="5"/>
        <v>0</v>
      </c>
      <c r="L29" s="37">
        <f t="shared" si="6"/>
        <v>0</v>
      </c>
      <c r="M29" s="38">
        <f t="shared" si="7"/>
        <v>0</v>
      </c>
      <c r="N29" s="42">
        <f t="shared" si="8"/>
        <v>0</v>
      </c>
      <c r="O29" s="62">
        <f t="shared" si="9"/>
        <v>0</v>
      </c>
      <c r="P29" s="58">
        <f t="shared" si="10"/>
        <v>0</v>
      </c>
      <c r="Q29" s="60">
        <f t="shared" si="11"/>
        <v>0</v>
      </c>
      <c r="R29" s="58">
        <f t="shared" si="12"/>
        <v>0</v>
      </c>
      <c r="S29" s="34">
        <f t="shared" si="13"/>
        <v>0</v>
      </c>
      <c r="T29" s="23">
        <f t="array" ref="T29">IF(ISBLANK(A29),0,IF((OR(EXACT(A29,ALS_Hoch!$C$2:$C$86))),VLOOKUP(A29,ALS_Hoch!$C$2:$I$86,4,FALSE)))</f>
        <v>0</v>
      </c>
      <c r="U29" s="32">
        <f t="shared" si="14"/>
        <v>51</v>
      </c>
      <c r="V29" s="34">
        <f>VLOOKUP(U29,Punktezuordnung!$A$2:$B$52,2,FALSE())</f>
        <v>0</v>
      </c>
      <c r="W29" s="23">
        <f t="array" ref="W29">IF(ISBLANK(A29),0,IF((OR(EXACT(A29,ALS_Kugel!$C$2:$C$87))),VLOOKUP(A29,ALS_Kugel!$C$2:$I$87,4,FALSE)))</f>
        <v>0</v>
      </c>
      <c r="X29" s="39">
        <f t="shared" si="15"/>
        <v>51</v>
      </c>
      <c r="Y29" s="34">
        <f>VLOOKUP(X29,Punktezuordnung!$A$2:$B$52,2,FALSE())</f>
        <v>0</v>
      </c>
      <c r="Z29" s="24">
        <v>100</v>
      </c>
      <c r="AA29" s="39">
        <f t="shared" si="16"/>
        <v>51</v>
      </c>
      <c r="AB29" s="34">
        <f>VLOOKUP(AA29,Punktezuordnung!$A$2:$B$52,2,FALSE())</f>
        <v>0</v>
      </c>
      <c r="AC29" s="43">
        <v>0</v>
      </c>
      <c r="AD29" s="39">
        <f t="shared" si="17"/>
        <v>51</v>
      </c>
      <c r="AE29" s="34">
        <f>VLOOKUP(AD29,Punktezuordnung!$A$2:$B$52,2,FALSE())</f>
        <v>0</v>
      </c>
      <c r="AF29" s="44">
        <v>100</v>
      </c>
      <c r="AG29" s="32">
        <f t="shared" si="18"/>
        <v>51</v>
      </c>
      <c r="AH29" s="34">
        <f>VLOOKUP(AG29,Punktezuordnung!$A$2:$B$52,2,FALSE())</f>
        <v>0</v>
      </c>
      <c r="AI29" s="44">
        <v>100</v>
      </c>
      <c r="AJ29" s="32">
        <f t="shared" si="19"/>
        <v>51</v>
      </c>
      <c r="AK29" s="34">
        <f>VLOOKUP(AJ29,Punktezuordnung!$A$2:$B$52,2,FALSE())</f>
        <v>0</v>
      </c>
      <c r="AL29" s="30">
        <f t="array" ref="AL29">IF(ISBLANK(NIA_Cross!$A$2),100,IF(ISBLANK(A29),100,IF((OR(EXACT(A29,NIA_Cross!$C$2:$C$100))),VLOOKUP(A29,NIA_Cross!$C$2:$I$100,4,FALSE))))</f>
        <v>100</v>
      </c>
      <c r="AM29" s="32">
        <f t="shared" si="20"/>
        <v>51</v>
      </c>
      <c r="AN29" s="34">
        <f>VLOOKUP(AM29,Punktezuordnung!$A$2:$B$52,2,FALSE())</f>
        <v>0</v>
      </c>
      <c r="AO29" s="24">
        <f t="array" ref="AO29">IF(ISBLANK(NIA_Speer!$A$2),0,IF(ISBLANK(A29),0,IF((OR(EXACT(A29,NIA_Speer!$C$2:$C$100))),VLOOKUP(A29,NIA_Speer!$C$2:$I$100,4,FALSE))))</f>
        <v>0</v>
      </c>
      <c r="AP29" s="32">
        <f t="array" ref="AP29">IF(AO29&lt;=0,51,RANK(AO29,$AO$4:$AO$49,0))</f>
        <v>51</v>
      </c>
      <c r="AQ29" s="34">
        <f>VLOOKUP(AP29,Punktezuordnung!$A$2:$B$52,2,FALSE())</f>
        <v>0</v>
      </c>
      <c r="AR29" s="24">
        <f t="array" ref="AR29">IF(ISBLANK(STO_Weit!$A$2),0,IF(ISBLANK(A29),0,IF((OR(EXACT(A29,STO_Weit!$C$2:$C$78))),VLOOKUP(A29,STO_Weit!$C$2:$I$78,4,FALSE))))</f>
        <v>0</v>
      </c>
      <c r="AS29" s="32">
        <f t="shared" si="21"/>
        <v>51</v>
      </c>
      <c r="AT29" s="34">
        <f>VLOOKUP(AS29,Punktezuordnung!$A$2:$B$52,2,FALSE())</f>
        <v>0</v>
      </c>
      <c r="AU29" s="24">
        <f t="array" ref="AU29">IF(ISBLANK(STO_Ball!$A$2),0,IF(ISBLANK(A29),0,IF((OR(EXACT(A29,STO_Ball!$C$2:$C$78))),VLOOKUP(A29,STO_Ball!$C$2:$I$78,4,FALSE))))</f>
        <v>0</v>
      </c>
      <c r="AV29" s="39">
        <f t="shared" si="22"/>
        <v>51</v>
      </c>
      <c r="AW29" s="34">
        <f>VLOOKUP(AV29,Punktezuordnung!$A$2:$B$52,2,FALSE())</f>
        <v>0</v>
      </c>
      <c r="AX29" s="43">
        <v>0</v>
      </c>
      <c r="AY29" s="39">
        <f t="shared" si="23"/>
        <v>51</v>
      </c>
      <c r="AZ29" s="46">
        <f>VLOOKUP(AY29,Punktezuordnung!$A$2:$B$52,2,FALSE())</f>
        <v>0</v>
      </c>
    </row>
    <row r="30" spans="1:52" x14ac:dyDescent="0.25">
      <c r="A30" s="22"/>
      <c r="B30" s="22"/>
      <c r="C30" s="22"/>
      <c r="D30" s="22"/>
      <c r="E30" s="39" t="str">
        <f t="shared" si="0"/>
        <v/>
      </c>
      <c r="F30" s="34">
        <f t="array" ref="F30">SUM(LARGE(H30:S30,{1;2;3;4;5;6;7}))</f>
        <v>0</v>
      </c>
      <c r="G30" s="40">
        <f t="shared" si="1"/>
        <v>0</v>
      </c>
      <c r="H30" s="41">
        <f t="shared" si="2"/>
        <v>0</v>
      </c>
      <c r="I30" s="34">
        <f t="shared" si="3"/>
        <v>0</v>
      </c>
      <c r="J30" s="41">
        <f t="shared" si="4"/>
        <v>0</v>
      </c>
      <c r="K30" s="34">
        <f t="shared" si="5"/>
        <v>0</v>
      </c>
      <c r="L30" s="37">
        <f t="shared" si="6"/>
        <v>0</v>
      </c>
      <c r="M30" s="38">
        <f t="shared" si="7"/>
        <v>0</v>
      </c>
      <c r="N30" s="42">
        <f t="shared" si="8"/>
        <v>0</v>
      </c>
      <c r="O30" s="62">
        <f t="shared" si="9"/>
        <v>0</v>
      </c>
      <c r="P30" s="58">
        <f t="shared" si="10"/>
        <v>0</v>
      </c>
      <c r="Q30" s="60">
        <f t="shared" si="11"/>
        <v>0</v>
      </c>
      <c r="R30" s="58">
        <f t="shared" si="12"/>
        <v>0</v>
      </c>
      <c r="S30" s="34">
        <f t="shared" si="13"/>
        <v>0</v>
      </c>
      <c r="T30" s="23">
        <f t="array" ref="T30">IF(ISBLANK(A30),0,IF((OR(EXACT(A30,ALS_Hoch!$C$2:$C$86))),VLOOKUP(A30,ALS_Hoch!$C$2:$I$86,4,FALSE)))</f>
        <v>0</v>
      </c>
      <c r="U30" s="32">
        <f t="shared" si="14"/>
        <v>51</v>
      </c>
      <c r="V30" s="34">
        <f>VLOOKUP(U30,Punktezuordnung!$A$2:$B$52,2,FALSE())</f>
        <v>0</v>
      </c>
      <c r="W30" s="23">
        <f t="array" ref="W30">IF(ISBLANK(A30),0,IF((OR(EXACT(A30,ALS_Kugel!$C$2:$C$87))),VLOOKUP(A30,ALS_Kugel!$C$2:$I$87,4,FALSE)))</f>
        <v>0</v>
      </c>
      <c r="X30" s="39">
        <f t="shared" si="15"/>
        <v>51</v>
      </c>
      <c r="Y30" s="34">
        <f>VLOOKUP(X30,Punktezuordnung!$A$2:$B$52,2,FALSE())</f>
        <v>0</v>
      </c>
      <c r="Z30" s="24">
        <v>100</v>
      </c>
      <c r="AA30" s="39">
        <f t="shared" si="16"/>
        <v>51</v>
      </c>
      <c r="AB30" s="34">
        <f>VLOOKUP(AA30,Punktezuordnung!$A$2:$B$52,2,FALSE())</f>
        <v>0</v>
      </c>
      <c r="AC30" s="43">
        <v>0</v>
      </c>
      <c r="AD30" s="39">
        <f t="shared" si="17"/>
        <v>51</v>
      </c>
      <c r="AE30" s="34">
        <f>VLOOKUP(AD30,Punktezuordnung!$A$2:$B$52,2,FALSE())</f>
        <v>0</v>
      </c>
      <c r="AF30" s="44">
        <v>100</v>
      </c>
      <c r="AG30" s="32">
        <f t="shared" si="18"/>
        <v>51</v>
      </c>
      <c r="AH30" s="34">
        <f>VLOOKUP(AG30,Punktezuordnung!$A$2:$B$52,2,FALSE())</f>
        <v>0</v>
      </c>
      <c r="AI30" s="44">
        <v>100</v>
      </c>
      <c r="AJ30" s="32">
        <f t="shared" si="19"/>
        <v>51</v>
      </c>
      <c r="AK30" s="34">
        <f>VLOOKUP(AJ30,Punktezuordnung!$A$2:$B$52,2,FALSE())</f>
        <v>0</v>
      </c>
      <c r="AL30" s="30">
        <f t="array" ref="AL30">IF(ISBLANK(NIA_Cross!$A$2),100,IF(ISBLANK(A30),100,IF((OR(EXACT(A30,NIA_Cross!$C$2:$C$100))),VLOOKUP(A30,NIA_Cross!$C$2:$I$100,4,FALSE))))</f>
        <v>100</v>
      </c>
      <c r="AM30" s="32">
        <f t="shared" si="20"/>
        <v>51</v>
      </c>
      <c r="AN30" s="34">
        <f>VLOOKUP(AM30,Punktezuordnung!$A$2:$B$52,2,FALSE())</f>
        <v>0</v>
      </c>
      <c r="AO30" s="24">
        <f t="array" ref="AO30">IF(ISBLANK(NIA_Speer!$A$2),0,IF(ISBLANK(A30),0,IF((OR(EXACT(A30,NIA_Speer!$C$2:$C$100))),VLOOKUP(A30,NIA_Speer!$C$2:$I$100,4,FALSE))))</f>
        <v>0</v>
      </c>
      <c r="AP30" s="32">
        <f t="array" ref="AP30">IF(AO30&lt;=0,51,RANK(AO30,$AO$4:$AO$49,0))</f>
        <v>51</v>
      </c>
      <c r="AQ30" s="34">
        <f>VLOOKUP(AP30,Punktezuordnung!$A$2:$B$52,2,FALSE())</f>
        <v>0</v>
      </c>
      <c r="AR30" s="24">
        <f t="array" ref="AR30">IF(ISBLANK(STO_Weit!$A$2),0,IF(ISBLANK(A30),0,IF((OR(EXACT(A30,STO_Weit!$C$2:$C$78))),VLOOKUP(A30,STO_Weit!$C$2:$I$78,4,FALSE))))</f>
        <v>0</v>
      </c>
      <c r="AS30" s="32">
        <f t="shared" si="21"/>
        <v>51</v>
      </c>
      <c r="AT30" s="34">
        <f>VLOOKUP(AS30,Punktezuordnung!$A$2:$B$52,2,FALSE())</f>
        <v>0</v>
      </c>
      <c r="AU30" s="24">
        <f t="array" ref="AU30">IF(ISBLANK(STO_Ball!$A$2),0,IF(ISBLANK(A30),0,IF((OR(EXACT(A30,STO_Ball!$C$2:$C$78))),VLOOKUP(A30,STO_Ball!$C$2:$I$78,4,FALSE))))</f>
        <v>0</v>
      </c>
      <c r="AV30" s="39">
        <f t="shared" si="22"/>
        <v>51</v>
      </c>
      <c r="AW30" s="34">
        <f>VLOOKUP(AV30,Punktezuordnung!$A$2:$B$52,2,FALSE())</f>
        <v>0</v>
      </c>
      <c r="AX30" s="43">
        <v>0</v>
      </c>
      <c r="AY30" s="39">
        <f t="shared" si="23"/>
        <v>51</v>
      </c>
      <c r="AZ30" s="46">
        <f>VLOOKUP(AY30,Punktezuordnung!$A$2:$B$52,2,FALSE())</f>
        <v>0</v>
      </c>
    </row>
    <row r="31" spans="1:52" x14ac:dyDescent="0.25">
      <c r="A31" s="22"/>
      <c r="B31" s="22"/>
      <c r="C31" s="22"/>
      <c r="D31" s="22"/>
      <c r="E31" s="39" t="str">
        <f t="shared" si="0"/>
        <v/>
      </c>
      <c r="F31" s="34">
        <f t="array" ref="F31">SUM(LARGE(H31:S31,{1;2;3;4;5;6;7}))</f>
        <v>0</v>
      </c>
      <c r="G31" s="40">
        <f t="shared" si="1"/>
        <v>0</v>
      </c>
      <c r="H31" s="41">
        <f t="shared" si="2"/>
        <v>0</v>
      </c>
      <c r="I31" s="34">
        <f t="shared" si="3"/>
        <v>0</v>
      </c>
      <c r="J31" s="41">
        <f t="shared" si="4"/>
        <v>0</v>
      </c>
      <c r="K31" s="34">
        <f t="shared" si="5"/>
        <v>0</v>
      </c>
      <c r="L31" s="37">
        <f t="shared" si="6"/>
        <v>0</v>
      </c>
      <c r="M31" s="38">
        <f t="shared" si="7"/>
        <v>0</v>
      </c>
      <c r="N31" s="42">
        <f t="shared" si="8"/>
        <v>0</v>
      </c>
      <c r="O31" s="62">
        <f t="shared" si="9"/>
        <v>0</v>
      </c>
      <c r="P31" s="58">
        <f t="shared" si="10"/>
        <v>0</v>
      </c>
      <c r="Q31" s="60">
        <f t="shared" si="11"/>
        <v>0</v>
      </c>
      <c r="R31" s="58">
        <f t="shared" si="12"/>
        <v>0</v>
      </c>
      <c r="S31" s="34">
        <f t="shared" si="13"/>
        <v>0</v>
      </c>
      <c r="T31" s="23">
        <f t="array" ref="T31">IF(ISBLANK(A31),0,IF((OR(EXACT(A31,ALS_Hoch!$C$2:$C$86))),VLOOKUP(A31,ALS_Hoch!$C$2:$I$86,4,FALSE)))</f>
        <v>0</v>
      </c>
      <c r="U31" s="32">
        <f t="shared" si="14"/>
        <v>51</v>
      </c>
      <c r="V31" s="34">
        <f>VLOOKUP(U31,Punktezuordnung!$A$2:$B$52,2,FALSE())</f>
        <v>0</v>
      </c>
      <c r="W31" s="23">
        <f t="array" ref="W31">IF(ISBLANK(A31),0,IF((OR(EXACT(A31,ALS_Kugel!$C$2:$C$87))),VLOOKUP(A31,ALS_Kugel!$C$2:$I$87,4,FALSE)))</f>
        <v>0</v>
      </c>
      <c r="X31" s="39">
        <f t="shared" si="15"/>
        <v>51</v>
      </c>
      <c r="Y31" s="34">
        <f>VLOOKUP(X31,Punktezuordnung!$A$2:$B$52,2,FALSE())</f>
        <v>0</v>
      </c>
      <c r="Z31" s="24">
        <v>100</v>
      </c>
      <c r="AA31" s="39">
        <f t="shared" si="16"/>
        <v>51</v>
      </c>
      <c r="AB31" s="34">
        <f>VLOOKUP(AA31,Punktezuordnung!$A$2:$B$52,2,FALSE())</f>
        <v>0</v>
      </c>
      <c r="AC31" s="43">
        <v>0</v>
      </c>
      <c r="AD31" s="39">
        <f t="shared" si="17"/>
        <v>51</v>
      </c>
      <c r="AE31" s="34">
        <f>VLOOKUP(AD31,Punktezuordnung!$A$2:$B$52,2,FALSE())</f>
        <v>0</v>
      </c>
      <c r="AF31" s="44">
        <v>100</v>
      </c>
      <c r="AG31" s="32">
        <f t="shared" si="18"/>
        <v>51</v>
      </c>
      <c r="AH31" s="34">
        <f>VLOOKUP(AG31,Punktezuordnung!$A$2:$B$52,2,FALSE())</f>
        <v>0</v>
      </c>
      <c r="AI31" s="44">
        <v>100</v>
      </c>
      <c r="AJ31" s="32">
        <f t="shared" si="19"/>
        <v>51</v>
      </c>
      <c r="AK31" s="34">
        <f>VLOOKUP(AJ31,Punktezuordnung!$A$2:$B$52,2,FALSE())</f>
        <v>0</v>
      </c>
      <c r="AL31" s="30">
        <f t="array" ref="AL31">IF(ISBLANK(NIA_Cross!$A$2),100,IF(ISBLANK(A31),100,IF((OR(EXACT(A31,NIA_Cross!$C$2:$C$100))),VLOOKUP(A31,NIA_Cross!$C$2:$I$100,4,FALSE))))</f>
        <v>100</v>
      </c>
      <c r="AM31" s="32">
        <f t="shared" si="20"/>
        <v>51</v>
      </c>
      <c r="AN31" s="34">
        <f>VLOOKUP(AM31,Punktezuordnung!$A$2:$B$52,2,FALSE())</f>
        <v>0</v>
      </c>
      <c r="AO31" s="24">
        <f t="array" ref="AO31">IF(ISBLANK(NIA_Speer!$A$2),0,IF(ISBLANK(A31),0,IF((OR(EXACT(A31,NIA_Speer!$C$2:$C$100))),VLOOKUP(A31,NIA_Speer!$C$2:$I$100,4,FALSE))))</f>
        <v>0</v>
      </c>
      <c r="AP31" s="32">
        <f t="array" ref="AP31">IF(AO31&lt;=0,51,RANK(AO31,$AO$4:$AO$49,0))</f>
        <v>51</v>
      </c>
      <c r="AQ31" s="34">
        <f>VLOOKUP(AP31,Punktezuordnung!$A$2:$B$52,2,FALSE())</f>
        <v>0</v>
      </c>
      <c r="AR31" s="24">
        <f t="array" ref="AR31">IF(ISBLANK(STO_Weit!$A$2),0,IF(ISBLANK(A31),0,IF((OR(EXACT(A31,STO_Weit!$C$2:$C$78))),VLOOKUP(A31,STO_Weit!$C$2:$I$78,4,FALSE))))</f>
        <v>0</v>
      </c>
      <c r="AS31" s="32">
        <f t="shared" si="21"/>
        <v>51</v>
      </c>
      <c r="AT31" s="34">
        <f>VLOOKUP(AS31,Punktezuordnung!$A$2:$B$52,2,FALSE())</f>
        <v>0</v>
      </c>
      <c r="AU31" s="24">
        <f t="array" ref="AU31">IF(ISBLANK(STO_Ball!$A$2),0,IF(ISBLANK(A31),0,IF((OR(EXACT(A31,STO_Ball!$C$2:$C$78))),VLOOKUP(A31,STO_Ball!$C$2:$I$78,4,FALSE))))</f>
        <v>0</v>
      </c>
      <c r="AV31" s="39">
        <f t="shared" si="22"/>
        <v>51</v>
      </c>
      <c r="AW31" s="34">
        <f>VLOOKUP(AV31,Punktezuordnung!$A$2:$B$52,2,FALSE())</f>
        <v>0</v>
      </c>
      <c r="AX31" s="43">
        <v>0</v>
      </c>
      <c r="AY31" s="39">
        <f t="shared" si="23"/>
        <v>51</v>
      </c>
      <c r="AZ31" s="46">
        <f>VLOOKUP(AY31,Punktezuordnung!$A$2:$B$52,2,FALSE())</f>
        <v>0</v>
      </c>
    </row>
    <row r="32" spans="1:52" x14ac:dyDescent="0.25">
      <c r="A32" s="22"/>
      <c r="B32" s="22"/>
      <c r="C32" s="22"/>
      <c r="D32" s="22"/>
      <c r="E32" s="39" t="str">
        <f t="shared" si="0"/>
        <v/>
      </c>
      <c r="F32" s="34">
        <f t="array" ref="F32">SUM(LARGE(H32:S32,{1;2;3;4;5;6;7}))</f>
        <v>0</v>
      </c>
      <c r="G32" s="40">
        <f t="shared" si="1"/>
        <v>0</v>
      </c>
      <c r="H32" s="41">
        <f t="shared" si="2"/>
        <v>0</v>
      </c>
      <c r="I32" s="34">
        <f t="shared" si="3"/>
        <v>0</v>
      </c>
      <c r="J32" s="41">
        <f t="shared" si="4"/>
        <v>0</v>
      </c>
      <c r="K32" s="34">
        <f t="shared" si="5"/>
        <v>0</v>
      </c>
      <c r="L32" s="37">
        <f t="shared" si="6"/>
        <v>0</v>
      </c>
      <c r="M32" s="38">
        <f t="shared" si="7"/>
        <v>0</v>
      </c>
      <c r="N32" s="42">
        <f t="shared" si="8"/>
        <v>0</v>
      </c>
      <c r="O32" s="62">
        <f t="shared" si="9"/>
        <v>0</v>
      </c>
      <c r="P32" s="58">
        <f t="shared" si="10"/>
        <v>0</v>
      </c>
      <c r="Q32" s="60">
        <f t="shared" si="11"/>
        <v>0</v>
      </c>
      <c r="R32" s="58">
        <f t="shared" si="12"/>
        <v>0</v>
      </c>
      <c r="S32" s="34">
        <f t="shared" si="13"/>
        <v>0</v>
      </c>
      <c r="T32" s="23">
        <f t="array" ref="T32">IF(ISBLANK(A32),0,IF((OR(EXACT(A32,ALS_Hoch!$C$2:$C$86))),VLOOKUP(A32,ALS_Hoch!$C$2:$I$86,4,FALSE)))</f>
        <v>0</v>
      </c>
      <c r="U32" s="32">
        <f t="shared" si="14"/>
        <v>51</v>
      </c>
      <c r="V32" s="34">
        <f>VLOOKUP(U32,Punktezuordnung!$A$2:$B$52,2,FALSE())</f>
        <v>0</v>
      </c>
      <c r="W32" s="23">
        <f t="array" ref="W32">IF(ISBLANK(A32),0,IF((OR(EXACT(A32,ALS_Kugel!$C$2:$C$87))),VLOOKUP(A32,ALS_Kugel!$C$2:$I$87,4,FALSE)))</f>
        <v>0</v>
      </c>
      <c r="X32" s="39">
        <f t="shared" si="15"/>
        <v>51</v>
      </c>
      <c r="Y32" s="34">
        <f>VLOOKUP(X32,Punktezuordnung!$A$2:$B$52,2,FALSE())</f>
        <v>0</v>
      </c>
      <c r="Z32" s="24">
        <v>100</v>
      </c>
      <c r="AA32" s="39">
        <f t="shared" si="16"/>
        <v>51</v>
      </c>
      <c r="AB32" s="34">
        <f>VLOOKUP(AA32,Punktezuordnung!$A$2:$B$52,2,FALSE())</f>
        <v>0</v>
      </c>
      <c r="AC32" s="43">
        <v>0</v>
      </c>
      <c r="AD32" s="39">
        <f t="shared" si="17"/>
        <v>51</v>
      </c>
      <c r="AE32" s="34">
        <f>VLOOKUP(AD32,Punktezuordnung!$A$2:$B$52,2,FALSE())</f>
        <v>0</v>
      </c>
      <c r="AF32" s="44">
        <v>100</v>
      </c>
      <c r="AG32" s="32">
        <f t="shared" si="18"/>
        <v>51</v>
      </c>
      <c r="AH32" s="34">
        <f>VLOOKUP(AG32,Punktezuordnung!$A$2:$B$52,2,FALSE())</f>
        <v>0</v>
      </c>
      <c r="AI32" s="44">
        <v>100</v>
      </c>
      <c r="AJ32" s="32">
        <f t="shared" si="19"/>
        <v>51</v>
      </c>
      <c r="AK32" s="34">
        <f>VLOOKUP(AJ32,Punktezuordnung!$A$2:$B$52,2,FALSE())</f>
        <v>0</v>
      </c>
      <c r="AL32" s="30">
        <f t="array" ref="AL32">IF(ISBLANK(NIA_Cross!$A$2),100,IF(ISBLANK(A32),100,IF((OR(EXACT(A32,NIA_Cross!$C$2:$C$100))),VLOOKUP(A32,NIA_Cross!$C$2:$I$100,4,FALSE))))</f>
        <v>100</v>
      </c>
      <c r="AM32" s="32">
        <f t="shared" si="20"/>
        <v>51</v>
      </c>
      <c r="AN32" s="34">
        <f>VLOOKUP(AM32,Punktezuordnung!$A$2:$B$52,2,FALSE())</f>
        <v>0</v>
      </c>
      <c r="AO32" s="24">
        <f t="array" ref="AO32">IF(ISBLANK(NIA_Speer!$A$2),0,IF(ISBLANK(A32),0,IF((OR(EXACT(A32,NIA_Speer!$C$2:$C$100))),VLOOKUP(A32,NIA_Speer!$C$2:$I$100,4,FALSE))))</f>
        <v>0</v>
      </c>
      <c r="AP32" s="32">
        <f t="array" ref="AP32">IF(AO32&lt;=0,51,RANK(AO32,$AO$4:$AO$49,0))</f>
        <v>51</v>
      </c>
      <c r="AQ32" s="34">
        <f>VLOOKUP(AP32,Punktezuordnung!$A$2:$B$52,2,FALSE())</f>
        <v>0</v>
      </c>
      <c r="AR32" s="24">
        <f t="array" ref="AR32">IF(ISBLANK(STO_Weit!$A$2),0,IF(ISBLANK(A32),0,IF((OR(EXACT(A32,STO_Weit!$C$2:$C$78))),VLOOKUP(A32,STO_Weit!$C$2:$I$78,4,FALSE))))</f>
        <v>0</v>
      </c>
      <c r="AS32" s="32">
        <f t="shared" si="21"/>
        <v>51</v>
      </c>
      <c r="AT32" s="34">
        <f>VLOOKUP(AS32,Punktezuordnung!$A$2:$B$52,2,FALSE())</f>
        <v>0</v>
      </c>
      <c r="AU32" s="24">
        <f t="array" ref="AU32">IF(ISBLANK(STO_Ball!$A$2),0,IF(ISBLANK(A32),0,IF((OR(EXACT(A32,STO_Ball!$C$2:$C$78))),VLOOKUP(A32,STO_Ball!$C$2:$I$78,4,FALSE))))</f>
        <v>0</v>
      </c>
      <c r="AV32" s="39">
        <f t="shared" si="22"/>
        <v>51</v>
      </c>
      <c r="AW32" s="34">
        <f>VLOOKUP(AV32,Punktezuordnung!$A$2:$B$52,2,FALSE())</f>
        <v>0</v>
      </c>
      <c r="AX32" s="43">
        <v>0</v>
      </c>
      <c r="AY32" s="39">
        <f t="shared" si="23"/>
        <v>51</v>
      </c>
      <c r="AZ32" s="46">
        <f>VLOOKUP(AY32,Punktezuordnung!$A$2:$B$52,2,FALSE())</f>
        <v>0</v>
      </c>
    </row>
    <row r="33" spans="23:48" x14ac:dyDescent="0.25">
      <c r="W33" s="25"/>
      <c r="AV33" s="26"/>
    </row>
  </sheetData>
  <sortState ref="A4:AZ16">
    <sortCondition ref="E4:E1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pane xSplit="6" ySplit="3" topLeftCell="G4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baseColWidth="10" defaultColWidth="10.7109375" defaultRowHeight="15" x14ac:dyDescent="0.25"/>
  <cols>
    <col min="1" max="1" width="21.85546875" customWidth="1"/>
    <col min="2" max="2" width="10.7109375" customWidth="1"/>
    <col min="4" max="4" width="27.42578125" customWidth="1"/>
    <col min="47" max="47" width="11.5703125" style="1" customWidth="1"/>
  </cols>
  <sheetData>
    <row r="1" spans="1:52" x14ac:dyDescent="0.25">
      <c r="H1" s="2" t="s">
        <v>0</v>
      </c>
      <c r="J1" s="2" t="s">
        <v>1</v>
      </c>
      <c r="L1" s="2" t="s">
        <v>4</v>
      </c>
      <c r="N1" s="2" t="s">
        <v>2</v>
      </c>
      <c r="O1" s="47"/>
      <c r="P1" s="2" t="s">
        <v>3</v>
      </c>
      <c r="R1" s="2"/>
      <c r="T1" s="2" t="s">
        <v>0</v>
      </c>
      <c r="Z1" s="2" t="s">
        <v>1</v>
      </c>
      <c r="AF1" s="2" t="s">
        <v>4</v>
      </c>
      <c r="AL1" s="2" t="s">
        <v>2</v>
      </c>
      <c r="AO1" s="51"/>
      <c r="AR1" s="52" t="s">
        <v>3</v>
      </c>
      <c r="AU1" s="54"/>
      <c r="AX1" s="52"/>
    </row>
    <row r="2" spans="1:52" x14ac:dyDescent="0.25">
      <c r="E2" s="3" t="s">
        <v>5</v>
      </c>
      <c r="F2" s="4"/>
      <c r="G2" s="4"/>
      <c r="H2" s="41" t="s">
        <v>8</v>
      </c>
      <c r="I2" s="34" t="s">
        <v>71</v>
      </c>
      <c r="J2" s="41" t="s">
        <v>73</v>
      </c>
      <c r="K2" s="34"/>
      <c r="L2" s="42" t="s">
        <v>72</v>
      </c>
      <c r="M2" s="40" t="s">
        <v>74</v>
      </c>
      <c r="N2" s="42" t="s">
        <v>7</v>
      </c>
      <c r="O2" s="48" t="s">
        <v>75</v>
      </c>
      <c r="P2" s="41" t="s">
        <v>6</v>
      </c>
      <c r="Q2" s="34" t="s">
        <v>76</v>
      </c>
      <c r="R2" s="5"/>
      <c r="S2" s="6"/>
      <c r="T2" s="2" t="s">
        <v>8</v>
      </c>
      <c r="W2" s="49" t="s">
        <v>71</v>
      </c>
      <c r="Y2" s="7"/>
      <c r="Z2" s="2" t="s">
        <v>73</v>
      </c>
      <c r="AC2" s="49"/>
      <c r="AF2" s="2" t="s">
        <v>72</v>
      </c>
      <c r="AI2" t="s">
        <v>74</v>
      </c>
      <c r="AL2" s="2" t="s">
        <v>9</v>
      </c>
      <c r="AO2" s="50" t="s">
        <v>75</v>
      </c>
      <c r="AR2" s="53" t="s">
        <v>6</v>
      </c>
      <c r="AU2" s="55" t="s">
        <v>76</v>
      </c>
      <c r="AX2" s="53"/>
    </row>
    <row r="3" spans="1:52" x14ac:dyDescent="0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2" t="s">
        <v>15</v>
      </c>
      <c r="Q3" s="10" t="s">
        <v>15</v>
      </c>
      <c r="R3" s="12" t="s">
        <v>15</v>
      </c>
      <c r="S3" s="10" t="s">
        <v>15</v>
      </c>
      <c r="T3" s="15" t="s">
        <v>17</v>
      </c>
      <c r="U3" s="16" t="s">
        <v>18</v>
      </c>
      <c r="V3" s="10" t="s">
        <v>15</v>
      </c>
      <c r="W3" s="17" t="s">
        <v>17</v>
      </c>
      <c r="X3" s="16" t="s">
        <v>18</v>
      </c>
      <c r="Y3" s="10" t="s">
        <v>15</v>
      </c>
      <c r="Z3" s="17" t="s">
        <v>17</v>
      </c>
      <c r="AA3" s="16" t="s">
        <v>18</v>
      </c>
      <c r="AB3" s="10" t="s">
        <v>15</v>
      </c>
      <c r="AC3" s="17" t="s">
        <v>17</v>
      </c>
      <c r="AD3" s="16" t="s">
        <v>18</v>
      </c>
      <c r="AE3" s="10" t="s">
        <v>15</v>
      </c>
      <c r="AF3" s="18" t="s">
        <v>17</v>
      </c>
      <c r="AG3" s="19" t="s">
        <v>18</v>
      </c>
      <c r="AH3" s="20" t="s">
        <v>15</v>
      </c>
      <c r="AI3" s="18" t="s">
        <v>17</v>
      </c>
      <c r="AJ3" s="19" t="s">
        <v>18</v>
      </c>
      <c r="AK3" s="20" t="s">
        <v>15</v>
      </c>
      <c r="AL3" s="17" t="s">
        <v>17</v>
      </c>
      <c r="AM3" s="16" t="s">
        <v>18</v>
      </c>
      <c r="AN3" s="10" t="s">
        <v>15</v>
      </c>
      <c r="AO3" s="17" t="s">
        <v>17</v>
      </c>
      <c r="AP3" s="16" t="s">
        <v>18</v>
      </c>
      <c r="AQ3" s="10" t="s">
        <v>15</v>
      </c>
      <c r="AR3" s="17" t="s">
        <v>17</v>
      </c>
      <c r="AS3" s="16" t="s">
        <v>18</v>
      </c>
      <c r="AT3" s="10" t="s">
        <v>15</v>
      </c>
      <c r="AU3" s="21" t="s">
        <v>17</v>
      </c>
      <c r="AV3" s="16" t="s">
        <v>18</v>
      </c>
      <c r="AW3" s="10" t="s">
        <v>15</v>
      </c>
      <c r="AX3" s="17" t="s">
        <v>17</v>
      </c>
      <c r="AY3" s="16" t="s">
        <v>18</v>
      </c>
      <c r="AZ3" s="9" t="s">
        <v>15</v>
      </c>
    </row>
    <row r="4" spans="1:52" x14ac:dyDescent="0.25">
      <c r="A4" s="22" t="s">
        <v>103</v>
      </c>
      <c r="B4" s="22" t="s">
        <v>35</v>
      </c>
      <c r="C4" s="22">
        <v>2012</v>
      </c>
      <c r="D4" s="22" t="s">
        <v>32</v>
      </c>
      <c r="E4" s="32">
        <f>IF(F4=0,"",RANK(F4,$F$4:$F$49,0))</f>
        <v>1</v>
      </c>
      <c r="F4" s="34">
        <f>SUM(LARGE(H4:S4,{1;2;3;4;5;6;7}))</f>
        <v>344</v>
      </c>
      <c r="G4" s="56">
        <f>COUNTIF(H4:S4,"&gt;0")</f>
        <v>7</v>
      </c>
      <c r="H4" s="58">
        <f>V4</f>
        <v>49</v>
      </c>
      <c r="I4" s="60">
        <f>Y4</f>
        <v>50</v>
      </c>
      <c r="J4" s="58">
        <f>AB4</f>
        <v>47</v>
      </c>
      <c r="K4" s="60">
        <f>AE4</f>
        <v>0</v>
      </c>
      <c r="L4" s="37">
        <f>AH4</f>
        <v>49</v>
      </c>
      <c r="M4" s="38">
        <f>AK4</f>
        <v>0</v>
      </c>
      <c r="N4" s="62">
        <f>AN4</f>
        <v>0</v>
      </c>
      <c r="O4" s="62">
        <f>AQ4</f>
        <v>50</v>
      </c>
      <c r="P4" s="58">
        <f>AT4</f>
        <v>50</v>
      </c>
      <c r="Q4" s="60">
        <f>AW4</f>
        <v>49</v>
      </c>
      <c r="R4" s="58">
        <f>AZ4</f>
        <v>0</v>
      </c>
      <c r="S4" s="60">
        <f>AZ4</f>
        <v>0</v>
      </c>
      <c r="T4" s="23">
        <f t="array" ref="T4">IF(ISBLANK(A4),0,IF((OR(EXACT(A4,ALS_Hoch!$C$2:$C$86))),VLOOKUP(A4,ALS_Hoch!$C$2:$I$86,4,FALSE)))</f>
        <v>1.05</v>
      </c>
      <c r="U4" s="32">
        <f>IF(T4&lt;=0,51,RANK(T4,$T$4:$T$48,0))</f>
        <v>2</v>
      </c>
      <c r="V4" s="60">
        <f>VLOOKUP(U4,Punktezuordnung!$A$2:$B$52,2,FALSE())</f>
        <v>49</v>
      </c>
      <c r="W4" s="23">
        <f t="array" ref="W4">IF(ISBLANK(A4),0,IF((OR(EXACT(A4,ALS_Kugel!$C$2:$C$87))),VLOOKUP(A4,ALS_Kugel!$C$2:$I$87,4,FALSE)))</f>
        <v>6.48</v>
      </c>
      <c r="X4" s="32">
        <f>IF(W4&lt;=0,51,RANK(W4,$W$4:$W$48,0))</f>
        <v>1</v>
      </c>
      <c r="Y4" s="60">
        <f>VLOOKUP(X4,Punktezuordnung!$A$2:$B$52,2,FALSE())</f>
        <v>50</v>
      </c>
      <c r="Z4" s="69">
        <f t="array" ref="Z4">IF(ISBLANK(A4),0,IF((OR(EXACT(A4,LAT_800!$C$2:$C$87))),VLOOKUP(A4,LAT_800!$C$2:$I$87,4,FALSE)))</f>
        <v>2.7118055555555554E-3</v>
      </c>
      <c r="AA4" s="32">
        <f>IF(Z4&gt;=100,51,RANK(Z4,$Z$4:$Z$49,1))</f>
        <v>4</v>
      </c>
      <c r="AB4" s="60">
        <f>VLOOKUP(AA4,Punktezuordnung!$A$2:$B$52,2,FALSE())</f>
        <v>47</v>
      </c>
      <c r="AC4" s="43">
        <v>0</v>
      </c>
      <c r="AD4" s="32">
        <f>IF(AC4&lt;=0,51,RANK(AC4,$AC$4:$AC$49,0))</f>
        <v>51</v>
      </c>
      <c r="AE4" s="60">
        <f>VLOOKUP(AD4,Punktezuordnung!$A$2:$B$52,2,FALSE())</f>
        <v>0</v>
      </c>
      <c r="AF4" s="44">
        <f t="array" ref="AF4">IF(ISBLANK(A4),0,IF((OR(EXACT(A4,ANG_Sprint!$C$2:$C$86))),VLOOKUP(A4,ANG_Sprint!$C$2:$I$86,4,FALSE)))</f>
        <v>11.95</v>
      </c>
      <c r="AG4" s="32">
        <f>IF(AF4&gt;=100,51,RANK(AF4,$AF$4:$AF$49,1))</f>
        <v>2</v>
      </c>
      <c r="AH4" s="60">
        <f>VLOOKUP(AG4,Punktezuordnung!$A$2:$B$52,2,FALSE())</f>
        <v>49</v>
      </c>
      <c r="AI4" s="44"/>
      <c r="AJ4" s="32"/>
      <c r="AK4" s="60"/>
      <c r="AL4" s="80"/>
      <c r="AM4" s="32"/>
      <c r="AN4" s="60"/>
      <c r="AO4" s="24">
        <f t="array" ref="AO4">IF(ISBLANK(NIA_Speer!$A$2),0,IF(ISBLANK(A4),0,IF((OR(EXACT(A4,NIA_Speer!$C$2:$C$100))),VLOOKUP(A4,NIA_Speer!$C$2:$I$100,4,FALSE))))</f>
        <v>15.39</v>
      </c>
      <c r="AP4" s="32">
        <f t="array" ref="AP4">IF(AO4&lt;=0,51,RANK(AO4,$AO$4:$AO$49,0))</f>
        <v>1</v>
      </c>
      <c r="AQ4" s="60">
        <f>VLOOKUP(AP4,Punktezuordnung!$A$2:$B$52,2,FALSE())</f>
        <v>50</v>
      </c>
      <c r="AR4" s="24">
        <f t="array" ref="AR4">IF(ISBLANK(STO_Weit!$A$2),0,IF(ISBLANK(A4),0,IF((OR(EXACT(A4,STO_Weit!$C$2:$C$78))),VLOOKUP(A4,STO_Weit!$C$2:$I$78,4,FALSE))))</f>
        <v>3.73</v>
      </c>
      <c r="AS4" s="32">
        <f>IF(AR4&lt;=0,51,RANK(AR4,$AR$4:$AR$49,0))</f>
        <v>1</v>
      </c>
      <c r="AT4" s="60">
        <f>VLOOKUP(AS4,Punktezuordnung!$A$2:$B$52,2,FALSE())</f>
        <v>50</v>
      </c>
      <c r="AU4" s="24">
        <f t="array" ref="AU4">IF(ISBLANK(STO_Ball!$A$2),0,IF(ISBLANK(A4),0,IF((OR(EXACT(A4,STO_Ball!$C$2:$C$78))),VLOOKUP(A4,STO_Ball!$C$2:$I$78,4,FALSE))))</f>
        <v>23.5</v>
      </c>
      <c r="AV4" s="39">
        <f>IF(AU4&lt;=0,51,RANK(AU4,$AU$4:$AU$49,0))</f>
        <v>2</v>
      </c>
      <c r="AW4" s="60">
        <f>VLOOKUP(AV4,Punktezuordnung!$A$2:$B$52,2,FALSE())</f>
        <v>49</v>
      </c>
      <c r="AX4" s="43">
        <v>0</v>
      </c>
      <c r="AY4" s="32">
        <f>IF(AX4&lt;=0,51,RANK(AX4,$AX$4:$AX$49,0))</f>
        <v>51</v>
      </c>
      <c r="AZ4" s="45">
        <f>VLOOKUP(AY4,Punktezuordnung!$A$2:$B$52,2,FALSE())</f>
        <v>0</v>
      </c>
    </row>
    <row r="5" spans="1:52" x14ac:dyDescent="0.25">
      <c r="A5" s="22" t="s">
        <v>104</v>
      </c>
      <c r="B5" s="22" t="s">
        <v>35</v>
      </c>
      <c r="C5" s="22">
        <v>2012</v>
      </c>
      <c r="D5" s="22" t="s">
        <v>51</v>
      </c>
      <c r="E5" s="39">
        <f>IF(F5=0,"",RANK(F5,$F$4:$F$49,0))</f>
        <v>2</v>
      </c>
      <c r="F5" s="34">
        <f>SUM(LARGE(H5:S5,{1;2;3;4;5;6;7}))</f>
        <v>343</v>
      </c>
      <c r="G5" s="40">
        <f>COUNTIF(H5:S5,"&gt;0")</f>
        <v>9</v>
      </c>
      <c r="H5" s="41">
        <f>V5</f>
        <v>48</v>
      </c>
      <c r="I5" s="34">
        <f>Y5</f>
        <v>47</v>
      </c>
      <c r="J5" s="41">
        <f>AB5</f>
        <v>50</v>
      </c>
      <c r="K5" s="34">
        <f>AE5</f>
        <v>0</v>
      </c>
      <c r="L5" s="37">
        <f>AH5</f>
        <v>47</v>
      </c>
      <c r="M5" s="38">
        <f>AK5</f>
        <v>48</v>
      </c>
      <c r="N5" s="42">
        <f>AN5</f>
        <v>50</v>
      </c>
      <c r="O5" s="62">
        <f>AQ5</f>
        <v>49</v>
      </c>
      <c r="P5" s="58">
        <f>AT5</f>
        <v>48</v>
      </c>
      <c r="Q5" s="60">
        <f>AW5</f>
        <v>50</v>
      </c>
      <c r="R5" s="58">
        <f>AZ5</f>
        <v>0</v>
      </c>
      <c r="S5" s="34">
        <f>AZ5</f>
        <v>0</v>
      </c>
      <c r="T5" s="23" t="str">
        <f t="array" ref="T5">IF(ISBLANK(A5),0,IF((OR(EXACT(A5,ALS_Hoch!$C$2:$C$86))),VLOOKUP(A5,ALS_Hoch!$C$2:$I$86,4,FALSE)))</f>
        <v>ogV</v>
      </c>
      <c r="U5" s="32">
        <v>3</v>
      </c>
      <c r="V5" s="34">
        <f>VLOOKUP(U5,Punktezuordnung!$A$2:$B$52,2,FALSE())</f>
        <v>48</v>
      </c>
      <c r="W5" s="23">
        <f t="array" ref="W5">IF(ISBLANK(A5),0,IF((OR(EXACT(A5,ALS_Kugel!$C$2:$C$87))),VLOOKUP(A5,ALS_Kugel!$C$2:$I$87,4,FALSE)))</f>
        <v>4.0999999999999996</v>
      </c>
      <c r="X5" s="39">
        <f>IF(W5&lt;=0,51,RANK(W5,$W$4:$W$48,0))</f>
        <v>4</v>
      </c>
      <c r="Y5" s="34">
        <f>VLOOKUP(X5,Punktezuordnung!$A$2:$B$52,2,FALSE())</f>
        <v>47</v>
      </c>
      <c r="Z5" s="69">
        <f t="array" ref="Z5">IF(ISBLANK(A5),0,IF((OR(EXACT(A5,LAT_800!$C$2:$C$87))),VLOOKUP(A5,LAT_800!$C$2:$I$87,4,FALSE)))</f>
        <v>2.2061342592592592E-3</v>
      </c>
      <c r="AA5" s="39">
        <f>IF(Z5&gt;=100,51,RANK(Z5,$Z$4:$Z$49,1))</f>
        <v>1</v>
      </c>
      <c r="AB5" s="34">
        <f>VLOOKUP(AA5,Punktezuordnung!$A$2:$B$52,2,FALSE())</f>
        <v>50</v>
      </c>
      <c r="AC5" s="43">
        <v>0</v>
      </c>
      <c r="AD5" s="39">
        <f>IF(AC5&lt;=0,51,RANK(AC5,$AC$4:$AC$49,0))</f>
        <v>51</v>
      </c>
      <c r="AE5" s="34">
        <f>VLOOKUP(AD5,Punktezuordnung!$A$2:$B$52,2,FALSE())</f>
        <v>0</v>
      </c>
      <c r="AF5" s="44">
        <f t="array" ref="AF5">IF(ISBLANK(A5),0,IF((OR(EXACT(A5,ANG_Sprint!$C$2:$C$86))),VLOOKUP(A5,ANG_Sprint!$C$2:$I$86,4,FALSE)))</f>
        <v>12.76</v>
      </c>
      <c r="AG5" s="32">
        <f>IF(AF5&gt;=100,51,RANK(AF5,$AF$4:$AF$49,1))</f>
        <v>4</v>
      </c>
      <c r="AH5" s="34">
        <f>VLOOKUP(AG5,Punktezuordnung!$A$2:$B$52,2,FALSE())</f>
        <v>47</v>
      </c>
      <c r="AI5" s="44">
        <f t="array" ref="AI5">IF(ISBLANK(A5),0,IF((OR(EXACT(A5,ANG_Hürden!$C$2:$C$86))),VLOOKUP(A5,ANG_Hürden!$C$2:$I$86,4,FALSE)))</f>
        <v>13.93</v>
      </c>
      <c r="AJ5" s="32">
        <f>IF(AI5&gt;=100,51,RANK(AI5,$AI$4:$AI$49,1))</f>
        <v>3</v>
      </c>
      <c r="AK5" s="34">
        <f>VLOOKUP(AJ5,Punktezuordnung!$A$2:$B$52,2,FALSE())</f>
        <v>48</v>
      </c>
      <c r="AL5" s="80">
        <f t="array" ref="AL5">IF(ISBLANK(NIA_Cross!$A$2),100,IF(ISBLANK(A5),100,IF((OR(EXACT(A5,NIA_Cross!$C$2:$C$100))),VLOOKUP(A5,NIA_Cross!$C$2:$I$100,4,FALSE))))</f>
        <v>0.53125</v>
      </c>
      <c r="AM5" s="32">
        <f>IF(AL5=100,51,RANK(AL5,$AL$4:$AL$49,1))</f>
        <v>1</v>
      </c>
      <c r="AN5" s="34">
        <f>VLOOKUP(AM5,Punktezuordnung!$A$2:$B$52,2,FALSE())</f>
        <v>50</v>
      </c>
      <c r="AO5" s="24">
        <f t="array" ref="AO5">IF(ISBLANK(NIA_Speer!$A$2),0,IF(ISBLANK(A5),0,IF((OR(EXACT(A5,NIA_Speer!$C$2:$C$100))),VLOOKUP(A5,NIA_Speer!$C$2:$I$100,4,FALSE))))</f>
        <v>13.37</v>
      </c>
      <c r="AP5" s="32">
        <f t="array" ref="AP5">IF(AO5&lt;=0,51,RANK(AO5,$AO$4:$AO$49,0))</f>
        <v>2</v>
      </c>
      <c r="AQ5" s="34">
        <f>VLOOKUP(AP5,Punktezuordnung!$A$2:$B$52,2,FALSE())</f>
        <v>49</v>
      </c>
      <c r="AR5" s="24">
        <f t="array" ref="AR5">IF(ISBLANK(STO_Weit!$A$2),0,IF(ISBLANK(A5),0,IF((OR(EXACT(A5,STO_Weit!$C$2:$C$78))),VLOOKUP(A5,STO_Weit!$C$2:$I$78,4,FALSE))))</f>
        <v>3.48</v>
      </c>
      <c r="AS5" s="32">
        <f>IF(AR5&lt;=0,51,RANK(AR5,$AR$4:$AR$49,0))</f>
        <v>3</v>
      </c>
      <c r="AT5" s="34">
        <f>VLOOKUP(AS5,Punktezuordnung!$A$2:$B$52,2,FALSE())</f>
        <v>48</v>
      </c>
      <c r="AU5" s="24">
        <f t="array" ref="AU5">IF(ISBLANK(STO_Ball!$A$2),0,IF(ISBLANK(A5),0,IF((OR(EXACT(A5,STO_Ball!$C$2:$C$78))),VLOOKUP(A5,STO_Ball!$C$2:$I$78,4,FALSE))))</f>
        <v>27</v>
      </c>
      <c r="AV5" s="39">
        <f>IF(AU5&lt;=0,51,RANK(AU5,$AU$4:$AU$49,0))</f>
        <v>1</v>
      </c>
      <c r="AW5" s="34">
        <f>VLOOKUP(AV5,Punktezuordnung!$A$2:$B$52,2,FALSE())</f>
        <v>50</v>
      </c>
      <c r="AX5" s="43">
        <v>0</v>
      </c>
      <c r="AY5" s="39">
        <f>IF(AX5&lt;=0,51,RANK(AX5,$AX$4:$AX$49,0))</f>
        <v>51</v>
      </c>
      <c r="AZ5" s="46">
        <f>VLOOKUP(AY5,Punktezuordnung!$A$2:$B$52,2,FALSE())</f>
        <v>0</v>
      </c>
    </row>
    <row r="6" spans="1:52" x14ac:dyDescent="0.25">
      <c r="A6" s="22" t="s">
        <v>102</v>
      </c>
      <c r="B6" s="22" t="s">
        <v>35</v>
      </c>
      <c r="C6" s="22">
        <v>2012</v>
      </c>
      <c r="D6" s="22" t="s">
        <v>21</v>
      </c>
      <c r="E6" s="39">
        <f>IF(F6=0,"",RANK(F6,$F$4:$F$49,0))</f>
        <v>2</v>
      </c>
      <c r="F6" s="34">
        <f>SUM(LARGE(H6:S6,{1;2;3;4;5;6;7}))</f>
        <v>343</v>
      </c>
      <c r="G6" s="57">
        <f>COUNTIF(H6:S6,"&gt;0")</f>
        <v>8</v>
      </c>
      <c r="H6" s="59">
        <f>V6</f>
        <v>50</v>
      </c>
      <c r="I6" s="61">
        <f>Y6</f>
        <v>49</v>
      </c>
      <c r="J6" s="59">
        <f>AB6</f>
        <v>0</v>
      </c>
      <c r="K6" s="61">
        <f>AE6</f>
        <v>0</v>
      </c>
      <c r="L6" s="37">
        <f>AH6</f>
        <v>50</v>
      </c>
      <c r="M6" s="38">
        <f>AK6</f>
        <v>49</v>
      </c>
      <c r="N6" s="63">
        <f>AN6</f>
        <v>48</v>
      </c>
      <c r="O6" s="62">
        <f>AQ6</f>
        <v>47</v>
      </c>
      <c r="P6" s="58">
        <f>AT6</f>
        <v>49</v>
      </c>
      <c r="Q6" s="60">
        <f>AW6</f>
        <v>48</v>
      </c>
      <c r="R6" s="58">
        <f>AZ6</f>
        <v>0</v>
      </c>
      <c r="S6" s="61">
        <f>AZ6</f>
        <v>0</v>
      </c>
      <c r="T6" s="23">
        <f t="array" ref="T6">IF(ISBLANK(A6),0,IF((OR(EXACT(A6,ALS_Hoch!$C$2:$C$86))),VLOOKUP(A6,ALS_Hoch!$C$2:$I$86,4,FALSE)))</f>
        <v>1.1000000000000001</v>
      </c>
      <c r="U6" s="32">
        <f>IF(T6&lt;=0,51,RANK(T6,$T$4:$T$48,0))</f>
        <v>1</v>
      </c>
      <c r="V6" s="61">
        <f>VLOOKUP(U6,Punktezuordnung!$A$2:$B$52,2,FALSE())</f>
        <v>50</v>
      </c>
      <c r="W6" s="23">
        <f t="array" ref="W6">IF(ISBLANK(A6),0,IF((OR(EXACT(A6,ALS_Kugel!$C$2:$C$87))),VLOOKUP(A6,ALS_Kugel!$C$2:$I$87,4,FALSE)))</f>
        <v>5.66</v>
      </c>
      <c r="X6" s="39">
        <f>IF(W6&lt;=0,51,RANK(W6,$W$4:$W$48,0))</f>
        <v>2</v>
      </c>
      <c r="Y6" s="61">
        <f>VLOOKUP(X6,Punktezuordnung!$A$2:$B$52,2,FALSE())</f>
        <v>49</v>
      </c>
      <c r="Z6" s="69"/>
      <c r="AA6" s="39"/>
      <c r="AB6" s="61"/>
      <c r="AC6" s="43">
        <v>0</v>
      </c>
      <c r="AD6" s="39">
        <f>IF(AC6&lt;=0,51,RANK(AC6,$AC$4:$AC$49,0))</f>
        <v>51</v>
      </c>
      <c r="AE6" s="61">
        <f>VLOOKUP(AD6,Punktezuordnung!$A$2:$B$52,2,FALSE())</f>
        <v>0</v>
      </c>
      <c r="AF6" s="44">
        <f t="array" ref="AF6">IF(ISBLANK(A6),0,IF((OR(EXACT(A6,ANG_Sprint!$C$2:$C$86))),VLOOKUP(A6,ANG_Sprint!$C$2:$I$86,4,FALSE)))</f>
        <v>11.58</v>
      </c>
      <c r="AG6" s="32">
        <f>IF(AF6&gt;=100,51,RANK(AF6,$AF$4:$AF$49,1))</f>
        <v>1</v>
      </c>
      <c r="AH6" s="61">
        <f>VLOOKUP(AG6,Punktezuordnung!$A$2:$B$52,2,FALSE())</f>
        <v>50</v>
      </c>
      <c r="AI6" s="44">
        <f t="array" ref="AI6">IF(ISBLANK(A6),0,IF((OR(EXACT(A6,ANG_Hürden!$C$2:$C$86))),VLOOKUP(A6,ANG_Hürden!$C$2:$I$86,4,FALSE)))</f>
        <v>13.11</v>
      </c>
      <c r="AJ6" s="32">
        <f>IF(AI6&gt;=100,51,RANK(AI6,$AI$4:$AI$49,1))</f>
        <v>2</v>
      </c>
      <c r="AK6" s="61">
        <f>VLOOKUP(AJ6,Punktezuordnung!$A$2:$B$52,2,FALSE())</f>
        <v>49</v>
      </c>
      <c r="AL6" s="80">
        <f t="array" ref="AL6">IF(ISBLANK(NIA_Cross!$A$2),100,IF(ISBLANK(A6),100,IF((OR(EXACT(A6,NIA_Cross!$C$2:$C$100))),VLOOKUP(A6,NIA_Cross!$C$2:$I$100,4,FALSE))))</f>
        <v>0.59444444444444444</v>
      </c>
      <c r="AM6" s="32">
        <f>IF(AL6=100,51,RANK(AL6,$AL$4:$AL$49,1))</f>
        <v>3</v>
      </c>
      <c r="AN6" s="61">
        <f>VLOOKUP(AM6,Punktezuordnung!$A$2:$B$52,2,FALSE())</f>
        <v>48</v>
      </c>
      <c r="AO6" s="24">
        <f t="array" ref="AO6">IF(ISBLANK(NIA_Speer!$A$2),0,IF(ISBLANK(A6),0,IF((OR(EXACT(A6,NIA_Speer!$C$2:$C$100))),VLOOKUP(A6,NIA_Speer!$C$2:$I$100,4,FALSE))))</f>
        <v>10.98</v>
      </c>
      <c r="AP6" s="32">
        <f t="array" ref="AP6">IF(AO6&lt;=0,51,RANK(AO6,$AO$4:$AO$49,0))</f>
        <v>4</v>
      </c>
      <c r="AQ6" s="61">
        <f>VLOOKUP(AP6,Punktezuordnung!$A$2:$B$52,2,FALSE())</f>
        <v>47</v>
      </c>
      <c r="AR6" s="24">
        <f t="array" ref="AR6">IF(ISBLANK(STO_Weit!$A$2),0,IF(ISBLANK(A6),0,IF((OR(EXACT(A6,STO_Weit!$C$2:$C$78))),VLOOKUP(A6,STO_Weit!$C$2:$I$78,4,FALSE))))</f>
        <v>3.51</v>
      </c>
      <c r="AS6" s="32">
        <f>IF(AR6&lt;=0,51,RANK(AR6,$AR$4:$AR$49,0))</f>
        <v>2</v>
      </c>
      <c r="AT6" s="61">
        <f>VLOOKUP(AS6,Punktezuordnung!$A$2:$B$52,2,FALSE())</f>
        <v>49</v>
      </c>
      <c r="AU6" s="24">
        <f t="array" ref="AU6">IF(ISBLANK(STO_Ball!$A$2),0,IF(ISBLANK(A6),0,IF((OR(EXACT(A6,STO_Ball!$C$2:$C$78))),VLOOKUP(A6,STO_Ball!$C$2:$I$78,4,FALSE))))</f>
        <v>22.5</v>
      </c>
      <c r="AV6" s="39">
        <f>IF(AU6&lt;=0,51,RANK(AU6,$AU$4:$AU$49,0))</f>
        <v>3</v>
      </c>
      <c r="AW6" s="61">
        <f>VLOOKUP(AV6,Punktezuordnung!$A$2:$B$52,2,FALSE())</f>
        <v>48</v>
      </c>
      <c r="AX6" s="43">
        <v>0</v>
      </c>
      <c r="AY6" s="39">
        <f>IF(AX6&lt;=0,51,RANK(AX6,$AX$4:$AX$49,0))</f>
        <v>51</v>
      </c>
      <c r="AZ6" s="46">
        <f>VLOOKUP(AY6,Punktezuordnung!$A$2:$B$52,2,FALSE())</f>
        <v>0</v>
      </c>
    </row>
    <row r="7" spans="1:52" x14ac:dyDescent="0.25">
      <c r="A7" s="22" t="s">
        <v>106</v>
      </c>
      <c r="B7" s="22" t="s">
        <v>35</v>
      </c>
      <c r="C7" s="22">
        <v>2012</v>
      </c>
      <c r="D7" s="22" t="s">
        <v>46</v>
      </c>
      <c r="E7" s="39">
        <f>IF(F7=0,"",RANK(F7,$F$4:$F$49,0))</f>
        <v>4</v>
      </c>
      <c r="F7" s="34">
        <f>SUM(LARGE(H7:S7,{1;2;3;4;5;6;7}))</f>
        <v>329</v>
      </c>
      <c r="G7" s="40">
        <f>COUNTIF(H7:S7,"&gt;0")</f>
        <v>7</v>
      </c>
      <c r="H7" s="41">
        <f>V7</f>
        <v>48</v>
      </c>
      <c r="I7" s="34">
        <f>Y7</f>
        <v>48</v>
      </c>
      <c r="J7" s="41">
        <f>AB7</f>
        <v>0</v>
      </c>
      <c r="K7" s="34">
        <f>AE7</f>
        <v>0</v>
      </c>
      <c r="L7" s="37">
        <f>AH7</f>
        <v>46</v>
      </c>
      <c r="M7" s="38">
        <f>AK7</f>
        <v>0</v>
      </c>
      <c r="N7" s="42">
        <f>AN7</f>
        <v>47</v>
      </c>
      <c r="O7" s="62">
        <f>AQ7</f>
        <v>46</v>
      </c>
      <c r="P7" s="58">
        <f>AT7</f>
        <v>47</v>
      </c>
      <c r="Q7" s="60">
        <f>AW7</f>
        <v>47</v>
      </c>
      <c r="R7" s="58">
        <f>AZ7</f>
        <v>0</v>
      </c>
      <c r="S7" s="34">
        <f>AZ7</f>
        <v>0</v>
      </c>
      <c r="T7" s="23" t="str">
        <f t="array" ref="T7">IF(ISBLANK(A7),0,IF((OR(EXACT(A7,ALS_Hoch!$C$2:$C$86))),VLOOKUP(A7,ALS_Hoch!$C$2:$I$86,4,FALSE)))</f>
        <v>ogV</v>
      </c>
      <c r="U7" s="32">
        <v>3</v>
      </c>
      <c r="V7" s="34">
        <f>VLOOKUP(U7,Punktezuordnung!$A$2:$B$52,2,FALSE())</f>
        <v>48</v>
      </c>
      <c r="W7" s="23">
        <f t="array" ref="W7">IF(ISBLANK(A7),0,IF((OR(EXACT(A7,ALS_Kugel!$C$2:$C$87))),VLOOKUP(A7,ALS_Kugel!$C$2:$I$87,4,FALSE)))</f>
        <v>4.22</v>
      </c>
      <c r="X7" s="39">
        <f>IF(W7&lt;=0,51,RANK(W7,$W$4:$W$48,0))</f>
        <v>3</v>
      </c>
      <c r="Y7" s="34">
        <f>VLOOKUP(X7,Punktezuordnung!$A$2:$B$52,2,FALSE())</f>
        <v>48</v>
      </c>
      <c r="Z7" s="69"/>
      <c r="AA7" s="39"/>
      <c r="AB7" s="34"/>
      <c r="AC7" s="43">
        <v>0</v>
      </c>
      <c r="AD7" s="39">
        <f>IF(AC7&lt;=0,51,RANK(AC7,$AC$4:$AC$49,0))</f>
        <v>51</v>
      </c>
      <c r="AE7" s="34">
        <f>VLOOKUP(AD7,Punktezuordnung!$A$2:$B$52,2,FALSE())</f>
        <v>0</v>
      </c>
      <c r="AF7" s="44">
        <f t="array" ref="AF7">IF(ISBLANK(A7),0,IF((OR(EXACT(A7,ANG_Sprint!$C$2:$C$86))),VLOOKUP(A7,ANG_Sprint!$C$2:$I$86,4,FALSE)))</f>
        <v>13.72</v>
      </c>
      <c r="AG7" s="32">
        <f>IF(AF7&gt;=100,51,RANK(AF7,$AF$4:$AF$49,1))</f>
        <v>5</v>
      </c>
      <c r="AH7" s="34">
        <f>VLOOKUP(AG7,Punktezuordnung!$A$2:$B$52,2,FALSE())</f>
        <v>46</v>
      </c>
      <c r="AI7" s="44"/>
      <c r="AJ7" s="32"/>
      <c r="AK7" s="34"/>
      <c r="AL7" s="80">
        <f t="array" ref="AL7">IF(ISBLANK(NIA_Cross!$A$2),100,IF(ISBLANK(A7),100,IF((OR(EXACT(A7,NIA_Cross!$C$2:$C$100))),VLOOKUP(A7,NIA_Cross!$C$2:$I$100,4,FALSE))))</f>
        <v>0.66180555555555554</v>
      </c>
      <c r="AM7" s="32">
        <f>IF(AL7=100,51,RANK(AL7,$AL$4:$AL$49,1))</f>
        <v>4</v>
      </c>
      <c r="AN7" s="34">
        <f>VLOOKUP(AM7,Punktezuordnung!$A$2:$B$52,2,FALSE())</f>
        <v>47</v>
      </c>
      <c r="AO7" s="24">
        <f t="array" ref="AO7">IF(ISBLANK(NIA_Speer!$A$2),0,IF(ISBLANK(A7),0,IF((OR(EXACT(A7,NIA_Speer!$C$2:$C$100))),VLOOKUP(A7,NIA_Speer!$C$2:$I$100,4,FALSE))))</f>
        <v>8.9600000000000009</v>
      </c>
      <c r="AP7" s="32">
        <f t="array" ref="AP7">IF(AO7&lt;=0,51,RANK(AO7,$AO$4:$AO$49,0))</f>
        <v>5</v>
      </c>
      <c r="AQ7" s="34">
        <f>VLOOKUP(AP7,Punktezuordnung!$A$2:$B$52,2,FALSE())</f>
        <v>46</v>
      </c>
      <c r="AR7" s="24">
        <f t="array" ref="AR7">IF(ISBLANK(STO_Weit!$A$2),0,IF(ISBLANK(A7),0,IF((OR(EXACT(A7,STO_Weit!$C$2:$C$78))),VLOOKUP(A7,STO_Weit!$C$2:$I$78,4,FALSE))))</f>
        <v>3.02</v>
      </c>
      <c r="AS7" s="32">
        <f>IF(AR7&lt;=0,51,RANK(AR7,$AR$4:$AR$49,0))</f>
        <v>4</v>
      </c>
      <c r="AT7" s="34">
        <f>VLOOKUP(AS7,Punktezuordnung!$A$2:$B$52,2,FALSE())</f>
        <v>47</v>
      </c>
      <c r="AU7" s="24">
        <f t="array" ref="AU7">IF(ISBLANK(STO_Ball!$A$2),0,IF(ISBLANK(A7),0,IF((OR(EXACT(A7,STO_Ball!$C$2:$C$78))),VLOOKUP(A7,STO_Ball!$C$2:$I$78,4,FALSE))))</f>
        <v>21</v>
      </c>
      <c r="AV7" s="39">
        <f>IF(AU7&lt;=0,51,RANK(AU7,$AU$4:$AU$49,0))</f>
        <v>4</v>
      </c>
      <c r="AW7" s="34">
        <f>VLOOKUP(AV7,Punktezuordnung!$A$2:$B$52,2,FALSE())</f>
        <v>47</v>
      </c>
      <c r="AX7" s="43">
        <v>0</v>
      </c>
      <c r="AY7" s="39">
        <f>IF(AX7&lt;=0,51,RANK(AX7,$AX$4:$AX$49,0))</f>
        <v>51</v>
      </c>
      <c r="AZ7" s="46">
        <f>VLOOKUP(AY7,Punktezuordnung!$A$2:$B$52,2,FALSE())</f>
        <v>0</v>
      </c>
    </row>
    <row r="8" spans="1:52" x14ac:dyDescent="0.25">
      <c r="A8" s="22" t="s">
        <v>127</v>
      </c>
      <c r="B8" s="22" t="s">
        <v>35</v>
      </c>
      <c r="C8" s="22">
        <v>2012</v>
      </c>
      <c r="D8" s="22" t="s">
        <v>51</v>
      </c>
      <c r="E8" s="39">
        <f>IF(F8=0,"",RANK(F8,$F$4:$F$49,0))</f>
        <v>5</v>
      </c>
      <c r="F8" s="34">
        <f>SUM(LARGE(H8:S8,{1;2;3;4;5;6;7}))</f>
        <v>244</v>
      </c>
      <c r="G8" s="40">
        <f>COUNTIF(H8:S8,"&gt;0")</f>
        <v>5</v>
      </c>
      <c r="H8" s="41">
        <f>V8</f>
        <v>0</v>
      </c>
      <c r="I8" s="34">
        <f>Y8</f>
        <v>0</v>
      </c>
      <c r="J8" s="41">
        <f>AB8</f>
        <v>49</v>
      </c>
      <c r="K8" s="34">
        <f>AE8</f>
        <v>0</v>
      </c>
      <c r="L8" s="37">
        <f>AH8</f>
        <v>48</v>
      </c>
      <c r="M8" s="38">
        <f>AK8</f>
        <v>50</v>
      </c>
      <c r="N8" s="42">
        <f>AN8</f>
        <v>49</v>
      </c>
      <c r="O8" s="62">
        <f>AQ8</f>
        <v>48</v>
      </c>
      <c r="P8" s="58">
        <f>AT8</f>
        <v>0</v>
      </c>
      <c r="Q8" s="60">
        <f>AW8</f>
        <v>0</v>
      </c>
      <c r="R8" s="58">
        <f>AZ8</f>
        <v>0</v>
      </c>
      <c r="S8" s="34">
        <f>AZ8</f>
        <v>0</v>
      </c>
      <c r="T8" s="23"/>
      <c r="U8" s="32">
        <f>IF(T8&lt;=0,51,RANK(T8,$T$4:$T$48,0))</f>
        <v>51</v>
      </c>
      <c r="V8" s="34">
        <f>VLOOKUP(U8,Punktezuordnung!$A$2:$B$52,2,FALSE())</f>
        <v>0</v>
      </c>
      <c r="W8" s="23"/>
      <c r="X8" s="39">
        <f>IF(W8&lt;=0,51,RANK(W8,$W$4:$W$48,0))</f>
        <v>51</v>
      </c>
      <c r="Y8" s="34">
        <f>VLOOKUP(X8,Punktezuordnung!$A$2:$B$52,2,FALSE())</f>
        <v>0</v>
      </c>
      <c r="Z8" s="69">
        <f t="array" ref="Z8">IF(ISBLANK(A8),0,IF((OR(EXACT(A8,LAT_800!$C$2:$C$87))),VLOOKUP(A8,LAT_800!$C$2:$I$87,4,FALSE)))</f>
        <v>2.2804398148148146E-3</v>
      </c>
      <c r="AA8" s="39">
        <f>IF(Z8&gt;=100,51,RANK(Z8,$Z$4:$Z$49,1))</f>
        <v>2</v>
      </c>
      <c r="AB8" s="34">
        <f>VLOOKUP(AA8,Punktezuordnung!$A$2:$B$52,2,FALSE())</f>
        <v>49</v>
      </c>
      <c r="AC8" s="43">
        <v>0</v>
      </c>
      <c r="AD8" s="39">
        <f>IF(AC8&lt;=0,51,RANK(AC8,$AC$4:$AC$49,0))</f>
        <v>51</v>
      </c>
      <c r="AE8" s="34">
        <f>VLOOKUP(AD8,Punktezuordnung!$A$2:$B$52,2,FALSE())</f>
        <v>0</v>
      </c>
      <c r="AF8" s="44">
        <f t="array" ref="AF8">IF(ISBLANK(A8),0,IF((OR(EXACT(A8,ANG_Sprint!$C$2:$C$86))),VLOOKUP(A8,ANG_Sprint!$C$2:$I$86,4,FALSE)))</f>
        <v>12.26</v>
      </c>
      <c r="AG8" s="32">
        <f>IF(AF8&gt;=100,51,RANK(AF8,$AF$4:$AF$49,1))</f>
        <v>3</v>
      </c>
      <c r="AH8" s="34">
        <f>VLOOKUP(AG8,Punktezuordnung!$A$2:$B$52,2,FALSE())</f>
        <v>48</v>
      </c>
      <c r="AI8" s="44">
        <f t="array" ref="AI8">IF(ISBLANK(A8),0,IF((OR(EXACT(A8,ANG_Hürden!$C$2:$C$86))),VLOOKUP(A8,ANG_Hürden!$C$2:$I$86,4,FALSE)))</f>
        <v>12.66</v>
      </c>
      <c r="AJ8" s="32">
        <f>IF(AI8&gt;=100,51,RANK(AI8,$AI$4:$AI$49,1))</f>
        <v>1</v>
      </c>
      <c r="AK8" s="34">
        <f>VLOOKUP(AJ8,Punktezuordnung!$A$2:$B$52,2,FALSE())</f>
        <v>50</v>
      </c>
      <c r="AL8" s="80">
        <f t="array" ref="AL8">IF(ISBLANK(NIA_Cross!$A$2),100,IF(ISBLANK(A8),100,IF((OR(EXACT(A8,NIA_Cross!$C$2:$C$100))),VLOOKUP(A8,NIA_Cross!$C$2:$I$100,4,FALSE))))</f>
        <v>0.5493055555555556</v>
      </c>
      <c r="AM8" s="32">
        <f>IF(AL8=100,51,RANK(AL8,$AL$4:$AL$49,1))</f>
        <v>2</v>
      </c>
      <c r="AN8" s="34">
        <f>VLOOKUP(AM8,Punktezuordnung!$A$2:$B$52,2,FALSE())</f>
        <v>49</v>
      </c>
      <c r="AO8" s="24">
        <f t="array" ref="AO8">IF(ISBLANK(NIA_Speer!$A$2),0,IF(ISBLANK(A8),0,IF((OR(EXACT(A8,NIA_Speer!$C$2:$C$100))),VLOOKUP(A8,NIA_Speer!$C$2:$I$100,4,FALSE))))</f>
        <v>12.67</v>
      </c>
      <c r="AP8" s="32">
        <f t="array" ref="AP8">IF(AO8&lt;=0,51,RANK(AO8,$AO$4:$AO$49,0))</f>
        <v>3</v>
      </c>
      <c r="AQ8" s="34">
        <f>VLOOKUP(AP8,Punktezuordnung!$A$2:$B$52,2,FALSE())</f>
        <v>48</v>
      </c>
      <c r="AR8" s="24"/>
      <c r="AS8" s="32"/>
      <c r="AT8" s="34"/>
      <c r="AU8" s="24"/>
      <c r="AV8" s="39"/>
      <c r="AW8" s="34"/>
      <c r="AX8" s="43">
        <v>0</v>
      </c>
      <c r="AY8" s="39">
        <f>IF(AX8&lt;=0,51,RANK(AX8,$AX$4:$AX$49,0))</f>
        <v>51</v>
      </c>
      <c r="AZ8" s="46">
        <f>VLOOKUP(AY8,Punktezuordnung!$A$2:$B$52,2,FALSE())</f>
        <v>0</v>
      </c>
    </row>
    <row r="9" spans="1:52" x14ac:dyDescent="0.25">
      <c r="A9" s="22" t="s">
        <v>105</v>
      </c>
      <c r="B9" s="22" t="s">
        <v>35</v>
      </c>
      <c r="C9" s="22">
        <v>2012</v>
      </c>
      <c r="D9" s="22" t="s">
        <v>21</v>
      </c>
      <c r="E9" s="39">
        <f>IF(F9=0,"",RANK(F9,$F$4:$F$49,0))</f>
        <v>6</v>
      </c>
      <c r="F9" s="34">
        <f>SUM(LARGE(H9:S9,{1;2;3;4;5;6;7}))</f>
        <v>142</v>
      </c>
      <c r="G9" s="40">
        <f>COUNTIF(H9:S9,"&gt;0")</f>
        <v>3</v>
      </c>
      <c r="H9" s="41">
        <f>V9</f>
        <v>48</v>
      </c>
      <c r="I9" s="34">
        <f>Y9</f>
        <v>46</v>
      </c>
      <c r="J9" s="41">
        <f>AB9</f>
        <v>48</v>
      </c>
      <c r="K9" s="34">
        <f>AE9</f>
        <v>0</v>
      </c>
      <c r="L9" s="37">
        <f>AH9</f>
        <v>0</v>
      </c>
      <c r="M9" s="38">
        <f>AK9</f>
        <v>0</v>
      </c>
      <c r="N9" s="42">
        <f>AN9</f>
        <v>0</v>
      </c>
      <c r="O9" s="62">
        <f>AQ9</f>
        <v>0</v>
      </c>
      <c r="P9" s="58">
        <f>AT9</f>
        <v>0</v>
      </c>
      <c r="Q9" s="60">
        <f>AW9</f>
        <v>0</v>
      </c>
      <c r="R9" s="58">
        <f>AZ9</f>
        <v>0</v>
      </c>
      <c r="S9" s="34">
        <f>AZ9</f>
        <v>0</v>
      </c>
      <c r="T9" s="23" t="str">
        <f t="array" ref="T9">IF(ISBLANK(A9),0,IF((OR(EXACT(A9,ALS_Hoch!$C$2:$C$86))),VLOOKUP(A9,ALS_Hoch!$C$2:$I$86,4,FALSE)))</f>
        <v>ogV</v>
      </c>
      <c r="U9" s="32">
        <v>3</v>
      </c>
      <c r="V9" s="34">
        <f>VLOOKUP(U9,Punktezuordnung!$A$2:$B$52,2,FALSE())</f>
        <v>48</v>
      </c>
      <c r="W9" s="23">
        <f t="array" ref="W9">IF(ISBLANK(A9),0,IF((OR(EXACT(A9,ALS_Kugel!$C$2:$C$87))),VLOOKUP(A9,ALS_Kugel!$C$2:$I$87,4,FALSE)))</f>
        <v>3.75</v>
      </c>
      <c r="X9" s="39">
        <f>IF(W9&lt;=0,51,RANK(W9,$W$4:$W$48,0))</f>
        <v>5</v>
      </c>
      <c r="Y9" s="34">
        <f>VLOOKUP(X9,Punktezuordnung!$A$2:$B$52,2,FALSE())</f>
        <v>46</v>
      </c>
      <c r="Z9" s="69">
        <f t="array" ref="Z9">IF(ISBLANK(A9),0,IF((OR(EXACT(A9,LAT_800!$C$2:$C$87))),VLOOKUP(A9,LAT_800!$C$2:$I$87,4,FALSE)))</f>
        <v>2.4079861111111112E-3</v>
      </c>
      <c r="AA9" s="39">
        <f>IF(Z9&gt;=100,51,RANK(Z9,$Z$4:$Z$49,1))</f>
        <v>3</v>
      </c>
      <c r="AB9" s="34">
        <f>VLOOKUP(AA9,Punktezuordnung!$A$2:$B$52,2,FALSE())</f>
        <v>48</v>
      </c>
      <c r="AC9" s="43">
        <v>0</v>
      </c>
      <c r="AD9" s="39">
        <f>IF(AC9&lt;=0,51,RANK(AC9,$AC$4:$AC$49,0))</f>
        <v>51</v>
      </c>
      <c r="AE9" s="34">
        <f>VLOOKUP(AD9,Punktezuordnung!$A$2:$B$52,2,FALSE())</f>
        <v>0</v>
      </c>
      <c r="AF9" s="44"/>
      <c r="AG9" s="32"/>
      <c r="AH9" s="34"/>
      <c r="AI9" s="44"/>
      <c r="AJ9" s="32"/>
      <c r="AK9" s="34"/>
      <c r="AL9" s="80"/>
      <c r="AM9" s="32"/>
      <c r="AN9" s="34"/>
      <c r="AO9" s="24"/>
      <c r="AP9" s="32"/>
      <c r="AQ9" s="34"/>
      <c r="AR9" s="24"/>
      <c r="AS9" s="32"/>
      <c r="AT9" s="34"/>
      <c r="AU9" s="24"/>
      <c r="AV9" s="39"/>
      <c r="AW9" s="34"/>
      <c r="AX9" s="43">
        <v>0</v>
      </c>
      <c r="AY9" s="39">
        <f>IF(AX9&lt;=0,51,RANK(AX9,$AX$4:$AX$49,0))</f>
        <v>51</v>
      </c>
      <c r="AZ9" s="46">
        <f>VLOOKUP(AY9,Punktezuordnung!$A$2:$B$52,2,FALSE())</f>
        <v>0</v>
      </c>
    </row>
    <row r="10" spans="1:52" x14ac:dyDescent="0.25">
      <c r="A10" s="22" t="s">
        <v>155</v>
      </c>
      <c r="B10" s="22" t="s">
        <v>35</v>
      </c>
      <c r="C10" s="22">
        <v>2012</v>
      </c>
      <c r="D10" s="22" t="s">
        <v>46</v>
      </c>
      <c r="E10" s="39">
        <f>IF(F10=0,"",RANK(F10,$F$4:$F$49,0))</f>
        <v>7</v>
      </c>
      <c r="F10" s="34">
        <f>SUM(LARGE(H10:S10,{1;2;3;4;5;6;7}))</f>
        <v>92</v>
      </c>
      <c r="G10" s="40">
        <f>COUNTIF(H10:S10,"&gt;0")</f>
        <v>2</v>
      </c>
      <c r="H10" s="41">
        <f>V10</f>
        <v>0</v>
      </c>
      <c r="I10" s="34">
        <f>Y10</f>
        <v>0</v>
      </c>
      <c r="J10" s="41">
        <f>AB10</f>
        <v>0</v>
      </c>
      <c r="K10" s="34">
        <f>AE10</f>
        <v>0</v>
      </c>
      <c r="L10" s="37">
        <f>AH10</f>
        <v>0</v>
      </c>
      <c r="M10" s="38">
        <f>AK10</f>
        <v>0</v>
      </c>
      <c r="N10" s="42">
        <f>AN10</f>
        <v>0</v>
      </c>
      <c r="O10" s="62">
        <f>AQ10</f>
        <v>0</v>
      </c>
      <c r="P10" s="58">
        <f>AT10</f>
        <v>46</v>
      </c>
      <c r="Q10" s="60">
        <f>AW10</f>
        <v>46</v>
      </c>
      <c r="R10" s="58">
        <f>AZ10</f>
        <v>0</v>
      </c>
      <c r="S10" s="34">
        <f>AZ10</f>
        <v>0</v>
      </c>
      <c r="T10" s="23"/>
      <c r="U10" s="32"/>
      <c r="V10" s="34"/>
      <c r="W10" s="23"/>
      <c r="X10" s="39"/>
      <c r="Y10" s="34"/>
      <c r="Z10" s="24"/>
      <c r="AA10" s="39"/>
      <c r="AB10" s="34"/>
      <c r="AC10" s="43"/>
      <c r="AD10" s="39"/>
      <c r="AE10" s="34"/>
      <c r="AF10" s="44"/>
      <c r="AG10" s="32"/>
      <c r="AH10" s="34"/>
      <c r="AI10" s="44"/>
      <c r="AJ10" s="32"/>
      <c r="AK10" s="34"/>
      <c r="AL10" s="30"/>
      <c r="AM10" s="32"/>
      <c r="AN10" s="34"/>
      <c r="AO10" s="24"/>
      <c r="AP10" s="32"/>
      <c r="AQ10" s="34"/>
      <c r="AR10" s="24">
        <f t="array" ref="AR10">IF(ISBLANK(STO_Weit!$A$2),0,IF(ISBLANK(A10),0,IF((OR(EXACT(A10,STO_Weit!$C$2:$C$78))),VLOOKUP(A10,STO_Weit!$C$2:$I$78,4,FALSE))))</f>
        <v>2.84</v>
      </c>
      <c r="AS10" s="32">
        <f>IF(AR10&lt;=0,51,RANK(AR10,$AR$4:$AR$49,0))</f>
        <v>5</v>
      </c>
      <c r="AT10" s="34">
        <f>VLOOKUP(AS10,Punktezuordnung!$A$2:$B$52,2,FALSE())</f>
        <v>46</v>
      </c>
      <c r="AU10" s="24">
        <f t="array" ref="AU10">IF(ISBLANK(STO_Ball!$A$2),0,IF(ISBLANK(A10),0,IF((OR(EXACT(A10,STO_Ball!$C$2:$C$78))),VLOOKUP(A10,STO_Ball!$C$2:$I$78,4,FALSE))))</f>
        <v>15.5</v>
      </c>
      <c r="AV10" s="39">
        <f>IF(AU10&lt;=0,51,RANK(AU10,$AU$4:$AU$49,0))</f>
        <v>5</v>
      </c>
      <c r="AW10" s="34">
        <f>VLOOKUP(AV10,Punktezuordnung!$A$2:$B$52,2,FALSE())</f>
        <v>46</v>
      </c>
      <c r="AX10" s="43">
        <v>0</v>
      </c>
      <c r="AY10" s="39">
        <f>IF(AX10&lt;=0,51,RANK(AX10,$AX$4:$AX$49,0))</f>
        <v>51</v>
      </c>
      <c r="AZ10" s="46">
        <f>VLOOKUP(AY10,Punktezuordnung!$A$2:$B$52,2,FALSE())</f>
        <v>0</v>
      </c>
    </row>
    <row r="11" spans="1:52" x14ac:dyDescent="0.25">
      <c r="A11" s="22"/>
      <c r="B11" s="22"/>
      <c r="C11" s="22"/>
      <c r="D11" s="22"/>
      <c r="E11" s="39" t="str">
        <f t="shared" ref="E10:E32" si="0">IF(F11=0,"",RANK(F11,$F$4:$F$49,0))</f>
        <v/>
      </c>
      <c r="F11" s="34">
        <f>SUM(LARGE(H11:S11,{1;2;3;4;5;6;7}))</f>
        <v>0</v>
      </c>
      <c r="G11" s="40">
        <f t="shared" ref="G10:G32" si="1">COUNTIF(H11:S11,"&gt;0")</f>
        <v>0</v>
      </c>
      <c r="H11" s="41">
        <f t="shared" ref="H10:H32" si="2">V11</f>
        <v>0</v>
      </c>
      <c r="I11" s="34">
        <f t="shared" ref="I10:I32" si="3">Y11</f>
        <v>0</v>
      </c>
      <c r="J11" s="41">
        <f t="shared" ref="J10:J32" si="4">AB11</f>
        <v>0</v>
      </c>
      <c r="K11" s="34">
        <f t="shared" ref="K10:K32" si="5">AE11</f>
        <v>0</v>
      </c>
      <c r="L11" s="37">
        <f t="shared" ref="L10:L32" si="6">AH11</f>
        <v>0</v>
      </c>
      <c r="M11" s="38">
        <f t="shared" ref="M10:M32" si="7">AK11</f>
        <v>0</v>
      </c>
      <c r="N11" s="42">
        <f t="shared" ref="N10:N32" si="8">AN11</f>
        <v>0</v>
      </c>
      <c r="O11" s="62">
        <f t="shared" ref="O10:O32" si="9">AQ11</f>
        <v>0</v>
      </c>
      <c r="P11" s="58">
        <f t="shared" ref="P10:P32" si="10">AT11</f>
        <v>0</v>
      </c>
      <c r="Q11" s="60">
        <f t="shared" ref="Q10:Q32" si="11">AW11</f>
        <v>0</v>
      </c>
      <c r="R11" s="58">
        <f t="shared" ref="R5:R32" si="12">AZ11</f>
        <v>0</v>
      </c>
      <c r="S11" s="34">
        <f t="shared" ref="S10:S32" si="13">AZ11</f>
        <v>0</v>
      </c>
      <c r="T11" s="23">
        <f t="array" ref="T11">IF(ISBLANK(A11),0,IF((OR(EXACT(A11,ALS_Hoch!$C$2:$C$86))),VLOOKUP(A11,ALS_Hoch!$C$2:$I$86,4,FALSE)))</f>
        <v>0</v>
      </c>
      <c r="U11" s="32">
        <f t="shared" ref="U10:U32" si="14">IF(T11&lt;=0,51,RANK(T11,$T$4:$T$48,0))</f>
        <v>51</v>
      </c>
      <c r="V11" s="34">
        <f>VLOOKUP(U11,Punktezuordnung!$A$2:$B$52,2,FALSE())</f>
        <v>0</v>
      </c>
      <c r="W11" s="23">
        <f t="array" ref="W11">IF(ISBLANK(A11),0,IF((OR(EXACT(A11,ALS_Kugel!$C$2:$C$87))),VLOOKUP(A11,ALS_Kugel!$C$2:$I$87,4,FALSE)))</f>
        <v>0</v>
      </c>
      <c r="X11" s="39">
        <f t="shared" ref="X10:X32" si="15">IF(W11&lt;=0,51,RANK(W11,$W$4:$W$48,0))</f>
        <v>51</v>
      </c>
      <c r="Y11" s="34">
        <f>VLOOKUP(X11,Punktezuordnung!$A$2:$B$52,2,FALSE())</f>
        <v>0</v>
      </c>
      <c r="Z11" s="24">
        <v>100</v>
      </c>
      <c r="AA11" s="39">
        <f t="shared" ref="AA10:AA32" si="16">IF(Z11&gt;=100,51,RANK(Z11,$Z$4:$Z$49,1))</f>
        <v>51</v>
      </c>
      <c r="AB11" s="34">
        <f>VLOOKUP(AA11,Punktezuordnung!$A$2:$B$52,2,FALSE())</f>
        <v>0</v>
      </c>
      <c r="AC11" s="43">
        <v>0</v>
      </c>
      <c r="AD11" s="39">
        <f t="shared" ref="AD10:AD32" si="17">IF(AC11&lt;=0,51,RANK(AC11,$AC$4:$AC$49,0))</f>
        <v>51</v>
      </c>
      <c r="AE11" s="34">
        <f>VLOOKUP(AD11,Punktezuordnung!$A$2:$B$52,2,FALSE())</f>
        <v>0</v>
      </c>
      <c r="AF11" s="44">
        <v>100</v>
      </c>
      <c r="AG11" s="32">
        <f t="shared" ref="AG10:AG32" si="18">IF(AF11&gt;=100,51,RANK(AF11,$AF$4:$AF$49,1))</f>
        <v>51</v>
      </c>
      <c r="AH11" s="34">
        <f>VLOOKUP(AG11,Punktezuordnung!$A$2:$B$52,2,FALSE())</f>
        <v>0</v>
      </c>
      <c r="AI11" s="44">
        <v>100</v>
      </c>
      <c r="AJ11" s="32">
        <f t="shared" ref="AJ10:AJ32" si="19">IF(AI11&gt;=100,51,RANK(AI11,$AI$4:$AI$49,1))</f>
        <v>51</v>
      </c>
      <c r="AK11" s="34">
        <f>VLOOKUP(AJ11,Punktezuordnung!$A$2:$B$52,2,FALSE())</f>
        <v>0</v>
      </c>
      <c r="AL11" s="30">
        <f t="array" ref="AL11">IF(ISBLANK(NIA_Cross!$A$2),100,IF(ISBLANK(A11),100,IF((OR(EXACT(A11,NIA_Cross!$C$2:$C$100))),VLOOKUP(A11,NIA_Cross!$C$2:$I$100,4,FALSE))))</f>
        <v>100</v>
      </c>
      <c r="AM11" s="32">
        <f t="shared" ref="AM10:AM32" si="20">IF(AL11=100,51,RANK(AL11,$AL$4:$AL$49,1))</f>
        <v>51</v>
      </c>
      <c r="AN11" s="34">
        <f>VLOOKUP(AM11,Punktezuordnung!$A$2:$B$52,2,FALSE())</f>
        <v>0</v>
      </c>
      <c r="AO11" s="24">
        <f t="array" ref="AO11">IF(ISBLANK(NIA_Speer!$A$2),0,IF(ISBLANK(A11),0,IF((OR(EXACT(A11,NIA_Speer!$C$2:$C$100))),VLOOKUP(A11,NIA_Speer!$C$2:$I$100,4,FALSE))))</f>
        <v>0</v>
      </c>
      <c r="AP11" s="32">
        <f t="array" ref="AP11">IF(AO11&lt;=0,51,RANK(AO11,$AO$4:$AO$49,0))</f>
        <v>51</v>
      </c>
      <c r="AQ11" s="34">
        <f>VLOOKUP(AP11,Punktezuordnung!$A$2:$B$52,2,FALSE())</f>
        <v>0</v>
      </c>
      <c r="AR11" s="24">
        <f t="array" ref="AR11">IF(ISBLANK(STO_Weit!$A$2),0,IF(ISBLANK(A11),0,IF((OR(EXACT(A11,STO_Weit!$C$2:$C$78))),VLOOKUP(A11,STO_Weit!$C$2:$I$78,4,FALSE))))</f>
        <v>0</v>
      </c>
      <c r="AS11" s="32">
        <f t="shared" ref="AS5:AS32" si="21">IF(AR11&lt;=0,51,RANK(AR11,$AR$4:$AR$49,0))</f>
        <v>51</v>
      </c>
      <c r="AT11" s="34">
        <f>VLOOKUP(AS11,Punktezuordnung!$A$2:$B$52,2,FALSE())</f>
        <v>0</v>
      </c>
      <c r="AU11" s="24">
        <f t="array" ref="AU11">IF(ISBLANK(STO_Ball!$A$2),0,IF(ISBLANK(A11),0,IF((OR(EXACT(A11,STO_Ball!$C$2:$C$78))),VLOOKUP(A11,STO_Ball!$C$2:$I$78,4,FALSE))))</f>
        <v>0</v>
      </c>
      <c r="AV11" s="39">
        <f t="shared" ref="AV5:AV32" si="22">IF(AU11&lt;=0,51,RANK(AU11,$AU$4:$AU$49,0))</f>
        <v>51</v>
      </c>
      <c r="AW11" s="34">
        <f>VLOOKUP(AV11,Punktezuordnung!$A$2:$B$52,2,FALSE())</f>
        <v>0</v>
      </c>
      <c r="AX11" s="43">
        <v>0</v>
      </c>
      <c r="AY11" s="39">
        <f t="shared" ref="AY10:AY32" si="23">IF(AX11&lt;=0,51,RANK(AX11,$AX$4:$AX$49,0))</f>
        <v>51</v>
      </c>
      <c r="AZ11" s="46">
        <f>VLOOKUP(AY11,Punktezuordnung!$A$2:$B$52,2,FALSE())</f>
        <v>0</v>
      </c>
    </row>
    <row r="12" spans="1:52" x14ac:dyDescent="0.25">
      <c r="A12" s="22"/>
      <c r="B12" s="22"/>
      <c r="C12" s="22"/>
      <c r="D12" s="22"/>
      <c r="E12" s="39" t="str">
        <f t="shared" si="0"/>
        <v/>
      </c>
      <c r="F12" s="34">
        <f>SUM(LARGE(H12:S12,{1;2;3;4;5;6;7}))</f>
        <v>0</v>
      </c>
      <c r="G12" s="40">
        <f t="shared" si="1"/>
        <v>0</v>
      </c>
      <c r="H12" s="41">
        <f t="shared" si="2"/>
        <v>0</v>
      </c>
      <c r="I12" s="34">
        <f t="shared" si="3"/>
        <v>0</v>
      </c>
      <c r="J12" s="41">
        <f t="shared" si="4"/>
        <v>0</v>
      </c>
      <c r="K12" s="34">
        <f t="shared" si="5"/>
        <v>0</v>
      </c>
      <c r="L12" s="37">
        <f t="shared" si="6"/>
        <v>0</v>
      </c>
      <c r="M12" s="38">
        <f t="shared" si="7"/>
        <v>0</v>
      </c>
      <c r="N12" s="42">
        <f t="shared" si="8"/>
        <v>0</v>
      </c>
      <c r="O12" s="62">
        <f t="shared" si="9"/>
        <v>0</v>
      </c>
      <c r="P12" s="58">
        <f t="shared" si="10"/>
        <v>0</v>
      </c>
      <c r="Q12" s="60">
        <f t="shared" si="11"/>
        <v>0</v>
      </c>
      <c r="R12" s="58">
        <f t="shared" si="12"/>
        <v>0</v>
      </c>
      <c r="S12" s="34">
        <f t="shared" si="13"/>
        <v>0</v>
      </c>
      <c r="T12" s="23">
        <f t="array" ref="T12">IF(ISBLANK(A12),0,IF((OR(EXACT(A12,ALS_Hoch!$C$2:$C$86))),VLOOKUP(A12,ALS_Hoch!$C$2:$I$86,4,FALSE)))</f>
        <v>0</v>
      </c>
      <c r="U12" s="32">
        <f t="shared" si="14"/>
        <v>51</v>
      </c>
      <c r="V12" s="34">
        <f>VLOOKUP(U12,Punktezuordnung!$A$2:$B$52,2,FALSE())</f>
        <v>0</v>
      </c>
      <c r="W12" s="23">
        <f t="array" ref="W12">IF(ISBLANK(A12),0,IF((OR(EXACT(A12,ALS_Kugel!$C$2:$C$87))),VLOOKUP(A12,ALS_Kugel!$C$2:$I$87,4,FALSE)))</f>
        <v>0</v>
      </c>
      <c r="X12" s="39">
        <f t="shared" si="15"/>
        <v>51</v>
      </c>
      <c r="Y12" s="34">
        <f>VLOOKUP(X12,Punktezuordnung!$A$2:$B$52,2,FALSE())</f>
        <v>0</v>
      </c>
      <c r="Z12" s="24">
        <v>100</v>
      </c>
      <c r="AA12" s="39">
        <f t="shared" si="16"/>
        <v>51</v>
      </c>
      <c r="AB12" s="34">
        <f>VLOOKUP(AA12,Punktezuordnung!$A$2:$B$52,2,FALSE())</f>
        <v>0</v>
      </c>
      <c r="AC12" s="43">
        <v>0</v>
      </c>
      <c r="AD12" s="39">
        <f t="shared" si="17"/>
        <v>51</v>
      </c>
      <c r="AE12" s="34">
        <f>VLOOKUP(AD12,Punktezuordnung!$A$2:$B$52,2,FALSE())</f>
        <v>0</v>
      </c>
      <c r="AF12" s="44">
        <v>100</v>
      </c>
      <c r="AG12" s="32">
        <f t="shared" si="18"/>
        <v>51</v>
      </c>
      <c r="AH12" s="34">
        <f>VLOOKUP(AG12,Punktezuordnung!$A$2:$B$52,2,FALSE())</f>
        <v>0</v>
      </c>
      <c r="AI12" s="44">
        <v>100</v>
      </c>
      <c r="AJ12" s="32">
        <f t="shared" si="19"/>
        <v>51</v>
      </c>
      <c r="AK12" s="34">
        <f>VLOOKUP(AJ12,Punktezuordnung!$A$2:$B$52,2,FALSE())</f>
        <v>0</v>
      </c>
      <c r="AL12" s="30">
        <f t="array" ref="AL12">IF(ISBLANK(NIA_Cross!$A$2),100,IF(ISBLANK(A12),100,IF((OR(EXACT(A12,NIA_Cross!$C$2:$C$100))),VLOOKUP(A12,NIA_Cross!$C$2:$I$100,4,FALSE))))</f>
        <v>100</v>
      </c>
      <c r="AM12" s="32">
        <f t="shared" si="20"/>
        <v>51</v>
      </c>
      <c r="AN12" s="34">
        <f>VLOOKUP(AM12,Punktezuordnung!$A$2:$B$52,2,FALSE())</f>
        <v>0</v>
      </c>
      <c r="AO12" s="24">
        <f t="array" ref="AO12">IF(ISBLANK(NIA_Speer!$A$2),0,IF(ISBLANK(A12),0,IF((OR(EXACT(A12,NIA_Speer!$C$2:$C$100))),VLOOKUP(A12,NIA_Speer!$C$2:$I$100,4,FALSE))))</f>
        <v>0</v>
      </c>
      <c r="AP12" s="32">
        <f t="array" ref="AP12">IF(AO12&lt;=0,51,RANK(AO12,$AO$4:$AO$49,0))</f>
        <v>51</v>
      </c>
      <c r="AQ12" s="34">
        <f>VLOOKUP(AP12,Punktezuordnung!$A$2:$B$52,2,FALSE())</f>
        <v>0</v>
      </c>
      <c r="AR12" s="24">
        <f t="array" ref="AR12">IF(ISBLANK(STO_Weit!$A$2),0,IF(ISBLANK(A12),0,IF((OR(EXACT(A12,STO_Weit!$C$2:$C$78))),VLOOKUP(A12,STO_Weit!$C$2:$I$78,4,FALSE))))</f>
        <v>0</v>
      </c>
      <c r="AS12" s="32">
        <f t="shared" si="21"/>
        <v>51</v>
      </c>
      <c r="AT12" s="34">
        <f>VLOOKUP(AS12,Punktezuordnung!$A$2:$B$52,2,FALSE())</f>
        <v>0</v>
      </c>
      <c r="AU12" s="24">
        <f t="array" ref="AU12">IF(ISBLANK(STO_Ball!$A$2),0,IF(ISBLANK(A12),0,IF((OR(EXACT(A12,STO_Ball!$C$2:$C$78))),VLOOKUP(A12,STO_Ball!$C$2:$I$78,4,FALSE))))</f>
        <v>0</v>
      </c>
      <c r="AV12" s="39">
        <f t="shared" si="22"/>
        <v>51</v>
      </c>
      <c r="AW12" s="34">
        <f>VLOOKUP(AV12,Punktezuordnung!$A$2:$B$52,2,FALSE())</f>
        <v>0</v>
      </c>
      <c r="AX12" s="43">
        <v>0</v>
      </c>
      <c r="AY12" s="39">
        <f t="shared" si="23"/>
        <v>51</v>
      </c>
      <c r="AZ12" s="46">
        <f>VLOOKUP(AY12,Punktezuordnung!$A$2:$B$52,2,FALSE())</f>
        <v>0</v>
      </c>
    </row>
    <row r="13" spans="1:52" x14ac:dyDescent="0.25">
      <c r="A13" s="22"/>
      <c r="B13" s="22"/>
      <c r="C13" s="22"/>
      <c r="D13" s="22"/>
      <c r="E13" s="39" t="str">
        <f t="shared" si="0"/>
        <v/>
      </c>
      <c r="F13" s="34">
        <f>SUM(LARGE(H13:S13,{1;2;3;4;5;6;7}))</f>
        <v>0</v>
      </c>
      <c r="G13" s="40">
        <f t="shared" si="1"/>
        <v>0</v>
      </c>
      <c r="H13" s="41">
        <f t="shared" si="2"/>
        <v>0</v>
      </c>
      <c r="I13" s="34">
        <f t="shared" si="3"/>
        <v>0</v>
      </c>
      <c r="J13" s="41">
        <f t="shared" si="4"/>
        <v>0</v>
      </c>
      <c r="K13" s="34">
        <f t="shared" si="5"/>
        <v>0</v>
      </c>
      <c r="L13" s="37">
        <f t="shared" si="6"/>
        <v>0</v>
      </c>
      <c r="M13" s="38">
        <f t="shared" si="7"/>
        <v>0</v>
      </c>
      <c r="N13" s="42">
        <f t="shared" si="8"/>
        <v>0</v>
      </c>
      <c r="O13" s="62">
        <f t="shared" si="9"/>
        <v>0</v>
      </c>
      <c r="P13" s="58">
        <f t="shared" si="10"/>
        <v>0</v>
      </c>
      <c r="Q13" s="60">
        <f t="shared" si="11"/>
        <v>0</v>
      </c>
      <c r="R13" s="58">
        <f t="shared" si="12"/>
        <v>0</v>
      </c>
      <c r="S13" s="34">
        <f t="shared" si="13"/>
        <v>0</v>
      </c>
      <c r="T13" s="23">
        <f t="array" ref="T13">IF(ISBLANK(A13),0,IF((OR(EXACT(A13,ALS_Hoch!$C$2:$C$86))),VLOOKUP(A13,ALS_Hoch!$C$2:$I$86,4,FALSE)))</f>
        <v>0</v>
      </c>
      <c r="U13" s="32">
        <f t="shared" si="14"/>
        <v>51</v>
      </c>
      <c r="V13" s="34">
        <f>VLOOKUP(U13,Punktezuordnung!$A$2:$B$52,2,FALSE())</f>
        <v>0</v>
      </c>
      <c r="W13" s="23">
        <f t="array" ref="W13">IF(ISBLANK(A13),0,IF((OR(EXACT(A13,ALS_Kugel!$C$2:$C$87))),VLOOKUP(A13,ALS_Kugel!$C$2:$I$87,4,FALSE)))</f>
        <v>0</v>
      </c>
      <c r="X13" s="39">
        <f t="shared" si="15"/>
        <v>51</v>
      </c>
      <c r="Y13" s="34">
        <f>VLOOKUP(X13,Punktezuordnung!$A$2:$B$52,2,FALSE())</f>
        <v>0</v>
      </c>
      <c r="Z13" s="24">
        <v>100</v>
      </c>
      <c r="AA13" s="39">
        <f t="shared" si="16"/>
        <v>51</v>
      </c>
      <c r="AB13" s="34">
        <f>VLOOKUP(AA13,Punktezuordnung!$A$2:$B$52,2,FALSE())</f>
        <v>0</v>
      </c>
      <c r="AC13" s="43">
        <v>0</v>
      </c>
      <c r="AD13" s="39">
        <f t="shared" si="17"/>
        <v>51</v>
      </c>
      <c r="AE13" s="34">
        <f>VLOOKUP(AD13,Punktezuordnung!$A$2:$B$52,2,FALSE())</f>
        <v>0</v>
      </c>
      <c r="AF13" s="44">
        <v>100</v>
      </c>
      <c r="AG13" s="32">
        <f t="shared" si="18"/>
        <v>51</v>
      </c>
      <c r="AH13" s="34">
        <f>VLOOKUP(AG13,Punktezuordnung!$A$2:$B$52,2,FALSE())</f>
        <v>0</v>
      </c>
      <c r="AI13" s="44">
        <v>100</v>
      </c>
      <c r="AJ13" s="32">
        <f t="shared" si="19"/>
        <v>51</v>
      </c>
      <c r="AK13" s="34">
        <f>VLOOKUP(AJ13,Punktezuordnung!$A$2:$B$52,2,FALSE())</f>
        <v>0</v>
      </c>
      <c r="AL13" s="30">
        <f t="array" ref="AL13">IF(ISBLANK(NIA_Cross!$A$2),100,IF(ISBLANK(A13),100,IF((OR(EXACT(A13,NIA_Cross!$C$2:$C$100))),VLOOKUP(A13,NIA_Cross!$C$2:$I$100,4,FALSE))))</f>
        <v>100</v>
      </c>
      <c r="AM13" s="32">
        <f t="shared" si="20"/>
        <v>51</v>
      </c>
      <c r="AN13" s="34">
        <f>VLOOKUP(AM13,Punktezuordnung!$A$2:$B$52,2,FALSE())</f>
        <v>0</v>
      </c>
      <c r="AO13" s="24">
        <f t="array" ref="AO13">IF(ISBLANK(NIA_Speer!$A$2),0,IF(ISBLANK(A13),0,IF((OR(EXACT(A13,NIA_Speer!$C$2:$C$100))),VLOOKUP(A13,NIA_Speer!$C$2:$I$100,4,FALSE))))</f>
        <v>0</v>
      </c>
      <c r="AP13" s="32">
        <f t="array" ref="AP13">IF(AO13&lt;=0,51,RANK(AO13,$AO$4:$AO$49,0))</f>
        <v>51</v>
      </c>
      <c r="AQ13" s="34">
        <f>VLOOKUP(AP13,Punktezuordnung!$A$2:$B$52,2,FALSE())</f>
        <v>0</v>
      </c>
      <c r="AR13" s="24">
        <f t="array" ref="AR13">IF(ISBLANK(STO_Weit!$A$2),0,IF(ISBLANK(A13),0,IF((OR(EXACT(A13,STO_Weit!$C$2:$C$78))),VLOOKUP(A13,STO_Weit!$C$2:$I$78,4,FALSE))))</f>
        <v>0</v>
      </c>
      <c r="AS13" s="32">
        <f t="shared" si="21"/>
        <v>51</v>
      </c>
      <c r="AT13" s="34">
        <f>VLOOKUP(AS13,Punktezuordnung!$A$2:$B$52,2,FALSE())</f>
        <v>0</v>
      </c>
      <c r="AU13" s="24">
        <f t="array" ref="AU13">IF(ISBLANK(STO_Ball!$A$2),0,IF(ISBLANK(A13),0,IF((OR(EXACT(A13,STO_Ball!$C$2:$C$78))),VLOOKUP(A13,STO_Ball!$C$2:$I$78,4,FALSE))))</f>
        <v>0</v>
      </c>
      <c r="AV13" s="39">
        <f t="shared" si="22"/>
        <v>51</v>
      </c>
      <c r="AW13" s="34">
        <f>VLOOKUP(AV13,Punktezuordnung!$A$2:$B$52,2,FALSE())</f>
        <v>0</v>
      </c>
      <c r="AX13" s="43">
        <v>0</v>
      </c>
      <c r="AY13" s="39">
        <f t="shared" si="23"/>
        <v>51</v>
      </c>
      <c r="AZ13" s="46">
        <f>VLOOKUP(AY13,Punktezuordnung!$A$2:$B$52,2,FALSE())</f>
        <v>0</v>
      </c>
    </row>
    <row r="14" spans="1:52" x14ac:dyDescent="0.25">
      <c r="A14" s="22"/>
      <c r="B14" s="22"/>
      <c r="C14" s="22"/>
      <c r="D14" s="22"/>
      <c r="E14" s="39" t="str">
        <f t="shared" si="0"/>
        <v/>
      </c>
      <c r="F14" s="34">
        <f>SUM(LARGE(H14:S14,{1;2;3;4;5;6;7}))</f>
        <v>0</v>
      </c>
      <c r="G14" s="40">
        <f t="shared" si="1"/>
        <v>0</v>
      </c>
      <c r="H14" s="41">
        <f t="shared" si="2"/>
        <v>0</v>
      </c>
      <c r="I14" s="34">
        <f t="shared" si="3"/>
        <v>0</v>
      </c>
      <c r="J14" s="41">
        <f t="shared" si="4"/>
        <v>0</v>
      </c>
      <c r="K14" s="34">
        <f t="shared" si="5"/>
        <v>0</v>
      </c>
      <c r="L14" s="37">
        <f t="shared" si="6"/>
        <v>0</v>
      </c>
      <c r="M14" s="38">
        <f t="shared" si="7"/>
        <v>0</v>
      </c>
      <c r="N14" s="42">
        <f t="shared" si="8"/>
        <v>0</v>
      </c>
      <c r="O14" s="62">
        <f t="shared" si="9"/>
        <v>0</v>
      </c>
      <c r="P14" s="58">
        <f t="shared" si="10"/>
        <v>0</v>
      </c>
      <c r="Q14" s="60">
        <f t="shared" si="11"/>
        <v>0</v>
      </c>
      <c r="R14" s="58">
        <f t="shared" si="12"/>
        <v>0</v>
      </c>
      <c r="S14" s="34">
        <f t="shared" si="13"/>
        <v>0</v>
      </c>
      <c r="T14" s="23">
        <f t="array" ref="T14">IF(ISBLANK(A14),0,IF((OR(EXACT(A14,ALS_Hoch!$C$2:$C$86))),VLOOKUP(A14,ALS_Hoch!$C$2:$I$86,4,FALSE)))</f>
        <v>0</v>
      </c>
      <c r="U14" s="32">
        <f t="shared" si="14"/>
        <v>51</v>
      </c>
      <c r="V14" s="34">
        <f>VLOOKUP(U14,Punktezuordnung!$A$2:$B$52,2,FALSE())</f>
        <v>0</v>
      </c>
      <c r="W14" s="23">
        <f t="array" ref="W14">IF(ISBLANK(A14),0,IF((OR(EXACT(A14,ALS_Kugel!$C$2:$C$87))),VLOOKUP(A14,ALS_Kugel!$C$2:$I$87,4,FALSE)))</f>
        <v>0</v>
      </c>
      <c r="X14" s="39">
        <f t="shared" si="15"/>
        <v>51</v>
      </c>
      <c r="Y14" s="34">
        <f>VLOOKUP(X14,Punktezuordnung!$A$2:$B$52,2,FALSE())</f>
        <v>0</v>
      </c>
      <c r="Z14" s="24">
        <v>100</v>
      </c>
      <c r="AA14" s="39">
        <f t="shared" si="16"/>
        <v>51</v>
      </c>
      <c r="AB14" s="34">
        <f>VLOOKUP(AA14,Punktezuordnung!$A$2:$B$52,2,FALSE())</f>
        <v>0</v>
      </c>
      <c r="AC14" s="43">
        <v>0</v>
      </c>
      <c r="AD14" s="39">
        <f t="shared" si="17"/>
        <v>51</v>
      </c>
      <c r="AE14" s="34">
        <f>VLOOKUP(AD14,Punktezuordnung!$A$2:$B$52,2,FALSE())</f>
        <v>0</v>
      </c>
      <c r="AF14" s="44">
        <v>100</v>
      </c>
      <c r="AG14" s="32">
        <f t="shared" si="18"/>
        <v>51</v>
      </c>
      <c r="AH14" s="34">
        <f>VLOOKUP(AG14,Punktezuordnung!$A$2:$B$52,2,FALSE())</f>
        <v>0</v>
      </c>
      <c r="AI14" s="44">
        <v>100</v>
      </c>
      <c r="AJ14" s="32">
        <f t="shared" si="19"/>
        <v>51</v>
      </c>
      <c r="AK14" s="34">
        <f>VLOOKUP(AJ14,Punktezuordnung!$A$2:$B$52,2,FALSE())</f>
        <v>0</v>
      </c>
      <c r="AL14" s="30">
        <f t="array" ref="AL14">IF(ISBLANK(NIA_Cross!$A$2),100,IF(ISBLANK(A14),100,IF((OR(EXACT(A14,NIA_Cross!$C$2:$C$100))),VLOOKUP(A14,NIA_Cross!$C$2:$I$100,4,FALSE))))</f>
        <v>100</v>
      </c>
      <c r="AM14" s="32">
        <f t="shared" si="20"/>
        <v>51</v>
      </c>
      <c r="AN14" s="34">
        <f>VLOOKUP(AM14,Punktezuordnung!$A$2:$B$52,2,FALSE())</f>
        <v>0</v>
      </c>
      <c r="AO14" s="24">
        <f t="array" ref="AO14">IF(ISBLANK(NIA_Speer!$A$2),0,IF(ISBLANK(A14),0,IF((OR(EXACT(A14,NIA_Speer!$C$2:$C$100))),VLOOKUP(A14,NIA_Speer!$C$2:$I$100,4,FALSE))))</f>
        <v>0</v>
      </c>
      <c r="AP14" s="32">
        <f t="array" ref="AP14">IF(AO14&lt;=0,51,RANK(AO14,$AO$4:$AO$49,0))</f>
        <v>51</v>
      </c>
      <c r="AQ14" s="34">
        <f>VLOOKUP(AP14,Punktezuordnung!$A$2:$B$52,2,FALSE())</f>
        <v>0</v>
      </c>
      <c r="AR14" s="24">
        <f t="array" ref="AR14">IF(ISBLANK(STO_Weit!$A$2),0,IF(ISBLANK(A14),0,IF((OR(EXACT(A14,STO_Weit!$C$2:$C$78))),VLOOKUP(A14,STO_Weit!$C$2:$I$78,4,FALSE))))</f>
        <v>0</v>
      </c>
      <c r="AS14" s="32">
        <f t="shared" si="21"/>
        <v>51</v>
      </c>
      <c r="AT14" s="34">
        <f>VLOOKUP(AS14,Punktezuordnung!$A$2:$B$52,2,FALSE())</f>
        <v>0</v>
      </c>
      <c r="AU14" s="24">
        <f t="array" ref="AU14">IF(ISBLANK(STO_Ball!$A$2),0,IF(ISBLANK(A14),0,IF((OR(EXACT(A14,STO_Ball!$C$2:$C$78))),VLOOKUP(A14,STO_Ball!$C$2:$I$78,4,FALSE))))</f>
        <v>0</v>
      </c>
      <c r="AV14" s="39">
        <f t="shared" si="22"/>
        <v>51</v>
      </c>
      <c r="AW14" s="34">
        <f>VLOOKUP(AV14,Punktezuordnung!$A$2:$B$52,2,FALSE())</f>
        <v>0</v>
      </c>
      <c r="AX14" s="43">
        <v>0</v>
      </c>
      <c r="AY14" s="39">
        <f t="shared" si="23"/>
        <v>51</v>
      </c>
      <c r="AZ14" s="46">
        <f>VLOOKUP(AY14,Punktezuordnung!$A$2:$B$52,2,FALSE())</f>
        <v>0</v>
      </c>
    </row>
    <row r="15" spans="1:52" x14ac:dyDescent="0.25">
      <c r="A15" s="22"/>
      <c r="B15" s="22"/>
      <c r="C15" s="22"/>
      <c r="D15" s="22"/>
      <c r="E15" s="39" t="str">
        <f t="shared" si="0"/>
        <v/>
      </c>
      <c r="F15" s="34">
        <f>SUM(LARGE(H15:S15,{1;2;3;4;5;6;7}))</f>
        <v>0</v>
      </c>
      <c r="G15" s="40">
        <f t="shared" si="1"/>
        <v>0</v>
      </c>
      <c r="H15" s="41">
        <f t="shared" si="2"/>
        <v>0</v>
      </c>
      <c r="I15" s="34">
        <f t="shared" si="3"/>
        <v>0</v>
      </c>
      <c r="J15" s="41">
        <f t="shared" si="4"/>
        <v>0</v>
      </c>
      <c r="K15" s="34">
        <f t="shared" si="5"/>
        <v>0</v>
      </c>
      <c r="L15" s="37">
        <f t="shared" si="6"/>
        <v>0</v>
      </c>
      <c r="M15" s="38">
        <f t="shared" si="7"/>
        <v>0</v>
      </c>
      <c r="N15" s="42">
        <f t="shared" si="8"/>
        <v>0</v>
      </c>
      <c r="O15" s="62">
        <f t="shared" si="9"/>
        <v>0</v>
      </c>
      <c r="P15" s="58">
        <f t="shared" si="10"/>
        <v>0</v>
      </c>
      <c r="Q15" s="60">
        <f t="shared" si="11"/>
        <v>0</v>
      </c>
      <c r="R15" s="58">
        <f t="shared" si="12"/>
        <v>0</v>
      </c>
      <c r="S15" s="34">
        <f t="shared" si="13"/>
        <v>0</v>
      </c>
      <c r="T15" s="23">
        <f t="array" ref="T15">IF(ISBLANK(A15),0,IF((OR(EXACT(A15,ALS_Hoch!$C$2:$C$86))),VLOOKUP(A15,ALS_Hoch!$C$2:$I$86,4,FALSE)))</f>
        <v>0</v>
      </c>
      <c r="U15" s="32">
        <f t="shared" si="14"/>
        <v>51</v>
      </c>
      <c r="V15" s="34">
        <f>VLOOKUP(U15,Punktezuordnung!$A$2:$B$52,2,FALSE())</f>
        <v>0</v>
      </c>
      <c r="W15" s="23">
        <f t="array" ref="W15">IF(ISBLANK(A15),0,IF((OR(EXACT(A15,ALS_Kugel!$C$2:$C$87))),VLOOKUP(A15,ALS_Kugel!$C$2:$I$87,4,FALSE)))</f>
        <v>0</v>
      </c>
      <c r="X15" s="39">
        <f t="shared" si="15"/>
        <v>51</v>
      </c>
      <c r="Y15" s="34">
        <f>VLOOKUP(X15,Punktezuordnung!$A$2:$B$52,2,FALSE())</f>
        <v>0</v>
      </c>
      <c r="Z15" s="24">
        <v>100</v>
      </c>
      <c r="AA15" s="39">
        <f t="shared" si="16"/>
        <v>51</v>
      </c>
      <c r="AB15" s="34">
        <f>VLOOKUP(AA15,Punktezuordnung!$A$2:$B$52,2,FALSE())</f>
        <v>0</v>
      </c>
      <c r="AC15" s="43">
        <v>0</v>
      </c>
      <c r="AD15" s="39">
        <f t="shared" si="17"/>
        <v>51</v>
      </c>
      <c r="AE15" s="34">
        <f>VLOOKUP(AD15,Punktezuordnung!$A$2:$B$52,2,FALSE())</f>
        <v>0</v>
      </c>
      <c r="AF15" s="44">
        <v>100</v>
      </c>
      <c r="AG15" s="32">
        <f t="shared" si="18"/>
        <v>51</v>
      </c>
      <c r="AH15" s="34">
        <f>VLOOKUP(AG15,Punktezuordnung!$A$2:$B$52,2,FALSE())</f>
        <v>0</v>
      </c>
      <c r="AI15" s="44">
        <v>100</v>
      </c>
      <c r="AJ15" s="32">
        <f t="shared" si="19"/>
        <v>51</v>
      </c>
      <c r="AK15" s="34">
        <f>VLOOKUP(AJ15,Punktezuordnung!$A$2:$B$52,2,FALSE())</f>
        <v>0</v>
      </c>
      <c r="AL15" s="30">
        <f t="array" ref="AL15">IF(ISBLANK(NIA_Cross!$A$2),100,IF(ISBLANK(A15),100,IF((OR(EXACT(A15,NIA_Cross!$C$2:$C$100))),VLOOKUP(A15,NIA_Cross!$C$2:$I$100,4,FALSE))))</f>
        <v>100</v>
      </c>
      <c r="AM15" s="32">
        <f t="shared" si="20"/>
        <v>51</v>
      </c>
      <c r="AN15" s="34">
        <f>VLOOKUP(AM15,Punktezuordnung!$A$2:$B$52,2,FALSE())</f>
        <v>0</v>
      </c>
      <c r="AO15" s="24">
        <f t="array" ref="AO15">IF(ISBLANK(NIA_Speer!$A$2),0,IF(ISBLANK(A15),0,IF((OR(EXACT(A15,NIA_Speer!$C$2:$C$100))),VLOOKUP(A15,NIA_Speer!$C$2:$I$100,4,FALSE))))</f>
        <v>0</v>
      </c>
      <c r="AP15" s="32">
        <f t="array" ref="AP15">IF(AO15&lt;=0,51,RANK(AO15,$AO$4:$AO$49,0))</f>
        <v>51</v>
      </c>
      <c r="AQ15" s="34">
        <f>VLOOKUP(AP15,Punktezuordnung!$A$2:$B$52,2,FALSE())</f>
        <v>0</v>
      </c>
      <c r="AR15" s="24">
        <f t="array" ref="AR15">IF(ISBLANK(STO_Weit!$A$2),0,IF(ISBLANK(A15),0,IF((OR(EXACT(A15,STO_Weit!$C$2:$C$78))),VLOOKUP(A15,STO_Weit!$C$2:$I$78,4,FALSE))))</f>
        <v>0</v>
      </c>
      <c r="AS15" s="32">
        <f t="shared" si="21"/>
        <v>51</v>
      </c>
      <c r="AT15" s="34">
        <f>VLOOKUP(AS15,Punktezuordnung!$A$2:$B$52,2,FALSE())</f>
        <v>0</v>
      </c>
      <c r="AU15" s="24">
        <f t="array" ref="AU15">IF(ISBLANK(STO_Ball!$A$2),0,IF(ISBLANK(A15),0,IF((OR(EXACT(A15,STO_Ball!$C$2:$C$78))),VLOOKUP(A15,STO_Ball!$C$2:$I$78,4,FALSE))))</f>
        <v>0</v>
      </c>
      <c r="AV15" s="39">
        <f t="shared" si="22"/>
        <v>51</v>
      </c>
      <c r="AW15" s="34">
        <f>VLOOKUP(AV15,Punktezuordnung!$A$2:$B$52,2,FALSE())</f>
        <v>0</v>
      </c>
      <c r="AX15" s="43">
        <v>0</v>
      </c>
      <c r="AY15" s="39">
        <f t="shared" si="23"/>
        <v>51</v>
      </c>
      <c r="AZ15" s="46">
        <f>VLOOKUP(AY15,Punktezuordnung!$A$2:$B$52,2,FALSE())</f>
        <v>0</v>
      </c>
    </row>
    <row r="16" spans="1:52" x14ac:dyDescent="0.25">
      <c r="A16" s="22"/>
      <c r="B16" s="22"/>
      <c r="C16" s="22"/>
      <c r="D16" s="22"/>
      <c r="E16" s="39" t="str">
        <f t="shared" si="0"/>
        <v/>
      </c>
      <c r="F16" s="34">
        <f>SUM(LARGE(H16:S16,{1;2;3;4;5;6;7}))</f>
        <v>0</v>
      </c>
      <c r="G16" s="40">
        <f t="shared" si="1"/>
        <v>0</v>
      </c>
      <c r="H16" s="41">
        <f t="shared" si="2"/>
        <v>0</v>
      </c>
      <c r="I16" s="34">
        <f t="shared" si="3"/>
        <v>0</v>
      </c>
      <c r="J16" s="41">
        <f t="shared" si="4"/>
        <v>0</v>
      </c>
      <c r="K16" s="34">
        <f t="shared" si="5"/>
        <v>0</v>
      </c>
      <c r="L16" s="37">
        <f t="shared" si="6"/>
        <v>0</v>
      </c>
      <c r="M16" s="38">
        <f t="shared" si="7"/>
        <v>0</v>
      </c>
      <c r="N16" s="42">
        <f t="shared" si="8"/>
        <v>0</v>
      </c>
      <c r="O16" s="62">
        <f t="shared" si="9"/>
        <v>0</v>
      </c>
      <c r="P16" s="58">
        <f t="shared" si="10"/>
        <v>0</v>
      </c>
      <c r="Q16" s="60">
        <f t="shared" si="11"/>
        <v>0</v>
      </c>
      <c r="R16" s="58">
        <f t="shared" si="12"/>
        <v>0</v>
      </c>
      <c r="S16" s="34">
        <f t="shared" si="13"/>
        <v>0</v>
      </c>
      <c r="T16" s="23">
        <f t="array" ref="T16">IF(ISBLANK(A16),0,IF((OR(EXACT(A16,ALS_Hoch!$C$2:$C$86))),VLOOKUP(A16,ALS_Hoch!$C$2:$I$86,4,FALSE)))</f>
        <v>0</v>
      </c>
      <c r="U16" s="32">
        <f t="shared" si="14"/>
        <v>51</v>
      </c>
      <c r="V16" s="34">
        <f>VLOOKUP(U16,Punktezuordnung!$A$2:$B$52,2,FALSE())</f>
        <v>0</v>
      </c>
      <c r="W16" s="23">
        <f t="array" ref="W16">IF(ISBLANK(A16),0,IF((OR(EXACT(A16,ALS_Kugel!$C$2:$C$87))),VLOOKUP(A16,ALS_Kugel!$C$2:$I$87,4,FALSE)))</f>
        <v>0</v>
      </c>
      <c r="X16" s="39">
        <f t="shared" si="15"/>
        <v>51</v>
      </c>
      <c r="Y16" s="34">
        <f>VLOOKUP(X16,Punktezuordnung!$A$2:$B$52,2,FALSE())</f>
        <v>0</v>
      </c>
      <c r="Z16" s="24">
        <v>100</v>
      </c>
      <c r="AA16" s="39">
        <f t="shared" si="16"/>
        <v>51</v>
      </c>
      <c r="AB16" s="34">
        <f>VLOOKUP(AA16,Punktezuordnung!$A$2:$B$52,2,FALSE())</f>
        <v>0</v>
      </c>
      <c r="AC16" s="43">
        <v>0</v>
      </c>
      <c r="AD16" s="39">
        <f t="shared" si="17"/>
        <v>51</v>
      </c>
      <c r="AE16" s="34">
        <f>VLOOKUP(AD16,Punktezuordnung!$A$2:$B$52,2,FALSE())</f>
        <v>0</v>
      </c>
      <c r="AF16" s="44">
        <v>100</v>
      </c>
      <c r="AG16" s="32">
        <f t="shared" si="18"/>
        <v>51</v>
      </c>
      <c r="AH16" s="34">
        <f>VLOOKUP(AG16,Punktezuordnung!$A$2:$B$52,2,FALSE())</f>
        <v>0</v>
      </c>
      <c r="AI16" s="44">
        <v>100</v>
      </c>
      <c r="AJ16" s="32">
        <f t="shared" si="19"/>
        <v>51</v>
      </c>
      <c r="AK16" s="34">
        <f>VLOOKUP(AJ16,Punktezuordnung!$A$2:$B$52,2,FALSE())</f>
        <v>0</v>
      </c>
      <c r="AL16" s="30">
        <f t="array" ref="AL16">IF(ISBLANK(NIA_Cross!$A$2),100,IF(ISBLANK(A16),100,IF((OR(EXACT(A16,NIA_Cross!$C$2:$C$100))),VLOOKUP(A16,NIA_Cross!$C$2:$I$100,4,FALSE))))</f>
        <v>100</v>
      </c>
      <c r="AM16" s="32">
        <f t="shared" si="20"/>
        <v>51</v>
      </c>
      <c r="AN16" s="34">
        <f>VLOOKUP(AM16,Punktezuordnung!$A$2:$B$52,2,FALSE())</f>
        <v>0</v>
      </c>
      <c r="AO16" s="24">
        <f t="array" ref="AO16">IF(ISBLANK(NIA_Speer!$A$2),0,IF(ISBLANK(A16),0,IF((OR(EXACT(A16,NIA_Speer!$C$2:$C$100))),VLOOKUP(A16,NIA_Speer!$C$2:$I$100,4,FALSE))))</f>
        <v>0</v>
      </c>
      <c r="AP16" s="32">
        <f t="array" ref="AP16">IF(AO16&lt;=0,51,RANK(AO16,$AO$4:$AO$49,0))</f>
        <v>51</v>
      </c>
      <c r="AQ16" s="34">
        <f>VLOOKUP(AP16,Punktezuordnung!$A$2:$B$52,2,FALSE())</f>
        <v>0</v>
      </c>
      <c r="AR16" s="24">
        <f t="array" ref="AR16">IF(ISBLANK(STO_Weit!$A$2),0,IF(ISBLANK(A16),0,IF((OR(EXACT(A16,STO_Weit!$C$2:$C$78))),VLOOKUP(A16,STO_Weit!$C$2:$I$78,4,FALSE))))</f>
        <v>0</v>
      </c>
      <c r="AS16" s="32">
        <f t="shared" si="21"/>
        <v>51</v>
      </c>
      <c r="AT16" s="34">
        <f>VLOOKUP(AS16,Punktezuordnung!$A$2:$B$52,2,FALSE())</f>
        <v>0</v>
      </c>
      <c r="AU16" s="24">
        <f t="array" ref="AU16">IF(ISBLANK(STO_Ball!$A$2),0,IF(ISBLANK(A16),0,IF((OR(EXACT(A16,STO_Ball!$C$2:$C$78))),VLOOKUP(A16,STO_Ball!$C$2:$I$78,4,FALSE))))</f>
        <v>0</v>
      </c>
      <c r="AV16" s="39">
        <f t="shared" si="22"/>
        <v>51</v>
      </c>
      <c r="AW16" s="34">
        <f>VLOOKUP(AV16,Punktezuordnung!$A$2:$B$52,2,FALSE())</f>
        <v>0</v>
      </c>
      <c r="AX16" s="43">
        <v>0</v>
      </c>
      <c r="AY16" s="39">
        <f t="shared" si="23"/>
        <v>51</v>
      </c>
      <c r="AZ16" s="46">
        <f>VLOOKUP(AY16,Punktezuordnung!$A$2:$B$52,2,FALSE())</f>
        <v>0</v>
      </c>
    </row>
    <row r="17" spans="1:52" x14ac:dyDescent="0.25">
      <c r="A17" s="22"/>
      <c r="B17" s="22"/>
      <c r="C17" s="22"/>
      <c r="D17" s="22"/>
      <c r="E17" s="39" t="str">
        <f t="shared" si="0"/>
        <v/>
      </c>
      <c r="F17" s="34">
        <f>SUM(LARGE(H17:S17,{1;2;3;4;5;6;7}))</f>
        <v>0</v>
      </c>
      <c r="G17" s="40">
        <f t="shared" si="1"/>
        <v>0</v>
      </c>
      <c r="H17" s="41">
        <f t="shared" si="2"/>
        <v>0</v>
      </c>
      <c r="I17" s="34">
        <f t="shared" si="3"/>
        <v>0</v>
      </c>
      <c r="J17" s="41">
        <f t="shared" si="4"/>
        <v>0</v>
      </c>
      <c r="K17" s="34">
        <f t="shared" si="5"/>
        <v>0</v>
      </c>
      <c r="L17" s="37">
        <f t="shared" si="6"/>
        <v>0</v>
      </c>
      <c r="M17" s="38">
        <f t="shared" si="7"/>
        <v>0</v>
      </c>
      <c r="N17" s="42">
        <f t="shared" si="8"/>
        <v>0</v>
      </c>
      <c r="O17" s="62">
        <f t="shared" si="9"/>
        <v>0</v>
      </c>
      <c r="P17" s="58">
        <f t="shared" si="10"/>
        <v>0</v>
      </c>
      <c r="Q17" s="60">
        <f t="shared" si="11"/>
        <v>0</v>
      </c>
      <c r="R17" s="58">
        <f t="shared" si="12"/>
        <v>0</v>
      </c>
      <c r="S17" s="34">
        <f t="shared" si="13"/>
        <v>0</v>
      </c>
      <c r="T17" s="23">
        <f t="array" ref="T17">IF(ISBLANK(A17),0,IF((OR(EXACT(A17,ALS_Hoch!$C$2:$C$86))),VLOOKUP(A17,ALS_Hoch!$C$2:$I$86,4,FALSE)))</f>
        <v>0</v>
      </c>
      <c r="U17" s="32">
        <f t="shared" si="14"/>
        <v>51</v>
      </c>
      <c r="V17" s="34">
        <f>VLOOKUP(U17,Punktezuordnung!$A$2:$B$52,2,FALSE())</f>
        <v>0</v>
      </c>
      <c r="W17" s="23">
        <f t="array" ref="W17">IF(ISBLANK(A17),0,IF((OR(EXACT(A17,ALS_Kugel!$C$2:$C$87))),VLOOKUP(A17,ALS_Kugel!$C$2:$I$87,4,FALSE)))</f>
        <v>0</v>
      </c>
      <c r="X17" s="39">
        <f t="shared" si="15"/>
        <v>51</v>
      </c>
      <c r="Y17" s="34">
        <f>VLOOKUP(X17,Punktezuordnung!$A$2:$B$52,2,FALSE())</f>
        <v>0</v>
      </c>
      <c r="Z17" s="24">
        <v>100</v>
      </c>
      <c r="AA17" s="39">
        <f t="shared" si="16"/>
        <v>51</v>
      </c>
      <c r="AB17" s="34">
        <f>VLOOKUP(AA17,Punktezuordnung!$A$2:$B$52,2,FALSE())</f>
        <v>0</v>
      </c>
      <c r="AC17" s="43">
        <v>0</v>
      </c>
      <c r="AD17" s="39">
        <f t="shared" si="17"/>
        <v>51</v>
      </c>
      <c r="AE17" s="34">
        <f>VLOOKUP(AD17,Punktezuordnung!$A$2:$B$52,2,FALSE())</f>
        <v>0</v>
      </c>
      <c r="AF17" s="44">
        <v>100</v>
      </c>
      <c r="AG17" s="32">
        <f t="shared" si="18"/>
        <v>51</v>
      </c>
      <c r="AH17" s="34">
        <f>VLOOKUP(AG17,Punktezuordnung!$A$2:$B$52,2,FALSE())</f>
        <v>0</v>
      </c>
      <c r="AI17" s="44">
        <v>100</v>
      </c>
      <c r="AJ17" s="32">
        <f t="shared" si="19"/>
        <v>51</v>
      </c>
      <c r="AK17" s="34">
        <f>VLOOKUP(AJ17,Punktezuordnung!$A$2:$B$52,2,FALSE())</f>
        <v>0</v>
      </c>
      <c r="AL17" s="30">
        <f t="array" ref="AL17">IF(ISBLANK(NIA_Cross!$A$2),100,IF(ISBLANK(A17),100,IF((OR(EXACT(A17,NIA_Cross!$C$2:$C$100))),VLOOKUP(A17,NIA_Cross!$C$2:$I$100,4,FALSE))))</f>
        <v>100</v>
      </c>
      <c r="AM17" s="32">
        <f t="shared" si="20"/>
        <v>51</v>
      </c>
      <c r="AN17" s="34">
        <f>VLOOKUP(AM17,Punktezuordnung!$A$2:$B$52,2,FALSE())</f>
        <v>0</v>
      </c>
      <c r="AO17" s="24">
        <f t="array" ref="AO17">IF(ISBLANK(NIA_Speer!$A$2),0,IF(ISBLANK(A17),0,IF((OR(EXACT(A17,NIA_Speer!$C$2:$C$100))),VLOOKUP(A17,NIA_Speer!$C$2:$I$100,4,FALSE))))</f>
        <v>0</v>
      </c>
      <c r="AP17" s="32">
        <f t="array" ref="AP17">IF(AO17&lt;=0,51,RANK(AO17,$AO$4:$AO$49,0))</f>
        <v>51</v>
      </c>
      <c r="AQ17" s="34">
        <f>VLOOKUP(AP17,Punktezuordnung!$A$2:$B$52,2,FALSE())</f>
        <v>0</v>
      </c>
      <c r="AR17" s="24">
        <f t="array" ref="AR17">IF(ISBLANK(STO_Weit!$A$2),0,IF(ISBLANK(A17),0,IF((OR(EXACT(A17,STO_Weit!$C$2:$C$78))),VLOOKUP(A17,STO_Weit!$C$2:$I$78,4,FALSE))))</f>
        <v>0</v>
      </c>
      <c r="AS17" s="32">
        <f t="shared" si="21"/>
        <v>51</v>
      </c>
      <c r="AT17" s="34">
        <f>VLOOKUP(AS17,Punktezuordnung!$A$2:$B$52,2,FALSE())</f>
        <v>0</v>
      </c>
      <c r="AU17" s="24">
        <f t="array" ref="AU17">IF(ISBLANK(STO_Ball!$A$2),0,IF(ISBLANK(A17),0,IF((OR(EXACT(A17,STO_Ball!$C$2:$C$78))),VLOOKUP(A17,STO_Ball!$C$2:$I$78,4,FALSE))))</f>
        <v>0</v>
      </c>
      <c r="AV17" s="39">
        <f t="shared" si="22"/>
        <v>51</v>
      </c>
      <c r="AW17" s="34">
        <f>VLOOKUP(AV17,Punktezuordnung!$A$2:$B$52,2,FALSE())</f>
        <v>0</v>
      </c>
      <c r="AX17" s="43">
        <v>0</v>
      </c>
      <c r="AY17" s="39">
        <f t="shared" si="23"/>
        <v>51</v>
      </c>
      <c r="AZ17" s="46">
        <f>VLOOKUP(AY17,Punktezuordnung!$A$2:$B$52,2,FALSE())</f>
        <v>0</v>
      </c>
    </row>
    <row r="18" spans="1:52" x14ac:dyDescent="0.25">
      <c r="A18" s="22"/>
      <c r="B18" s="22"/>
      <c r="C18" s="22"/>
      <c r="D18" s="22"/>
      <c r="E18" s="39" t="str">
        <f t="shared" si="0"/>
        <v/>
      </c>
      <c r="F18" s="34">
        <f>SUM(LARGE(H18:S18,{1;2;3;4;5;6;7}))</f>
        <v>0</v>
      </c>
      <c r="G18" s="40">
        <f t="shared" si="1"/>
        <v>0</v>
      </c>
      <c r="H18" s="41">
        <f t="shared" si="2"/>
        <v>0</v>
      </c>
      <c r="I18" s="34">
        <f t="shared" si="3"/>
        <v>0</v>
      </c>
      <c r="J18" s="41">
        <f t="shared" si="4"/>
        <v>0</v>
      </c>
      <c r="K18" s="34">
        <f t="shared" si="5"/>
        <v>0</v>
      </c>
      <c r="L18" s="37">
        <f t="shared" si="6"/>
        <v>0</v>
      </c>
      <c r="M18" s="38">
        <f t="shared" si="7"/>
        <v>0</v>
      </c>
      <c r="N18" s="42">
        <f t="shared" si="8"/>
        <v>0</v>
      </c>
      <c r="O18" s="62">
        <f t="shared" si="9"/>
        <v>0</v>
      </c>
      <c r="P18" s="58">
        <f t="shared" si="10"/>
        <v>0</v>
      </c>
      <c r="Q18" s="60">
        <f t="shared" si="11"/>
        <v>0</v>
      </c>
      <c r="R18" s="58">
        <f t="shared" si="12"/>
        <v>0</v>
      </c>
      <c r="S18" s="34">
        <f t="shared" si="13"/>
        <v>0</v>
      </c>
      <c r="T18" s="23">
        <f t="array" ref="T18">IF(ISBLANK(A18),0,IF((OR(EXACT(A18,ALS_Hoch!$C$2:$C$86))),VLOOKUP(A18,ALS_Hoch!$C$2:$I$86,4,FALSE)))</f>
        <v>0</v>
      </c>
      <c r="U18" s="32">
        <f t="shared" si="14"/>
        <v>51</v>
      </c>
      <c r="V18" s="34">
        <f>VLOOKUP(U18,Punktezuordnung!$A$2:$B$52,2,FALSE())</f>
        <v>0</v>
      </c>
      <c r="W18" s="23">
        <f t="array" ref="W18">IF(ISBLANK(A18),0,IF((OR(EXACT(A18,ALS_Kugel!$C$2:$C$87))),VLOOKUP(A18,ALS_Kugel!$C$2:$I$87,4,FALSE)))</f>
        <v>0</v>
      </c>
      <c r="X18" s="39">
        <f t="shared" si="15"/>
        <v>51</v>
      </c>
      <c r="Y18" s="34">
        <f>VLOOKUP(X18,Punktezuordnung!$A$2:$B$52,2,FALSE())</f>
        <v>0</v>
      </c>
      <c r="Z18" s="24">
        <v>100</v>
      </c>
      <c r="AA18" s="39">
        <f t="shared" si="16"/>
        <v>51</v>
      </c>
      <c r="AB18" s="34">
        <f>VLOOKUP(AA18,Punktezuordnung!$A$2:$B$52,2,FALSE())</f>
        <v>0</v>
      </c>
      <c r="AC18" s="43">
        <v>0</v>
      </c>
      <c r="AD18" s="39">
        <f t="shared" si="17"/>
        <v>51</v>
      </c>
      <c r="AE18" s="34">
        <f>VLOOKUP(AD18,Punktezuordnung!$A$2:$B$52,2,FALSE())</f>
        <v>0</v>
      </c>
      <c r="AF18" s="44">
        <v>100</v>
      </c>
      <c r="AG18" s="32">
        <f t="shared" si="18"/>
        <v>51</v>
      </c>
      <c r="AH18" s="34">
        <f>VLOOKUP(AG18,Punktezuordnung!$A$2:$B$52,2,FALSE())</f>
        <v>0</v>
      </c>
      <c r="AI18" s="44">
        <v>100</v>
      </c>
      <c r="AJ18" s="32">
        <f t="shared" si="19"/>
        <v>51</v>
      </c>
      <c r="AK18" s="34">
        <f>VLOOKUP(AJ18,Punktezuordnung!$A$2:$B$52,2,FALSE())</f>
        <v>0</v>
      </c>
      <c r="AL18" s="30">
        <f t="array" ref="AL18">IF(ISBLANK(NIA_Cross!$A$2),100,IF(ISBLANK(A18),100,IF((OR(EXACT(A18,NIA_Cross!$C$2:$C$100))),VLOOKUP(A18,NIA_Cross!$C$2:$I$100,4,FALSE))))</f>
        <v>100</v>
      </c>
      <c r="AM18" s="32">
        <f t="shared" si="20"/>
        <v>51</v>
      </c>
      <c r="AN18" s="34">
        <f>VLOOKUP(AM18,Punktezuordnung!$A$2:$B$52,2,FALSE())</f>
        <v>0</v>
      </c>
      <c r="AO18" s="24">
        <f t="array" ref="AO18">IF(ISBLANK(NIA_Speer!$A$2),0,IF(ISBLANK(A18),0,IF((OR(EXACT(A18,NIA_Speer!$C$2:$C$100))),VLOOKUP(A18,NIA_Speer!$C$2:$I$100,4,FALSE))))</f>
        <v>0</v>
      </c>
      <c r="AP18" s="32">
        <f t="array" ref="AP18">IF(AO18&lt;=0,51,RANK(AO18,$AO$4:$AO$49,0))</f>
        <v>51</v>
      </c>
      <c r="AQ18" s="34">
        <f>VLOOKUP(AP18,Punktezuordnung!$A$2:$B$52,2,FALSE())</f>
        <v>0</v>
      </c>
      <c r="AR18" s="24">
        <f t="array" ref="AR18">IF(ISBLANK(STO_Weit!$A$2),0,IF(ISBLANK(A18),0,IF((OR(EXACT(A18,STO_Weit!$C$2:$C$78))),VLOOKUP(A18,STO_Weit!$C$2:$I$78,4,FALSE))))</f>
        <v>0</v>
      </c>
      <c r="AS18" s="32">
        <f t="shared" si="21"/>
        <v>51</v>
      </c>
      <c r="AT18" s="34">
        <f>VLOOKUP(AS18,Punktezuordnung!$A$2:$B$52,2,FALSE())</f>
        <v>0</v>
      </c>
      <c r="AU18" s="24">
        <f t="array" ref="AU18">IF(ISBLANK(STO_Ball!$A$2),0,IF(ISBLANK(A18),0,IF((OR(EXACT(A18,STO_Ball!$C$2:$C$78))),VLOOKUP(A18,STO_Ball!$C$2:$I$78,4,FALSE))))</f>
        <v>0</v>
      </c>
      <c r="AV18" s="39">
        <f t="shared" si="22"/>
        <v>51</v>
      </c>
      <c r="AW18" s="34">
        <f>VLOOKUP(AV18,Punktezuordnung!$A$2:$B$52,2,FALSE())</f>
        <v>0</v>
      </c>
      <c r="AX18" s="43">
        <v>0</v>
      </c>
      <c r="AY18" s="39">
        <f t="shared" si="23"/>
        <v>51</v>
      </c>
      <c r="AZ18" s="46">
        <f>VLOOKUP(AY18,Punktezuordnung!$A$2:$B$52,2,FALSE())</f>
        <v>0</v>
      </c>
    </row>
    <row r="19" spans="1:52" x14ac:dyDescent="0.25">
      <c r="A19" s="22"/>
      <c r="B19" s="22"/>
      <c r="C19" s="22"/>
      <c r="D19" s="22"/>
      <c r="E19" s="39" t="str">
        <f t="shared" si="0"/>
        <v/>
      </c>
      <c r="F19" s="34">
        <f>SUM(LARGE(H19:S19,{1;2;3;4;5;6;7}))</f>
        <v>0</v>
      </c>
      <c r="G19" s="40">
        <f t="shared" si="1"/>
        <v>0</v>
      </c>
      <c r="H19" s="41">
        <f t="shared" si="2"/>
        <v>0</v>
      </c>
      <c r="I19" s="34">
        <f t="shared" si="3"/>
        <v>0</v>
      </c>
      <c r="J19" s="41">
        <f t="shared" si="4"/>
        <v>0</v>
      </c>
      <c r="K19" s="34">
        <f t="shared" si="5"/>
        <v>0</v>
      </c>
      <c r="L19" s="37">
        <f t="shared" si="6"/>
        <v>0</v>
      </c>
      <c r="M19" s="38">
        <f t="shared" si="7"/>
        <v>0</v>
      </c>
      <c r="N19" s="42">
        <f t="shared" si="8"/>
        <v>0</v>
      </c>
      <c r="O19" s="62">
        <f t="shared" si="9"/>
        <v>0</v>
      </c>
      <c r="P19" s="58">
        <f t="shared" si="10"/>
        <v>0</v>
      </c>
      <c r="Q19" s="60">
        <f t="shared" si="11"/>
        <v>0</v>
      </c>
      <c r="R19" s="58">
        <f t="shared" si="12"/>
        <v>0</v>
      </c>
      <c r="S19" s="34">
        <f t="shared" si="13"/>
        <v>0</v>
      </c>
      <c r="T19" s="23">
        <f t="array" ref="T19">IF(ISBLANK(A19),0,IF((OR(EXACT(A19,ALS_Hoch!$C$2:$C$86))),VLOOKUP(A19,ALS_Hoch!$C$2:$I$86,4,FALSE)))</f>
        <v>0</v>
      </c>
      <c r="U19" s="32">
        <f t="shared" si="14"/>
        <v>51</v>
      </c>
      <c r="V19" s="34">
        <f>VLOOKUP(U19,Punktezuordnung!$A$2:$B$52,2,FALSE())</f>
        <v>0</v>
      </c>
      <c r="W19" s="23">
        <f t="array" ref="W19">IF(ISBLANK(A19),0,IF((OR(EXACT(A19,ALS_Kugel!$C$2:$C$87))),VLOOKUP(A19,ALS_Kugel!$C$2:$I$87,4,FALSE)))</f>
        <v>0</v>
      </c>
      <c r="X19" s="39">
        <f t="shared" si="15"/>
        <v>51</v>
      </c>
      <c r="Y19" s="34">
        <f>VLOOKUP(X19,Punktezuordnung!$A$2:$B$52,2,FALSE())</f>
        <v>0</v>
      </c>
      <c r="Z19" s="24">
        <v>100</v>
      </c>
      <c r="AA19" s="39">
        <f t="shared" si="16"/>
        <v>51</v>
      </c>
      <c r="AB19" s="34">
        <f>VLOOKUP(AA19,Punktezuordnung!$A$2:$B$52,2,FALSE())</f>
        <v>0</v>
      </c>
      <c r="AC19" s="43">
        <v>0</v>
      </c>
      <c r="AD19" s="39">
        <f t="shared" si="17"/>
        <v>51</v>
      </c>
      <c r="AE19" s="34">
        <f>VLOOKUP(AD19,Punktezuordnung!$A$2:$B$52,2,FALSE())</f>
        <v>0</v>
      </c>
      <c r="AF19" s="44">
        <v>100</v>
      </c>
      <c r="AG19" s="32">
        <f t="shared" si="18"/>
        <v>51</v>
      </c>
      <c r="AH19" s="34">
        <f>VLOOKUP(AG19,Punktezuordnung!$A$2:$B$52,2,FALSE())</f>
        <v>0</v>
      </c>
      <c r="AI19" s="44">
        <v>100</v>
      </c>
      <c r="AJ19" s="32">
        <f t="shared" si="19"/>
        <v>51</v>
      </c>
      <c r="AK19" s="34">
        <f>VLOOKUP(AJ19,Punktezuordnung!$A$2:$B$52,2,FALSE())</f>
        <v>0</v>
      </c>
      <c r="AL19" s="30">
        <f t="array" ref="AL19">IF(ISBLANK(NIA_Cross!$A$2),100,IF(ISBLANK(A19),100,IF((OR(EXACT(A19,NIA_Cross!$C$2:$C$100))),VLOOKUP(A19,NIA_Cross!$C$2:$I$100,4,FALSE))))</f>
        <v>100</v>
      </c>
      <c r="AM19" s="32">
        <f t="shared" si="20"/>
        <v>51</v>
      </c>
      <c r="AN19" s="34">
        <f>VLOOKUP(AM19,Punktezuordnung!$A$2:$B$52,2,FALSE())</f>
        <v>0</v>
      </c>
      <c r="AO19" s="24">
        <f t="array" ref="AO19">IF(ISBLANK(NIA_Speer!$A$2),0,IF(ISBLANK(A19),0,IF((OR(EXACT(A19,NIA_Speer!$C$2:$C$100))),VLOOKUP(A19,NIA_Speer!$C$2:$I$100,4,FALSE))))</f>
        <v>0</v>
      </c>
      <c r="AP19" s="32">
        <f t="array" ref="AP19">IF(AO19&lt;=0,51,RANK(AO19,$AO$4:$AO$49,0))</f>
        <v>51</v>
      </c>
      <c r="AQ19" s="34">
        <f>VLOOKUP(AP19,Punktezuordnung!$A$2:$B$52,2,FALSE())</f>
        <v>0</v>
      </c>
      <c r="AR19" s="24">
        <f t="array" ref="AR19">IF(ISBLANK(STO_Weit!$A$2),0,IF(ISBLANK(A19),0,IF((OR(EXACT(A19,STO_Weit!$C$2:$C$78))),VLOOKUP(A19,STO_Weit!$C$2:$I$78,4,FALSE))))</f>
        <v>0</v>
      </c>
      <c r="AS19" s="32">
        <f t="shared" si="21"/>
        <v>51</v>
      </c>
      <c r="AT19" s="34">
        <f>VLOOKUP(AS19,Punktezuordnung!$A$2:$B$52,2,FALSE())</f>
        <v>0</v>
      </c>
      <c r="AU19" s="24">
        <f t="array" ref="AU19">IF(ISBLANK(STO_Ball!$A$2),0,IF(ISBLANK(A19),0,IF((OR(EXACT(A19,STO_Ball!$C$2:$C$78))),VLOOKUP(A19,STO_Ball!$C$2:$I$78,4,FALSE))))</f>
        <v>0</v>
      </c>
      <c r="AV19" s="39">
        <f t="shared" si="22"/>
        <v>51</v>
      </c>
      <c r="AW19" s="34">
        <f>VLOOKUP(AV19,Punktezuordnung!$A$2:$B$52,2,FALSE())</f>
        <v>0</v>
      </c>
      <c r="AX19" s="43">
        <v>0</v>
      </c>
      <c r="AY19" s="39">
        <f t="shared" si="23"/>
        <v>51</v>
      </c>
      <c r="AZ19" s="46">
        <f>VLOOKUP(AY19,Punktezuordnung!$A$2:$B$52,2,FALSE())</f>
        <v>0</v>
      </c>
    </row>
    <row r="20" spans="1:52" x14ac:dyDescent="0.25">
      <c r="A20" s="22"/>
      <c r="B20" s="22"/>
      <c r="C20" s="22"/>
      <c r="D20" s="22"/>
      <c r="E20" s="39" t="str">
        <f t="shared" si="0"/>
        <v/>
      </c>
      <c r="F20" s="34">
        <f>SUM(LARGE(H20:S20,{1;2;3;4;5;6;7}))</f>
        <v>0</v>
      </c>
      <c r="G20" s="40">
        <f t="shared" si="1"/>
        <v>0</v>
      </c>
      <c r="H20" s="41">
        <f t="shared" si="2"/>
        <v>0</v>
      </c>
      <c r="I20" s="34">
        <f t="shared" si="3"/>
        <v>0</v>
      </c>
      <c r="J20" s="41">
        <f t="shared" si="4"/>
        <v>0</v>
      </c>
      <c r="K20" s="34">
        <f t="shared" si="5"/>
        <v>0</v>
      </c>
      <c r="L20" s="37">
        <f t="shared" si="6"/>
        <v>0</v>
      </c>
      <c r="M20" s="38">
        <f t="shared" si="7"/>
        <v>0</v>
      </c>
      <c r="N20" s="42">
        <f t="shared" si="8"/>
        <v>0</v>
      </c>
      <c r="O20" s="62">
        <f t="shared" si="9"/>
        <v>0</v>
      </c>
      <c r="P20" s="58">
        <f t="shared" si="10"/>
        <v>0</v>
      </c>
      <c r="Q20" s="60">
        <f t="shared" si="11"/>
        <v>0</v>
      </c>
      <c r="R20" s="58">
        <f t="shared" si="12"/>
        <v>0</v>
      </c>
      <c r="S20" s="34">
        <f t="shared" si="13"/>
        <v>0</v>
      </c>
      <c r="T20" s="23">
        <f t="array" ref="T20">IF(ISBLANK(A20),0,IF((OR(EXACT(A20,ALS_Hoch!$C$2:$C$86))),VLOOKUP(A20,ALS_Hoch!$C$2:$I$86,4,FALSE)))</f>
        <v>0</v>
      </c>
      <c r="U20" s="32">
        <f t="shared" si="14"/>
        <v>51</v>
      </c>
      <c r="V20" s="34">
        <f>VLOOKUP(U20,Punktezuordnung!$A$2:$B$52,2,FALSE())</f>
        <v>0</v>
      </c>
      <c r="W20" s="23">
        <f t="array" ref="W20">IF(ISBLANK(A20),0,IF((OR(EXACT(A20,ALS_Kugel!$C$2:$C$87))),VLOOKUP(A20,ALS_Kugel!$C$2:$I$87,4,FALSE)))</f>
        <v>0</v>
      </c>
      <c r="X20" s="39">
        <f t="shared" si="15"/>
        <v>51</v>
      </c>
      <c r="Y20" s="34">
        <f>VLOOKUP(X20,Punktezuordnung!$A$2:$B$52,2,FALSE())</f>
        <v>0</v>
      </c>
      <c r="Z20" s="24">
        <v>100</v>
      </c>
      <c r="AA20" s="39">
        <f t="shared" si="16"/>
        <v>51</v>
      </c>
      <c r="AB20" s="34">
        <f>VLOOKUP(AA20,Punktezuordnung!$A$2:$B$52,2,FALSE())</f>
        <v>0</v>
      </c>
      <c r="AC20" s="43">
        <v>0</v>
      </c>
      <c r="AD20" s="39">
        <f t="shared" si="17"/>
        <v>51</v>
      </c>
      <c r="AE20" s="34">
        <f>VLOOKUP(AD20,Punktezuordnung!$A$2:$B$52,2,FALSE())</f>
        <v>0</v>
      </c>
      <c r="AF20" s="44">
        <v>100</v>
      </c>
      <c r="AG20" s="32">
        <f t="shared" si="18"/>
        <v>51</v>
      </c>
      <c r="AH20" s="34">
        <f>VLOOKUP(AG20,Punktezuordnung!$A$2:$B$52,2,FALSE())</f>
        <v>0</v>
      </c>
      <c r="AI20" s="44">
        <v>100</v>
      </c>
      <c r="AJ20" s="32">
        <f t="shared" si="19"/>
        <v>51</v>
      </c>
      <c r="AK20" s="34">
        <f>VLOOKUP(AJ20,Punktezuordnung!$A$2:$B$52,2,FALSE())</f>
        <v>0</v>
      </c>
      <c r="AL20" s="30">
        <f t="array" ref="AL20">IF(ISBLANK(NIA_Cross!$A$2),100,IF(ISBLANK(A20),100,IF((OR(EXACT(A20,NIA_Cross!$C$2:$C$100))),VLOOKUP(A20,NIA_Cross!$C$2:$I$100,4,FALSE))))</f>
        <v>100</v>
      </c>
      <c r="AM20" s="32">
        <f t="shared" si="20"/>
        <v>51</v>
      </c>
      <c r="AN20" s="34">
        <f>VLOOKUP(AM20,Punktezuordnung!$A$2:$B$52,2,FALSE())</f>
        <v>0</v>
      </c>
      <c r="AO20" s="24">
        <f t="array" ref="AO20">IF(ISBLANK(NIA_Speer!$A$2),0,IF(ISBLANK(A20),0,IF((OR(EXACT(A20,NIA_Speer!$C$2:$C$100))),VLOOKUP(A20,NIA_Speer!$C$2:$I$100,4,FALSE))))</f>
        <v>0</v>
      </c>
      <c r="AP20" s="32">
        <f t="array" ref="AP20">IF(AO20&lt;=0,51,RANK(AO20,$AO$4:$AO$49,0))</f>
        <v>51</v>
      </c>
      <c r="AQ20" s="34">
        <f>VLOOKUP(AP20,Punktezuordnung!$A$2:$B$52,2,FALSE())</f>
        <v>0</v>
      </c>
      <c r="AR20" s="24">
        <f t="array" ref="AR20">IF(ISBLANK(STO_Weit!$A$2),0,IF(ISBLANK(A20),0,IF((OR(EXACT(A20,STO_Weit!$C$2:$C$78))),VLOOKUP(A20,STO_Weit!$C$2:$I$78,4,FALSE))))</f>
        <v>0</v>
      </c>
      <c r="AS20" s="32">
        <f t="shared" si="21"/>
        <v>51</v>
      </c>
      <c r="AT20" s="34">
        <f>VLOOKUP(AS20,Punktezuordnung!$A$2:$B$52,2,FALSE())</f>
        <v>0</v>
      </c>
      <c r="AU20" s="24">
        <f t="array" ref="AU20">IF(ISBLANK(STO_Ball!$A$2),0,IF(ISBLANK(A20),0,IF((OR(EXACT(A20,STO_Ball!$C$2:$C$78))),VLOOKUP(A20,STO_Ball!$C$2:$I$78,4,FALSE))))</f>
        <v>0</v>
      </c>
      <c r="AV20" s="39">
        <f t="shared" si="22"/>
        <v>51</v>
      </c>
      <c r="AW20" s="34">
        <f>VLOOKUP(AV20,Punktezuordnung!$A$2:$B$52,2,FALSE())</f>
        <v>0</v>
      </c>
      <c r="AX20" s="43">
        <v>0</v>
      </c>
      <c r="AY20" s="39">
        <f t="shared" si="23"/>
        <v>51</v>
      </c>
      <c r="AZ20" s="46">
        <f>VLOOKUP(AY20,Punktezuordnung!$A$2:$B$52,2,FALSE())</f>
        <v>0</v>
      </c>
    </row>
    <row r="21" spans="1:52" x14ac:dyDescent="0.25">
      <c r="A21" s="22"/>
      <c r="B21" s="22"/>
      <c r="C21" s="22"/>
      <c r="D21" s="22"/>
      <c r="E21" s="39" t="str">
        <f t="shared" si="0"/>
        <v/>
      </c>
      <c r="F21" s="34">
        <f>SUM(LARGE(H21:S21,{1;2;3;4;5;6;7}))</f>
        <v>0</v>
      </c>
      <c r="G21" s="40">
        <f t="shared" si="1"/>
        <v>0</v>
      </c>
      <c r="H21" s="41">
        <f t="shared" si="2"/>
        <v>0</v>
      </c>
      <c r="I21" s="34">
        <f t="shared" si="3"/>
        <v>0</v>
      </c>
      <c r="J21" s="41">
        <f t="shared" si="4"/>
        <v>0</v>
      </c>
      <c r="K21" s="34">
        <f t="shared" si="5"/>
        <v>0</v>
      </c>
      <c r="L21" s="37">
        <f t="shared" si="6"/>
        <v>0</v>
      </c>
      <c r="M21" s="38">
        <f t="shared" si="7"/>
        <v>0</v>
      </c>
      <c r="N21" s="42">
        <f t="shared" si="8"/>
        <v>0</v>
      </c>
      <c r="O21" s="62">
        <f t="shared" si="9"/>
        <v>0</v>
      </c>
      <c r="P21" s="58">
        <f t="shared" si="10"/>
        <v>0</v>
      </c>
      <c r="Q21" s="60">
        <f t="shared" si="11"/>
        <v>0</v>
      </c>
      <c r="R21" s="58">
        <f t="shared" si="12"/>
        <v>0</v>
      </c>
      <c r="S21" s="34">
        <f t="shared" si="13"/>
        <v>0</v>
      </c>
      <c r="T21" s="23">
        <f t="array" ref="T21">IF(ISBLANK(A21),0,IF((OR(EXACT(A21,ALS_Hoch!$C$2:$C$86))),VLOOKUP(A21,ALS_Hoch!$C$2:$I$86,4,FALSE)))</f>
        <v>0</v>
      </c>
      <c r="U21" s="32">
        <f t="shared" si="14"/>
        <v>51</v>
      </c>
      <c r="V21" s="34">
        <f>VLOOKUP(U21,Punktezuordnung!$A$2:$B$52,2,FALSE())</f>
        <v>0</v>
      </c>
      <c r="W21" s="23">
        <f t="array" ref="W21">IF(ISBLANK(A21),0,IF((OR(EXACT(A21,ALS_Kugel!$C$2:$C$87))),VLOOKUP(A21,ALS_Kugel!$C$2:$I$87,4,FALSE)))</f>
        <v>0</v>
      </c>
      <c r="X21" s="39">
        <f t="shared" si="15"/>
        <v>51</v>
      </c>
      <c r="Y21" s="34">
        <f>VLOOKUP(X21,Punktezuordnung!$A$2:$B$52,2,FALSE())</f>
        <v>0</v>
      </c>
      <c r="Z21" s="24">
        <v>100</v>
      </c>
      <c r="AA21" s="39">
        <f t="shared" si="16"/>
        <v>51</v>
      </c>
      <c r="AB21" s="34">
        <f>VLOOKUP(AA21,Punktezuordnung!$A$2:$B$52,2,FALSE())</f>
        <v>0</v>
      </c>
      <c r="AC21" s="43">
        <v>0</v>
      </c>
      <c r="AD21" s="39">
        <f t="shared" si="17"/>
        <v>51</v>
      </c>
      <c r="AE21" s="34">
        <f>VLOOKUP(AD21,Punktezuordnung!$A$2:$B$52,2,FALSE())</f>
        <v>0</v>
      </c>
      <c r="AF21" s="44">
        <v>100</v>
      </c>
      <c r="AG21" s="32">
        <f t="shared" si="18"/>
        <v>51</v>
      </c>
      <c r="AH21" s="34">
        <f>VLOOKUP(AG21,Punktezuordnung!$A$2:$B$52,2,FALSE())</f>
        <v>0</v>
      </c>
      <c r="AI21" s="44">
        <v>100</v>
      </c>
      <c r="AJ21" s="32">
        <f t="shared" si="19"/>
        <v>51</v>
      </c>
      <c r="AK21" s="34">
        <f>VLOOKUP(AJ21,Punktezuordnung!$A$2:$B$52,2,FALSE())</f>
        <v>0</v>
      </c>
      <c r="AL21" s="30">
        <f t="array" ref="AL21">IF(ISBLANK(NIA_Cross!$A$2),100,IF(ISBLANK(A21),100,IF((OR(EXACT(A21,NIA_Cross!$C$2:$C$100))),VLOOKUP(A21,NIA_Cross!$C$2:$I$100,4,FALSE))))</f>
        <v>100</v>
      </c>
      <c r="AM21" s="32">
        <f t="shared" si="20"/>
        <v>51</v>
      </c>
      <c r="AN21" s="34">
        <f>VLOOKUP(AM21,Punktezuordnung!$A$2:$B$52,2,FALSE())</f>
        <v>0</v>
      </c>
      <c r="AO21" s="24">
        <f t="array" ref="AO21">IF(ISBLANK(NIA_Speer!$A$2),0,IF(ISBLANK(A21),0,IF((OR(EXACT(A21,NIA_Speer!$C$2:$C$100))),VLOOKUP(A21,NIA_Speer!$C$2:$I$100,4,FALSE))))</f>
        <v>0</v>
      </c>
      <c r="AP21" s="32">
        <f t="array" ref="AP21">IF(AO21&lt;=0,51,RANK(AO21,$AO$4:$AO$49,0))</f>
        <v>51</v>
      </c>
      <c r="AQ21" s="34">
        <f>VLOOKUP(AP21,Punktezuordnung!$A$2:$B$52,2,FALSE())</f>
        <v>0</v>
      </c>
      <c r="AR21" s="24">
        <f t="array" ref="AR21">IF(ISBLANK(STO_Weit!$A$2),0,IF(ISBLANK(A21),0,IF((OR(EXACT(A21,STO_Weit!$C$2:$C$78))),VLOOKUP(A21,STO_Weit!$C$2:$I$78,4,FALSE))))</f>
        <v>0</v>
      </c>
      <c r="AS21" s="32">
        <f t="shared" si="21"/>
        <v>51</v>
      </c>
      <c r="AT21" s="34">
        <f>VLOOKUP(AS21,Punktezuordnung!$A$2:$B$52,2,FALSE())</f>
        <v>0</v>
      </c>
      <c r="AU21" s="24">
        <f t="array" ref="AU21">IF(ISBLANK(STO_Ball!$A$2),0,IF(ISBLANK(A21),0,IF((OR(EXACT(A21,STO_Ball!$C$2:$C$78))),VLOOKUP(A21,STO_Ball!$C$2:$I$78,4,FALSE))))</f>
        <v>0</v>
      </c>
      <c r="AV21" s="39">
        <f t="shared" si="22"/>
        <v>51</v>
      </c>
      <c r="AW21" s="34">
        <f>VLOOKUP(AV21,Punktezuordnung!$A$2:$B$52,2,FALSE())</f>
        <v>0</v>
      </c>
      <c r="AX21" s="43">
        <v>0</v>
      </c>
      <c r="AY21" s="39">
        <f t="shared" si="23"/>
        <v>51</v>
      </c>
      <c r="AZ21" s="46">
        <f>VLOOKUP(AY21,Punktezuordnung!$A$2:$B$52,2,FALSE())</f>
        <v>0</v>
      </c>
    </row>
    <row r="22" spans="1:52" x14ac:dyDescent="0.25">
      <c r="A22" s="22"/>
      <c r="B22" s="22"/>
      <c r="C22" s="22"/>
      <c r="D22" s="22"/>
      <c r="E22" s="39" t="str">
        <f t="shared" si="0"/>
        <v/>
      </c>
      <c r="F22" s="34">
        <f>SUM(LARGE(H22:S22,{1;2;3;4;5;6;7}))</f>
        <v>0</v>
      </c>
      <c r="G22" s="40">
        <f t="shared" si="1"/>
        <v>0</v>
      </c>
      <c r="H22" s="41">
        <f t="shared" si="2"/>
        <v>0</v>
      </c>
      <c r="I22" s="34">
        <f t="shared" si="3"/>
        <v>0</v>
      </c>
      <c r="J22" s="41">
        <f t="shared" si="4"/>
        <v>0</v>
      </c>
      <c r="K22" s="34">
        <f t="shared" si="5"/>
        <v>0</v>
      </c>
      <c r="L22" s="37">
        <f t="shared" si="6"/>
        <v>0</v>
      </c>
      <c r="M22" s="38">
        <f t="shared" si="7"/>
        <v>0</v>
      </c>
      <c r="N22" s="42">
        <f t="shared" si="8"/>
        <v>0</v>
      </c>
      <c r="O22" s="62">
        <f t="shared" si="9"/>
        <v>0</v>
      </c>
      <c r="P22" s="58">
        <f t="shared" si="10"/>
        <v>0</v>
      </c>
      <c r="Q22" s="60">
        <f t="shared" si="11"/>
        <v>0</v>
      </c>
      <c r="R22" s="58">
        <f t="shared" si="12"/>
        <v>0</v>
      </c>
      <c r="S22" s="34">
        <f t="shared" si="13"/>
        <v>0</v>
      </c>
      <c r="T22" s="23">
        <f t="array" ref="T22">IF(ISBLANK(A22),0,IF((OR(EXACT(A22,ALS_Hoch!$C$2:$C$86))),VLOOKUP(A22,ALS_Hoch!$C$2:$I$86,4,FALSE)))</f>
        <v>0</v>
      </c>
      <c r="U22" s="32">
        <f t="shared" si="14"/>
        <v>51</v>
      </c>
      <c r="V22" s="34">
        <f>VLOOKUP(U22,Punktezuordnung!$A$2:$B$52,2,FALSE())</f>
        <v>0</v>
      </c>
      <c r="W22" s="23">
        <f t="array" ref="W22">IF(ISBLANK(A22),0,IF((OR(EXACT(A22,ALS_Kugel!$C$2:$C$87))),VLOOKUP(A22,ALS_Kugel!$C$2:$I$87,4,FALSE)))</f>
        <v>0</v>
      </c>
      <c r="X22" s="39">
        <f t="shared" si="15"/>
        <v>51</v>
      </c>
      <c r="Y22" s="34">
        <f>VLOOKUP(X22,Punktezuordnung!$A$2:$B$52,2,FALSE())</f>
        <v>0</v>
      </c>
      <c r="Z22" s="24">
        <v>100</v>
      </c>
      <c r="AA22" s="39">
        <f t="shared" si="16"/>
        <v>51</v>
      </c>
      <c r="AB22" s="34">
        <f>VLOOKUP(AA22,Punktezuordnung!$A$2:$B$52,2,FALSE())</f>
        <v>0</v>
      </c>
      <c r="AC22" s="43">
        <v>0</v>
      </c>
      <c r="AD22" s="39">
        <f t="shared" si="17"/>
        <v>51</v>
      </c>
      <c r="AE22" s="34">
        <f>VLOOKUP(AD22,Punktezuordnung!$A$2:$B$52,2,FALSE())</f>
        <v>0</v>
      </c>
      <c r="AF22" s="44">
        <v>100</v>
      </c>
      <c r="AG22" s="32">
        <f t="shared" si="18"/>
        <v>51</v>
      </c>
      <c r="AH22" s="34">
        <f>VLOOKUP(AG22,Punktezuordnung!$A$2:$B$52,2,FALSE())</f>
        <v>0</v>
      </c>
      <c r="AI22" s="44">
        <v>100</v>
      </c>
      <c r="AJ22" s="32">
        <f t="shared" si="19"/>
        <v>51</v>
      </c>
      <c r="AK22" s="34">
        <f>VLOOKUP(AJ22,Punktezuordnung!$A$2:$B$52,2,FALSE())</f>
        <v>0</v>
      </c>
      <c r="AL22" s="30">
        <f t="array" ref="AL22">IF(ISBLANK(NIA_Cross!$A$2),100,IF(ISBLANK(A22),100,IF((OR(EXACT(A22,NIA_Cross!$C$2:$C$100))),VLOOKUP(A22,NIA_Cross!$C$2:$I$100,4,FALSE))))</f>
        <v>100</v>
      </c>
      <c r="AM22" s="32">
        <f t="shared" si="20"/>
        <v>51</v>
      </c>
      <c r="AN22" s="34">
        <f>VLOOKUP(AM22,Punktezuordnung!$A$2:$B$52,2,FALSE())</f>
        <v>0</v>
      </c>
      <c r="AO22" s="24">
        <f t="array" ref="AO22">IF(ISBLANK(NIA_Speer!$A$2),0,IF(ISBLANK(A22),0,IF((OR(EXACT(A22,NIA_Speer!$C$2:$C$100))),VLOOKUP(A22,NIA_Speer!$C$2:$I$100,4,FALSE))))</f>
        <v>0</v>
      </c>
      <c r="AP22" s="32">
        <f t="array" ref="AP22">IF(AO22&lt;=0,51,RANK(AO22,$AO$4:$AO$49,0))</f>
        <v>51</v>
      </c>
      <c r="AQ22" s="34">
        <f>VLOOKUP(AP22,Punktezuordnung!$A$2:$B$52,2,FALSE())</f>
        <v>0</v>
      </c>
      <c r="AR22" s="24">
        <f t="array" ref="AR22">IF(ISBLANK(STO_Weit!$A$2),0,IF(ISBLANK(A22),0,IF((OR(EXACT(A22,STO_Weit!$C$2:$C$78))),VLOOKUP(A22,STO_Weit!$C$2:$I$78,4,FALSE))))</f>
        <v>0</v>
      </c>
      <c r="AS22" s="32">
        <f t="shared" si="21"/>
        <v>51</v>
      </c>
      <c r="AT22" s="34">
        <f>VLOOKUP(AS22,Punktezuordnung!$A$2:$B$52,2,FALSE())</f>
        <v>0</v>
      </c>
      <c r="AU22" s="24">
        <f t="array" ref="AU22">IF(ISBLANK(STO_Ball!$A$2),0,IF(ISBLANK(A22),0,IF((OR(EXACT(A22,STO_Ball!$C$2:$C$78))),VLOOKUP(A22,STO_Ball!$C$2:$I$78,4,FALSE))))</f>
        <v>0</v>
      </c>
      <c r="AV22" s="39">
        <f t="shared" si="22"/>
        <v>51</v>
      </c>
      <c r="AW22" s="34">
        <f>VLOOKUP(AV22,Punktezuordnung!$A$2:$B$52,2,FALSE())</f>
        <v>0</v>
      </c>
      <c r="AX22" s="43">
        <v>0</v>
      </c>
      <c r="AY22" s="39">
        <f t="shared" si="23"/>
        <v>51</v>
      </c>
      <c r="AZ22" s="46">
        <f>VLOOKUP(AY22,Punktezuordnung!$A$2:$B$52,2,FALSE())</f>
        <v>0</v>
      </c>
    </row>
    <row r="23" spans="1:52" x14ac:dyDescent="0.25">
      <c r="A23" s="22"/>
      <c r="B23" s="22"/>
      <c r="C23" s="22"/>
      <c r="D23" s="22"/>
      <c r="E23" s="39" t="str">
        <f t="shared" si="0"/>
        <v/>
      </c>
      <c r="F23" s="34">
        <f>SUM(LARGE(H23:S23,{1;2;3;4;5;6;7}))</f>
        <v>0</v>
      </c>
      <c r="G23" s="40">
        <f t="shared" si="1"/>
        <v>0</v>
      </c>
      <c r="H23" s="41">
        <f t="shared" si="2"/>
        <v>0</v>
      </c>
      <c r="I23" s="34">
        <f t="shared" si="3"/>
        <v>0</v>
      </c>
      <c r="J23" s="41">
        <f t="shared" si="4"/>
        <v>0</v>
      </c>
      <c r="K23" s="34">
        <f t="shared" si="5"/>
        <v>0</v>
      </c>
      <c r="L23" s="37">
        <f t="shared" si="6"/>
        <v>0</v>
      </c>
      <c r="M23" s="38">
        <f t="shared" si="7"/>
        <v>0</v>
      </c>
      <c r="N23" s="42">
        <f t="shared" si="8"/>
        <v>0</v>
      </c>
      <c r="O23" s="62">
        <f t="shared" si="9"/>
        <v>0</v>
      </c>
      <c r="P23" s="58">
        <f t="shared" si="10"/>
        <v>0</v>
      </c>
      <c r="Q23" s="60">
        <f t="shared" si="11"/>
        <v>0</v>
      </c>
      <c r="R23" s="58">
        <f t="shared" si="12"/>
        <v>0</v>
      </c>
      <c r="S23" s="34">
        <f t="shared" si="13"/>
        <v>0</v>
      </c>
      <c r="T23" s="23">
        <f t="array" ref="T23">IF(ISBLANK(A23),0,IF((OR(EXACT(A23,ALS_Hoch!$C$2:$C$86))),VLOOKUP(A23,ALS_Hoch!$C$2:$I$86,4,FALSE)))</f>
        <v>0</v>
      </c>
      <c r="U23" s="32">
        <f t="shared" si="14"/>
        <v>51</v>
      </c>
      <c r="V23" s="34">
        <f>VLOOKUP(U23,Punktezuordnung!$A$2:$B$52,2,FALSE())</f>
        <v>0</v>
      </c>
      <c r="W23" s="23">
        <f t="array" ref="W23">IF(ISBLANK(A23),0,IF((OR(EXACT(A23,ALS_Kugel!$C$2:$C$87))),VLOOKUP(A23,ALS_Kugel!$C$2:$I$87,4,FALSE)))</f>
        <v>0</v>
      </c>
      <c r="X23" s="39">
        <f t="shared" si="15"/>
        <v>51</v>
      </c>
      <c r="Y23" s="34">
        <f>VLOOKUP(X23,Punktezuordnung!$A$2:$B$52,2,FALSE())</f>
        <v>0</v>
      </c>
      <c r="Z23" s="24">
        <v>100</v>
      </c>
      <c r="AA23" s="39">
        <f t="shared" si="16"/>
        <v>51</v>
      </c>
      <c r="AB23" s="34">
        <f>VLOOKUP(AA23,Punktezuordnung!$A$2:$B$52,2,FALSE())</f>
        <v>0</v>
      </c>
      <c r="AC23" s="43">
        <v>0</v>
      </c>
      <c r="AD23" s="39">
        <f t="shared" si="17"/>
        <v>51</v>
      </c>
      <c r="AE23" s="34">
        <f>VLOOKUP(AD23,Punktezuordnung!$A$2:$B$52,2,FALSE())</f>
        <v>0</v>
      </c>
      <c r="AF23" s="44">
        <v>100</v>
      </c>
      <c r="AG23" s="32">
        <f t="shared" si="18"/>
        <v>51</v>
      </c>
      <c r="AH23" s="34">
        <f>VLOOKUP(AG23,Punktezuordnung!$A$2:$B$52,2,FALSE())</f>
        <v>0</v>
      </c>
      <c r="AI23" s="44">
        <v>100</v>
      </c>
      <c r="AJ23" s="32">
        <f t="shared" si="19"/>
        <v>51</v>
      </c>
      <c r="AK23" s="34">
        <f>VLOOKUP(AJ23,Punktezuordnung!$A$2:$B$52,2,FALSE())</f>
        <v>0</v>
      </c>
      <c r="AL23" s="30">
        <f t="array" ref="AL23">IF(ISBLANK(NIA_Cross!$A$2),100,IF(ISBLANK(A23),100,IF((OR(EXACT(A23,NIA_Cross!$C$2:$C$100))),VLOOKUP(A23,NIA_Cross!$C$2:$I$100,4,FALSE))))</f>
        <v>100</v>
      </c>
      <c r="AM23" s="32">
        <f t="shared" si="20"/>
        <v>51</v>
      </c>
      <c r="AN23" s="34">
        <f>VLOOKUP(AM23,Punktezuordnung!$A$2:$B$52,2,FALSE())</f>
        <v>0</v>
      </c>
      <c r="AO23" s="24">
        <f t="array" ref="AO23">IF(ISBLANK(NIA_Speer!$A$2),0,IF(ISBLANK(A23),0,IF((OR(EXACT(A23,NIA_Speer!$C$2:$C$100))),VLOOKUP(A23,NIA_Speer!$C$2:$I$100,4,FALSE))))</f>
        <v>0</v>
      </c>
      <c r="AP23" s="32">
        <f t="array" ref="AP23">IF(AO23&lt;=0,51,RANK(AO23,$AO$4:$AO$49,0))</f>
        <v>51</v>
      </c>
      <c r="AQ23" s="34">
        <f>VLOOKUP(AP23,Punktezuordnung!$A$2:$B$52,2,FALSE())</f>
        <v>0</v>
      </c>
      <c r="AR23" s="24">
        <f t="array" ref="AR23">IF(ISBLANK(STO_Weit!$A$2),0,IF(ISBLANK(A23),0,IF((OR(EXACT(A23,STO_Weit!$C$2:$C$78))),VLOOKUP(A23,STO_Weit!$C$2:$I$78,4,FALSE))))</f>
        <v>0</v>
      </c>
      <c r="AS23" s="32">
        <f t="shared" si="21"/>
        <v>51</v>
      </c>
      <c r="AT23" s="34">
        <f>VLOOKUP(AS23,Punktezuordnung!$A$2:$B$52,2,FALSE())</f>
        <v>0</v>
      </c>
      <c r="AU23" s="24">
        <f t="array" ref="AU23">IF(ISBLANK(STO_Ball!$A$2),0,IF(ISBLANK(A23),0,IF((OR(EXACT(A23,STO_Ball!$C$2:$C$78))),VLOOKUP(A23,STO_Ball!$C$2:$I$78,4,FALSE))))</f>
        <v>0</v>
      </c>
      <c r="AV23" s="39">
        <f t="shared" si="22"/>
        <v>51</v>
      </c>
      <c r="AW23" s="34">
        <f>VLOOKUP(AV23,Punktezuordnung!$A$2:$B$52,2,FALSE())</f>
        <v>0</v>
      </c>
      <c r="AX23" s="43">
        <v>0</v>
      </c>
      <c r="AY23" s="39">
        <f t="shared" si="23"/>
        <v>51</v>
      </c>
      <c r="AZ23" s="46">
        <f>VLOOKUP(AY23,Punktezuordnung!$A$2:$B$52,2,FALSE())</f>
        <v>0</v>
      </c>
    </row>
    <row r="24" spans="1:52" x14ac:dyDescent="0.25">
      <c r="A24" s="22"/>
      <c r="B24" s="22"/>
      <c r="C24" s="22"/>
      <c r="D24" s="22"/>
      <c r="E24" s="39" t="str">
        <f t="shared" si="0"/>
        <v/>
      </c>
      <c r="F24" s="34">
        <f>SUM(LARGE(H24:S24,{1;2;3;4;5;6;7}))</f>
        <v>0</v>
      </c>
      <c r="G24" s="40">
        <f t="shared" si="1"/>
        <v>0</v>
      </c>
      <c r="H24" s="41">
        <f t="shared" si="2"/>
        <v>0</v>
      </c>
      <c r="I24" s="34">
        <f t="shared" si="3"/>
        <v>0</v>
      </c>
      <c r="J24" s="41">
        <f t="shared" si="4"/>
        <v>0</v>
      </c>
      <c r="K24" s="34">
        <f t="shared" si="5"/>
        <v>0</v>
      </c>
      <c r="L24" s="37">
        <f t="shared" si="6"/>
        <v>0</v>
      </c>
      <c r="M24" s="38">
        <f t="shared" si="7"/>
        <v>0</v>
      </c>
      <c r="N24" s="42">
        <f t="shared" si="8"/>
        <v>0</v>
      </c>
      <c r="O24" s="62">
        <f t="shared" si="9"/>
        <v>0</v>
      </c>
      <c r="P24" s="58">
        <f t="shared" si="10"/>
        <v>0</v>
      </c>
      <c r="Q24" s="60">
        <f t="shared" si="11"/>
        <v>0</v>
      </c>
      <c r="R24" s="58">
        <f t="shared" si="12"/>
        <v>0</v>
      </c>
      <c r="S24" s="34">
        <f t="shared" si="13"/>
        <v>0</v>
      </c>
      <c r="T24" s="23">
        <f t="array" ref="T24">IF(ISBLANK(A24),0,IF((OR(EXACT(A24,ALS_Hoch!$C$2:$C$86))),VLOOKUP(A24,ALS_Hoch!$C$2:$I$86,4,FALSE)))</f>
        <v>0</v>
      </c>
      <c r="U24" s="32">
        <f t="shared" si="14"/>
        <v>51</v>
      </c>
      <c r="V24" s="34">
        <f>VLOOKUP(U24,Punktezuordnung!$A$2:$B$52,2,FALSE())</f>
        <v>0</v>
      </c>
      <c r="W24" s="23">
        <f t="array" ref="W24">IF(ISBLANK(A24),0,IF((OR(EXACT(A24,ALS_Kugel!$C$2:$C$87))),VLOOKUP(A24,ALS_Kugel!$C$2:$I$87,4,FALSE)))</f>
        <v>0</v>
      </c>
      <c r="X24" s="39">
        <f t="shared" si="15"/>
        <v>51</v>
      </c>
      <c r="Y24" s="34">
        <f>VLOOKUP(X24,Punktezuordnung!$A$2:$B$52,2,FALSE())</f>
        <v>0</v>
      </c>
      <c r="Z24" s="24">
        <v>100</v>
      </c>
      <c r="AA24" s="39">
        <f t="shared" si="16"/>
        <v>51</v>
      </c>
      <c r="AB24" s="34">
        <f>VLOOKUP(AA24,Punktezuordnung!$A$2:$B$52,2,FALSE())</f>
        <v>0</v>
      </c>
      <c r="AC24" s="43">
        <v>0</v>
      </c>
      <c r="AD24" s="39">
        <f t="shared" si="17"/>
        <v>51</v>
      </c>
      <c r="AE24" s="34">
        <f>VLOOKUP(AD24,Punktezuordnung!$A$2:$B$52,2,FALSE())</f>
        <v>0</v>
      </c>
      <c r="AF24" s="44">
        <v>100</v>
      </c>
      <c r="AG24" s="32">
        <f t="shared" si="18"/>
        <v>51</v>
      </c>
      <c r="AH24" s="34">
        <f>VLOOKUP(AG24,Punktezuordnung!$A$2:$B$52,2,FALSE())</f>
        <v>0</v>
      </c>
      <c r="AI24" s="44">
        <v>100</v>
      </c>
      <c r="AJ24" s="32">
        <f t="shared" si="19"/>
        <v>51</v>
      </c>
      <c r="AK24" s="34">
        <f>VLOOKUP(AJ24,Punktezuordnung!$A$2:$B$52,2,FALSE())</f>
        <v>0</v>
      </c>
      <c r="AL24" s="30">
        <f t="array" ref="AL24">IF(ISBLANK(NIA_Cross!$A$2),100,IF(ISBLANK(A24),100,IF((OR(EXACT(A24,NIA_Cross!$C$2:$C$100))),VLOOKUP(A24,NIA_Cross!$C$2:$I$100,4,FALSE))))</f>
        <v>100</v>
      </c>
      <c r="AM24" s="32">
        <f t="shared" si="20"/>
        <v>51</v>
      </c>
      <c r="AN24" s="34">
        <f>VLOOKUP(AM24,Punktezuordnung!$A$2:$B$52,2,FALSE())</f>
        <v>0</v>
      </c>
      <c r="AO24" s="24">
        <f t="array" ref="AO24">IF(ISBLANK(NIA_Speer!$A$2),0,IF(ISBLANK(A24),0,IF((OR(EXACT(A24,NIA_Speer!$C$2:$C$100))),VLOOKUP(A24,NIA_Speer!$C$2:$I$100,4,FALSE))))</f>
        <v>0</v>
      </c>
      <c r="AP24" s="32">
        <f t="array" ref="AP24">IF(AO24&lt;=0,51,RANK(AO24,$AO$4:$AO$49,0))</f>
        <v>51</v>
      </c>
      <c r="AQ24" s="34">
        <f>VLOOKUP(AP24,Punktezuordnung!$A$2:$B$52,2,FALSE())</f>
        <v>0</v>
      </c>
      <c r="AR24" s="24">
        <f t="array" ref="AR24">IF(ISBLANK(STO_Weit!$A$2),0,IF(ISBLANK(A24),0,IF((OR(EXACT(A24,STO_Weit!$C$2:$C$78))),VLOOKUP(A24,STO_Weit!$C$2:$I$78,4,FALSE))))</f>
        <v>0</v>
      </c>
      <c r="AS24" s="32">
        <f t="shared" si="21"/>
        <v>51</v>
      </c>
      <c r="AT24" s="34">
        <f>VLOOKUP(AS24,Punktezuordnung!$A$2:$B$52,2,FALSE())</f>
        <v>0</v>
      </c>
      <c r="AU24" s="24">
        <f t="array" ref="AU24">IF(ISBLANK(STO_Ball!$A$2),0,IF(ISBLANK(A24),0,IF((OR(EXACT(A24,STO_Ball!$C$2:$C$78))),VLOOKUP(A24,STO_Ball!$C$2:$I$78,4,FALSE))))</f>
        <v>0</v>
      </c>
      <c r="AV24" s="39">
        <f t="shared" si="22"/>
        <v>51</v>
      </c>
      <c r="AW24" s="34">
        <f>VLOOKUP(AV24,Punktezuordnung!$A$2:$B$52,2,FALSE())</f>
        <v>0</v>
      </c>
      <c r="AX24" s="43">
        <v>0</v>
      </c>
      <c r="AY24" s="39">
        <f t="shared" si="23"/>
        <v>51</v>
      </c>
      <c r="AZ24" s="46">
        <f>VLOOKUP(AY24,Punktezuordnung!$A$2:$B$52,2,FALSE())</f>
        <v>0</v>
      </c>
    </row>
    <row r="25" spans="1:52" x14ac:dyDescent="0.25">
      <c r="A25" s="22"/>
      <c r="B25" s="22"/>
      <c r="C25" s="22"/>
      <c r="D25" s="22"/>
      <c r="E25" s="39" t="str">
        <f t="shared" si="0"/>
        <v/>
      </c>
      <c r="F25" s="34">
        <f>SUM(LARGE(H25:S25,{1;2;3;4;5;6;7}))</f>
        <v>0</v>
      </c>
      <c r="G25" s="40">
        <f t="shared" si="1"/>
        <v>0</v>
      </c>
      <c r="H25" s="41">
        <f t="shared" si="2"/>
        <v>0</v>
      </c>
      <c r="I25" s="34">
        <f t="shared" si="3"/>
        <v>0</v>
      </c>
      <c r="J25" s="41">
        <f t="shared" si="4"/>
        <v>0</v>
      </c>
      <c r="K25" s="34">
        <f t="shared" si="5"/>
        <v>0</v>
      </c>
      <c r="L25" s="37">
        <f t="shared" si="6"/>
        <v>0</v>
      </c>
      <c r="M25" s="38">
        <f t="shared" si="7"/>
        <v>0</v>
      </c>
      <c r="N25" s="42">
        <f t="shared" si="8"/>
        <v>0</v>
      </c>
      <c r="O25" s="62">
        <f t="shared" si="9"/>
        <v>0</v>
      </c>
      <c r="P25" s="58">
        <f t="shared" si="10"/>
        <v>0</v>
      </c>
      <c r="Q25" s="60">
        <f t="shared" si="11"/>
        <v>0</v>
      </c>
      <c r="R25" s="58">
        <f t="shared" si="12"/>
        <v>0</v>
      </c>
      <c r="S25" s="34">
        <f t="shared" si="13"/>
        <v>0</v>
      </c>
      <c r="T25" s="23">
        <f t="array" ref="T25">IF(ISBLANK(A25),0,IF((OR(EXACT(A25,ALS_Hoch!$C$2:$C$86))),VLOOKUP(A25,ALS_Hoch!$C$2:$I$86,4,FALSE)))</f>
        <v>0</v>
      </c>
      <c r="U25" s="32">
        <f t="shared" si="14"/>
        <v>51</v>
      </c>
      <c r="V25" s="34">
        <f>VLOOKUP(U25,Punktezuordnung!$A$2:$B$52,2,FALSE())</f>
        <v>0</v>
      </c>
      <c r="W25" s="23">
        <f t="array" ref="W25">IF(ISBLANK(A25),0,IF((OR(EXACT(A25,ALS_Kugel!$C$2:$C$87))),VLOOKUP(A25,ALS_Kugel!$C$2:$I$87,4,FALSE)))</f>
        <v>0</v>
      </c>
      <c r="X25" s="39">
        <f t="shared" si="15"/>
        <v>51</v>
      </c>
      <c r="Y25" s="34">
        <f>VLOOKUP(X25,Punktezuordnung!$A$2:$B$52,2,FALSE())</f>
        <v>0</v>
      </c>
      <c r="Z25" s="24">
        <v>100</v>
      </c>
      <c r="AA25" s="39">
        <f t="shared" si="16"/>
        <v>51</v>
      </c>
      <c r="AB25" s="34">
        <f>VLOOKUP(AA25,Punktezuordnung!$A$2:$B$52,2,FALSE())</f>
        <v>0</v>
      </c>
      <c r="AC25" s="43">
        <v>0</v>
      </c>
      <c r="AD25" s="39">
        <f t="shared" si="17"/>
        <v>51</v>
      </c>
      <c r="AE25" s="34">
        <f>VLOOKUP(AD25,Punktezuordnung!$A$2:$B$52,2,FALSE())</f>
        <v>0</v>
      </c>
      <c r="AF25" s="44">
        <v>100</v>
      </c>
      <c r="AG25" s="32">
        <f t="shared" si="18"/>
        <v>51</v>
      </c>
      <c r="AH25" s="34">
        <f>VLOOKUP(AG25,Punktezuordnung!$A$2:$B$52,2,FALSE())</f>
        <v>0</v>
      </c>
      <c r="AI25" s="44">
        <v>100</v>
      </c>
      <c r="AJ25" s="32">
        <f t="shared" si="19"/>
        <v>51</v>
      </c>
      <c r="AK25" s="34">
        <f>VLOOKUP(AJ25,Punktezuordnung!$A$2:$B$52,2,FALSE())</f>
        <v>0</v>
      </c>
      <c r="AL25" s="30">
        <f t="array" ref="AL25">IF(ISBLANK(NIA_Cross!$A$2),100,IF(ISBLANK(A25),100,IF((OR(EXACT(A25,NIA_Cross!$C$2:$C$100))),VLOOKUP(A25,NIA_Cross!$C$2:$I$100,4,FALSE))))</f>
        <v>100</v>
      </c>
      <c r="AM25" s="32">
        <f t="shared" si="20"/>
        <v>51</v>
      </c>
      <c r="AN25" s="34">
        <f>VLOOKUP(AM25,Punktezuordnung!$A$2:$B$52,2,FALSE())</f>
        <v>0</v>
      </c>
      <c r="AO25" s="24">
        <f t="array" ref="AO25">IF(ISBLANK(NIA_Speer!$A$2),0,IF(ISBLANK(A25),0,IF((OR(EXACT(A25,NIA_Speer!$C$2:$C$100))),VLOOKUP(A25,NIA_Speer!$C$2:$I$100,4,FALSE))))</f>
        <v>0</v>
      </c>
      <c r="AP25" s="32">
        <f t="array" ref="AP25">IF(AO25&lt;=0,51,RANK(AO25,$AO$4:$AO$49,0))</f>
        <v>51</v>
      </c>
      <c r="AQ25" s="34">
        <f>VLOOKUP(AP25,Punktezuordnung!$A$2:$B$52,2,FALSE())</f>
        <v>0</v>
      </c>
      <c r="AR25" s="24">
        <f t="array" ref="AR25">IF(ISBLANK(STO_Weit!$A$2),0,IF(ISBLANK(A25),0,IF((OR(EXACT(A25,STO_Weit!$C$2:$C$78))),VLOOKUP(A25,STO_Weit!$C$2:$I$78,4,FALSE))))</f>
        <v>0</v>
      </c>
      <c r="AS25" s="32">
        <f t="shared" si="21"/>
        <v>51</v>
      </c>
      <c r="AT25" s="34">
        <f>VLOOKUP(AS25,Punktezuordnung!$A$2:$B$52,2,FALSE())</f>
        <v>0</v>
      </c>
      <c r="AU25" s="24">
        <f t="array" ref="AU25">IF(ISBLANK(STO_Ball!$A$2),0,IF(ISBLANK(A25),0,IF((OR(EXACT(A25,STO_Ball!$C$2:$C$78))),VLOOKUP(A25,STO_Ball!$C$2:$I$78,4,FALSE))))</f>
        <v>0</v>
      </c>
      <c r="AV25" s="39">
        <f t="shared" si="22"/>
        <v>51</v>
      </c>
      <c r="AW25" s="34">
        <f>VLOOKUP(AV25,Punktezuordnung!$A$2:$B$52,2,FALSE())</f>
        <v>0</v>
      </c>
      <c r="AX25" s="43">
        <v>0</v>
      </c>
      <c r="AY25" s="39">
        <f t="shared" si="23"/>
        <v>51</v>
      </c>
      <c r="AZ25" s="46">
        <f>VLOOKUP(AY25,Punktezuordnung!$A$2:$B$52,2,FALSE())</f>
        <v>0</v>
      </c>
    </row>
    <row r="26" spans="1:52" x14ac:dyDescent="0.25">
      <c r="A26" s="22"/>
      <c r="B26" s="22"/>
      <c r="C26" s="22"/>
      <c r="D26" s="22"/>
      <c r="E26" s="39" t="str">
        <f t="shared" si="0"/>
        <v/>
      </c>
      <c r="F26" s="34">
        <f>SUM(LARGE(H26:S26,{1;2;3;4;5;6;7}))</f>
        <v>0</v>
      </c>
      <c r="G26" s="40">
        <f t="shared" si="1"/>
        <v>0</v>
      </c>
      <c r="H26" s="41">
        <f t="shared" si="2"/>
        <v>0</v>
      </c>
      <c r="I26" s="34">
        <f t="shared" si="3"/>
        <v>0</v>
      </c>
      <c r="J26" s="41">
        <f t="shared" si="4"/>
        <v>0</v>
      </c>
      <c r="K26" s="34">
        <f t="shared" si="5"/>
        <v>0</v>
      </c>
      <c r="L26" s="37">
        <f t="shared" si="6"/>
        <v>0</v>
      </c>
      <c r="M26" s="38">
        <f t="shared" si="7"/>
        <v>0</v>
      </c>
      <c r="N26" s="42">
        <f t="shared" si="8"/>
        <v>0</v>
      </c>
      <c r="O26" s="62">
        <f t="shared" si="9"/>
        <v>0</v>
      </c>
      <c r="P26" s="58">
        <f t="shared" si="10"/>
        <v>0</v>
      </c>
      <c r="Q26" s="60">
        <f t="shared" si="11"/>
        <v>0</v>
      </c>
      <c r="R26" s="58">
        <f t="shared" si="12"/>
        <v>0</v>
      </c>
      <c r="S26" s="34">
        <f t="shared" si="13"/>
        <v>0</v>
      </c>
      <c r="T26" s="23">
        <f t="array" ref="T26">IF(ISBLANK(A26),0,IF((OR(EXACT(A26,ALS_Hoch!$C$2:$C$86))),VLOOKUP(A26,ALS_Hoch!$C$2:$I$86,4,FALSE)))</f>
        <v>0</v>
      </c>
      <c r="U26" s="32">
        <f t="shared" si="14"/>
        <v>51</v>
      </c>
      <c r="V26" s="34">
        <f>VLOOKUP(U26,Punktezuordnung!$A$2:$B$52,2,FALSE())</f>
        <v>0</v>
      </c>
      <c r="W26" s="23">
        <f t="array" ref="W26">IF(ISBLANK(A26),0,IF((OR(EXACT(A26,ALS_Kugel!$C$2:$C$87))),VLOOKUP(A26,ALS_Kugel!$C$2:$I$87,4,FALSE)))</f>
        <v>0</v>
      </c>
      <c r="X26" s="39">
        <f t="shared" si="15"/>
        <v>51</v>
      </c>
      <c r="Y26" s="34">
        <f>VLOOKUP(X26,Punktezuordnung!$A$2:$B$52,2,FALSE())</f>
        <v>0</v>
      </c>
      <c r="Z26" s="24">
        <v>100</v>
      </c>
      <c r="AA26" s="39">
        <f t="shared" si="16"/>
        <v>51</v>
      </c>
      <c r="AB26" s="34">
        <f>VLOOKUP(AA26,Punktezuordnung!$A$2:$B$52,2,FALSE())</f>
        <v>0</v>
      </c>
      <c r="AC26" s="43">
        <v>0</v>
      </c>
      <c r="AD26" s="39">
        <f t="shared" si="17"/>
        <v>51</v>
      </c>
      <c r="AE26" s="34">
        <f>VLOOKUP(AD26,Punktezuordnung!$A$2:$B$52,2,FALSE())</f>
        <v>0</v>
      </c>
      <c r="AF26" s="44">
        <v>100</v>
      </c>
      <c r="AG26" s="32">
        <f t="shared" si="18"/>
        <v>51</v>
      </c>
      <c r="AH26" s="34">
        <f>VLOOKUP(AG26,Punktezuordnung!$A$2:$B$52,2,FALSE())</f>
        <v>0</v>
      </c>
      <c r="AI26" s="44">
        <v>100</v>
      </c>
      <c r="AJ26" s="32">
        <f t="shared" si="19"/>
        <v>51</v>
      </c>
      <c r="AK26" s="34">
        <f>VLOOKUP(AJ26,Punktezuordnung!$A$2:$B$52,2,FALSE())</f>
        <v>0</v>
      </c>
      <c r="AL26" s="30">
        <f t="array" ref="AL26">IF(ISBLANK(NIA_Cross!$A$2),100,IF(ISBLANK(A26),100,IF((OR(EXACT(A26,NIA_Cross!$C$2:$C$100))),VLOOKUP(A26,NIA_Cross!$C$2:$I$100,4,FALSE))))</f>
        <v>100</v>
      </c>
      <c r="AM26" s="32">
        <f t="shared" si="20"/>
        <v>51</v>
      </c>
      <c r="AN26" s="34">
        <f>VLOOKUP(AM26,Punktezuordnung!$A$2:$B$52,2,FALSE())</f>
        <v>0</v>
      </c>
      <c r="AO26" s="24">
        <f t="array" ref="AO26">IF(ISBLANK(NIA_Speer!$A$2),0,IF(ISBLANK(A26),0,IF((OR(EXACT(A26,NIA_Speer!$C$2:$C$100))),VLOOKUP(A26,NIA_Speer!$C$2:$I$100,4,FALSE))))</f>
        <v>0</v>
      </c>
      <c r="AP26" s="32">
        <f t="array" ref="AP26">IF(AO26&lt;=0,51,RANK(AO26,$AO$4:$AO$49,0))</f>
        <v>51</v>
      </c>
      <c r="AQ26" s="34">
        <f>VLOOKUP(AP26,Punktezuordnung!$A$2:$B$52,2,FALSE())</f>
        <v>0</v>
      </c>
      <c r="AR26" s="24">
        <f t="array" ref="AR26">IF(ISBLANK(STO_Weit!$A$2),0,IF(ISBLANK(A26),0,IF((OR(EXACT(A26,STO_Weit!$C$2:$C$78))),VLOOKUP(A26,STO_Weit!$C$2:$I$78,4,FALSE))))</f>
        <v>0</v>
      </c>
      <c r="AS26" s="32">
        <f t="shared" si="21"/>
        <v>51</v>
      </c>
      <c r="AT26" s="34">
        <f>VLOOKUP(AS26,Punktezuordnung!$A$2:$B$52,2,FALSE())</f>
        <v>0</v>
      </c>
      <c r="AU26" s="24">
        <f t="array" ref="AU26">IF(ISBLANK(STO_Ball!$A$2),0,IF(ISBLANK(A26),0,IF((OR(EXACT(A26,STO_Ball!$C$2:$C$78))),VLOOKUP(A26,STO_Ball!$C$2:$I$78,4,FALSE))))</f>
        <v>0</v>
      </c>
      <c r="AV26" s="39">
        <f t="shared" si="22"/>
        <v>51</v>
      </c>
      <c r="AW26" s="34">
        <f>VLOOKUP(AV26,Punktezuordnung!$A$2:$B$52,2,FALSE())</f>
        <v>0</v>
      </c>
      <c r="AX26" s="43">
        <v>0</v>
      </c>
      <c r="AY26" s="39">
        <f t="shared" si="23"/>
        <v>51</v>
      </c>
      <c r="AZ26" s="46">
        <f>VLOOKUP(AY26,Punktezuordnung!$A$2:$B$52,2,FALSE())</f>
        <v>0</v>
      </c>
    </row>
    <row r="27" spans="1:52" x14ac:dyDescent="0.25">
      <c r="A27" s="22"/>
      <c r="B27" s="22"/>
      <c r="C27" s="22"/>
      <c r="D27" s="22"/>
      <c r="E27" s="39" t="str">
        <f t="shared" si="0"/>
        <v/>
      </c>
      <c r="F27" s="34">
        <f>SUM(LARGE(H27:S27,{1;2;3;4;5;6;7}))</f>
        <v>0</v>
      </c>
      <c r="G27" s="40">
        <f t="shared" si="1"/>
        <v>0</v>
      </c>
      <c r="H27" s="41">
        <f t="shared" si="2"/>
        <v>0</v>
      </c>
      <c r="I27" s="34">
        <f t="shared" si="3"/>
        <v>0</v>
      </c>
      <c r="J27" s="41">
        <f t="shared" si="4"/>
        <v>0</v>
      </c>
      <c r="K27" s="34">
        <f t="shared" si="5"/>
        <v>0</v>
      </c>
      <c r="L27" s="37">
        <f t="shared" si="6"/>
        <v>0</v>
      </c>
      <c r="M27" s="38">
        <f t="shared" si="7"/>
        <v>0</v>
      </c>
      <c r="N27" s="42">
        <f t="shared" si="8"/>
        <v>0</v>
      </c>
      <c r="O27" s="62">
        <f t="shared" si="9"/>
        <v>0</v>
      </c>
      <c r="P27" s="58">
        <f t="shared" si="10"/>
        <v>0</v>
      </c>
      <c r="Q27" s="60">
        <f t="shared" si="11"/>
        <v>0</v>
      </c>
      <c r="R27" s="58">
        <f t="shared" si="12"/>
        <v>0</v>
      </c>
      <c r="S27" s="34">
        <f t="shared" si="13"/>
        <v>0</v>
      </c>
      <c r="T27" s="23">
        <f t="array" ref="T27">IF(ISBLANK(A27),0,IF((OR(EXACT(A27,ALS_Hoch!$C$2:$C$86))),VLOOKUP(A27,ALS_Hoch!$C$2:$I$86,4,FALSE)))</f>
        <v>0</v>
      </c>
      <c r="U27" s="32">
        <f t="shared" si="14"/>
        <v>51</v>
      </c>
      <c r="V27" s="34">
        <f>VLOOKUP(U27,Punktezuordnung!$A$2:$B$52,2,FALSE())</f>
        <v>0</v>
      </c>
      <c r="W27" s="23">
        <f t="array" ref="W27">IF(ISBLANK(A27),0,IF((OR(EXACT(A27,ALS_Kugel!$C$2:$C$87))),VLOOKUP(A27,ALS_Kugel!$C$2:$I$87,4,FALSE)))</f>
        <v>0</v>
      </c>
      <c r="X27" s="39">
        <f t="shared" si="15"/>
        <v>51</v>
      </c>
      <c r="Y27" s="34">
        <f>VLOOKUP(X27,Punktezuordnung!$A$2:$B$52,2,FALSE())</f>
        <v>0</v>
      </c>
      <c r="Z27" s="24">
        <v>100</v>
      </c>
      <c r="AA27" s="39">
        <f t="shared" si="16"/>
        <v>51</v>
      </c>
      <c r="AB27" s="34">
        <f>VLOOKUP(AA27,Punktezuordnung!$A$2:$B$52,2,FALSE())</f>
        <v>0</v>
      </c>
      <c r="AC27" s="43">
        <v>0</v>
      </c>
      <c r="AD27" s="39">
        <f t="shared" si="17"/>
        <v>51</v>
      </c>
      <c r="AE27" s="34">
        <f>VLOOKUP(AD27,Punktezuordnung!$A$2:$B$52,2,FALSE())</f>
        <v>0</v>
      </c>
      <c r="AF27" s="44">
        <v>100</v>
      </c>
      <c r="AG27" s="32">
        <f t="shared" si="18"/>
        <v>51</v>
      </c>
      <c r="AH27" s="34">
        <f>VLOOKUP(AG27,Punktezuordnung!$A$2:$B$52,2,FALSE())</f>
        <v>0</v>
      </c>
      <c r="AI27" s="44">
        <v>100</v>
      </c>
      <c r="AJ27" s="32">
        <f t="shared" si="19"/>
        <v>51</v>
      </c>
      <c r="AK27" s="34">
        <f>VLOOKUP(AJ27,Punktezuordnung!$A$2:$B$52,2,FALSE())</f>
        <v>0</v>
      </c>
      <c r="AL27" s="30">
        <f t="array" ref="AL27">IF(ISBLANK(NIA_Cross!$A$2),100,IF(ISBLANK(A27),100,IF((OR(EXACT(A27,NIA_Cross!$C$2:$C$100))),VLOOKUP(A27,NIA_Cross!$C$2:$I$100,4,FALSE))))</f>
        <v>100</v>
      </c>
      <c r="AM27" s="32">
        <f t="shared" si="20"/>
        <v>51</v>
      </c>
      <c r="AN27" s="34">
        <f>VLOOKUP(AM27,Punktezuordnung!$A$2:$B$52,2,FALSE())</f>
        <v>0</v>
      </c>
      <c r="AO27" s="24">
        <f t="array" ref="AO27">IF(ISBLANK(NIA_Speer!$A$2),0,IF(ISBLANK(A27),0,IF((OR(EXACT(A27,NIA_Speer!$C$2:$C$100))),VLOOKUP(A27,NIA_Speer!$C$2:$I$100,4,FALSE))))</f>
        <v>0</v>
      </c>
      <c r="AP27" s="32">
        <f t="array" ref="AP27">IF(AO27&lt;=0,51,RANK(AO27,$AO$4:$AO$49,0))</f>
        <v>51</v>
      </c>
      <c r="AQ27" s="34">
        <f>VLOOKUP(AP27,Punktezuordnung!$A$2:$B$52,2,FALSE())</f>
        <v>0</v>
      </c>
      <c r="AR27" s="24">
        <f t="array" ref="AR27">IF(ISBLANK(STO_Weit!$A$2),0,IF(ISBLANK(A27),0,IF((OR(EXACT(A27,STO_Weit!$C$2:$C$78))),VLOOKUP(A27,STO_Weit!$C$2:$I$78,4,FALSE))))</f>
        <v>0</v>
      </c>
      <c r="AS27" s="32">
        <f t="shared" si="21"/>
        <v>51</v>
      </c>
      <c r="AT27" s="34">
        <f>VLOOKUP(AS27,Punktezuordnung!$A$2:$B$52,2,FALSE())</f>
        <v>0</v>
      </c>
      <c r="AU27" s="24">
        <f t="array" ref="AU27">IF(ISBLANK(STO_Ball!$A$2),0,IF(ISBLANK(A27),0,IF((OR(EXACT(A27,STO_Ball!$C$2:$C$78))),VLOOKUP(A27,STO_Ball!$C$2:$I$78,4,FALSE))))</f>
        <v>0</v>
      </c>
      <c r="AV27" s="39">
        <f t="shared" si="22"/>
        <v>51</v>
      </c>
      <c r="AW27" s="34">
        <f>VLOOKUP(AV27,Punktezuordnung!$A$2:$B$52,2,FALSE())</f>
        <v>0</v>
      </c>
      <c r="AX27" s="43">
        <v>0</v>
      </c>
      <c r="AY27" s="39">
        <f t="shared" si="23"/>
        <v>51</v>
      </c>
      <c r="AZ27" s="46">
        <f>VLOOKUP(AY27,Punktezuordnung!$A$2:$B$52,2,FALSE())</f>
        <v>0</v>
      </c>
    </row>
    <row r="28" spans="1:52" x14ac:dyDescent="0.25">
      <c r="A28" s="22"/>
      <c r="B28" s="22"/>
      <c r="C28" s="22"/>
      <c r="D28" s="22"/>
      <c r="E28" s="39" t="str">
        <f t="shared" si="0"/>
        <v/>
      </c>
      <c r="F28" s="34">
        <f>SUM(LARGE(H28:S28,{1;2;3;4;5;6;7}))</f>
        <v>0</v>
      </c>
      <c r="G28" s="40">
        <f t="shared" si="1"/>
        <v>0</v>
      </c>
      <c r="H28" s="41">
        <f t="shared" si="2"/>
        <v>0</v>
      </c>
      <c r="I28" s="34">
        <f t="shared" si="3"/>
        <v>0</v>
      </c>
      <c r="J28" s="41">
        <f t="shared" si="4"/>
        <v>0</v>
      </c>
      <c r="K28" s="34">
        <f t="shared" si="5"/>
        <v>0</v>
      </c>
      <c r="L28" s="37">
        <f t="shared" si="6"/>
        <v>0</v>
      </c>
      <c r="M28" s="38">
        <f t="shared" si="7"/>
        <v>0</v>
      </c>
      <c r="N28" s="42">
        <f t="shared" si="8"/>
        <v>0</v>
      </c>
      <c r="O28" s="62">
        <f t="shared" si="9"/>
        <v>0</v>
      </c>
      <c r="P28" s="58">
        <f t="shared" si="10"/>
        <v>0</v>
      </c>
      <c r="Q28" s="60">
        <f t="shared" si="11"/>
        <v>0</v>
      </c>
      <c r="R28" s="58">
        <f t="shared" si="12"/>
        <v>0</v>
      </c>
      <c r="S28" s="34">
        <f t="shared" si="13"/>
        <v>0</v>
      </c>
      <c r="T28" s="23">
        <f t="array" ref="T28">IF(ISBLANK(A28),0,IF((OR(EXACT(A28,ALS_Hoch!$C$2:$C$86))),VLOOKUP(A28,ALS_Hoch!$C$2:$I$86,4,FALSE)))</f>
        <v>0</v>
      </c>
      <c r="U28" s="32">
        <f t="shared" si="14"/>
        <v>51</v>
      </c>
      <c r="V28" s="34">
        <f>VLOOKUP(U28,Punktezuordnung!$A$2:$B$52,2,FALSE())</f>
        <v>0</v>
      </c>
      <c r="W28" s="23">
        <f t="array" ref="W28">IF(ISBLANK(A28),0,IF((OR(EXACT(A28,ALS_Kugel!$C$2:$C$87))),VLOOKUP(A28,ALS_Kugel!$C$2:$I$87,4,FALSE)))</f>
        <v>0</v>
      </c>
      <c r="X28" s="39">
        <f t="shared" si="15"/>
        <v>51</v>
      </c>
      <c r="Y28" s="34">
        <f>VLOOKUP(X28,Punktezuordnung!$A$2:$B$52,2,FALSE())</f>
        <v>0</v>
      </c>
      <c r="Z28" s="24">
        <v>100</v>
      </c>
      <c r="AA28" s="39">
        <f t="shared" si="16"/>
        <v>51</v>
      </c>
      <c r="AB28" s="34">
        <f>VLOOKUP(AA28,Punktezuordnung!$A$2:$B$52,2,FALSE())</f>
        <v>0</v>
      </c>
      <c r="AC28" s="43">
        <v>0</v>
      </c>
      <c r="AD28" s="39">
        <f t="shared" si="17"/>
        <v>51</v>
      </c>
      <c r="AE28" s="34">
        <f>VLOOKUP(AD28,Punktezuordnung!$A$2:$B$52,2,FALSE())</f>
        <v>0</v>
      </c>
      <c r="AF28" s="44">
        <v>100</v>
      </c>
      <c r="AG28" s="32">
        <f t="shared" si="18"/>
        <v>51</v>
      </c>
      <c r="AH28" s="34">
        <f>VLOOKUP(AG28,Punktezuordnung!$A$2:$B$52,2,FALSE())</f>
        <v>0</v>
      </c>
      <c r="AI28" s="44">
        <v>100</v>
      </c>
      <c r="AJ28" s="32">
        <f t="shared" si="19"/>
        <v>51</v>
      </c>
      <c r="AK28" s="34">
        <f>VLOOKUP(AJ28,Punktezuordnung!$A$2:$B$52,2,FALSE())</f>
        <v>0</v>
      </c>
      <c r="AL28" s="30">
        <f t="array" ref="AL28">IF(ISBLANK(NIA_Cross!$A$2),100,IF(ISBLANK(A28),100,IF((OR(EXACT(A28,NIA_Cross!$C$2:$C$100))),VLOOKUP(A28,NIA_Cross!$C$2:$I$100,4,FALSE))))</f>
        <v>100</v>
      </c>
      <c r="AM28" s="32">
        <f t="shared" si="20"/>
        <v>51</v>
      </c>
      <c r="AN28" s="34">
        <f>VLOOKUP(AM28,Punktezuordnung!$A$2:$B$52,2,FALSE())</f>
        <v>0</v>
      </c>
      <c r="AO28" s="24">
        <f t="array" ref="AO28">IF(ISBLANK(NIA_Speer!$A$2),0,IF(ISBLANK(A28),0,IF((OR(EXACT(A28,NIA_Speer!$C$2:$C$100))),VLOOKUP(A28,NIA_Speer!$C$2:$I$100,4,FALSE))))</f>
        <v>0</v>
      </c>
      <c r="AP28" s="32">
        <f t="array" ref="AP28">IF(AO28&lt;=0,51,RANK(AO28,$AO$4:$AO$49,0))</f>
        <v>51</v>
      </c>
      <c r="AQ28" s="34">
        <f>VLOOKUP(AP28,Punktezuordnung!$A$2:$B$52,2,FALSE())</f>
        <v>0</v>
      </c>
      <c r="AR28" s="24">
        <f t="array" ref="AR28">IF(ISBLANK(STO_Weit!$A$2),0,IF(ISBLANK(A28),0,IF((OR(EXACT(A28,STO_Weit!$C$2:$C$78))),VLOOKUP(A28,STO_Weit!$C$2:$I$78,4,FALSE))))</f>
        <v>0</v>
      </c>
      <c r="AS28" s="32">
        <f t="shared" si="21"/>
        <v>51</v>
      </c>
      <c r="AT28" s="34">
        <f>VLOOKUP(AS28,Punktezuordnung!$A$2:$B$52,2,FALSE())</f>
        <v>0</v>
      </c>
      <c r="AU28" s="24">
        <f t="array" ref="AU28">IF(ISBLANK(STO_Ball!$A$2),0,IF(ISBLANK(A28),0,IF((OR(EXACT(A28,STO_Ball!$C$2:$C$78))),VLOOKUP(A28,STO_Ball!$C$2:$I$78,4,FALSE))))</f>
        <v>0</v>
      </c>
      <c r="AV28" s="39">
        <f t="shared" si="22"/>
        <v>51</v>
      </c>
      <c r="AW28" s="34">
        <f>VLOOKUP(AV28,Punktezuordnung!$A$2:$B$52,2,FALSE())</f>
        <v>0</v>
      </c>
      <c r="AX28" s="43">
        <v>0</v>
      </c>
      <c r="AY28" s="39">
        <f t="shared" si="23"/>
        <v>51</v>
      </c>
      <c r="AZ28" s="46">
        <f>VLOOKUP(AY28,Punktezuordnung!$A$2:$B$52,2,FALSE())</f>
        <v>0</v>
      </c>
    </row>
    <row r="29" spans="1:52" x14ac:dyDescent="0.25">
      <c r="A29" s="22"/>
      <c r="B29" s="22"/>
      <c r="C29" s="22"/>
      <c r="D29" s="22"/>
      <c r="E29" s="39" t="str">
        <f t="shared" si="0"/>
        <v/>
      </c>
      <c r="F29" s="34">
        <f>SUM(LARGE(H29:S29,{1;2;3;4;5;6;7}))</f>
        <v>0</v>
      </c>
      <c r="G29" s="40">
        <f t="shared" si="1"/>
        <v>0</v>
      </c>
      <c r="H29" s="41">
        <f t="shared" si="2"/>
        <v>0</v>
      </c>
      <c r="I29" s="34">
        <f t="shared" si="3"/>
        <v>0</v>
      </c>
      <c r="J29" s="41">
        <f t="shared" si="4"/>
        <v>0</v>
      </c>
      <c r="K29" s="34">
        <f t="shared" si="5"/>
        <v>0</v>
      </c>
      <c r="L29" s="37">
        <f t="shared" si="6"/>
        <v>0</v>
      </c>
      <c r="M29" s="38">
        <f t="shared" si="7"/>
        <v>0</v>
      </c>
      <c r="N29" s="42">
        <f t="shared" si="8"/>
        <v>0</v>
      </c>
      <c r="O29" s="62">
        <f t="shared" si="9"/>
        <v>0</v>
      </c>
      <c r="P29" s="58">
        <f t="shared" si="10"/>
        <v>0</v>
      </c>
      <c r="Q29" s="60">
        <f t="shared" si="11"/>
        <v>0</v>
      </c>
      <c r="R29" s="58">
        <f t="shared" si="12"/>
        <v>0</v>
      </c>
      <c r="S29" s="34">
        <f t="shared" si="13"/>
        <v>0</v>
      </c>
      <c r="T29" s="23">
        <f t="array" ref="T29">IF(ISBLANK(A29),0,IF((OR(EXACT(A29,ALS_Hoch!$C$2:$C$86))),VLOOKUP(A29,ALS_Hoch!$C$2:$I$86,4,FALSE)))</f>
        <v>0</v>
      </c>
      <c r="U29" s="32">
        <f t="shared" si="14"/>
        <v>51</v>
      </c>
      <c r="V29" s="34">
        <f>VLOOKUP(U29,Punktezuordnung!$A$2:$B$52,2,FALSE())</f>
        <v>0</v>
      </c>
      <c r="W29" s="23">
        <f t="array" ref="W29">IF(ISBLANK(A29),0,IF((OR(EXACT(A29,ALS_Kugel!$C$2:$C$87))),VLOOKUP(A29,ALS_Kugel!$C$2:$I$87,4,FALSE)))</f>
        <v>0</v>
      </c>
      <c r="X29" s="39">
        <f t="shared" si="15"/>
        <v>51</v>
      </c>
      <c r="Y29" s="34">
        <f>VLOOKUP(X29,Punktezuordnung!$A$2:$B$52,2,FALSE())</f>
        <v>0</v>
      </c>
      <c r="Z29" s="24">
        <v>100</v>
      </c>
      <c r="AA29" s="39">
        <f t="shared" si="16"/>
        <v>51</v>
      </c>
      <c r="AB29" s="34">
        <f>VLOOKUP(AA29,Punktezuordnung!$A$2:$B$52,2,FALSE())</f>
        <v>0</v>
      </c>
      <c r="AC29" s="43">
        <v>0</v>
      </c>
      <c r="AD29" s="39">
        <f t="shared" si="17"/>
        <v>51</v>
      </c>
      <c r="AE29" s="34">
        <f>VLOOKUP(AD29,Punktezuordnung!$A$2:$B$52,2,FALSE())</f>
        <v>0</v>
      </c>
      <c r="AF29" s="44">
        <v>100</v>
      </c>
      <c r="AG29" s="32">
        <f t="shared" si="18"/>
        <v>51</v>
      </c>
      <c r="AH29" s="34">
        <f>VLOOKUP(AG29,Punktezuordnung!$A$2:$B$52,2,FALSE())</f>
        <v>0</v>
      </c>
      <c r="AI29" s="44">
        <v>100</v>
      </c>
      <c r="AJ29" s="32">
        <f t="shared" si="19"/>
        <v>51</v>
      </c>
      <c r="AK29" s="34">
        <f>VLOOKUP(AJ29,Punktezuordnung!$A$2:$B$52,2,FALSE())</f>
        <v>0</v>
      </c>
      <c r="AL29" s="30">
        <f t="array" ref="AL29">IF(ISBLANK(NIA_Cross!$A$2),100,IF(ISBLANK(A29),100,IF((OR(EXACT(A29,NIA_Cross!$C$2:$C$100))),VLOOKUP(A29,NIA_Cross!$C$2:$I$100,4,FALSE))))</f>
        <v>100</v>
      </c>
      <c r="AM29" s="32">
        <f t="shared" si="20"/>
        <v>51</v>
      </c>
      <c r="AN29" s="34">
        <f>VLOOKUP(AM29,Punktezuordnung!$A$2:$B$52,2,FALSE())</f>
        <v>0</v>
      </c>
      <c r="AO29" s="24">
        <f t="array" ref="AO29">IF(ISBLANK(NIA_Speer!$A$2),0,IF(ISBLANK(A29),0,IF((OR(EXACT(A29,NIA_Speer!$C$2:$C$100))),VLOOKUP(A29,NIA_Speer!$C$2:$I$100,4,FALSE))))</f>
        <v>0</v>
      </c>
      <c r="AP29" s="32">
        <f t="array" ref="AP29">IF(AO29&lt;=0,51,RANK(AO29,$AO$4:$AO$49,0))</f>
        <v>51</v>
      </c>
      <c r="AQ29" s="34">
        <f>VLOOKUP(AP29,Punktezuordnung!$A$2:$B$52,2,FALSE())</f>
        <v>0</v>
      </c>
      <c r="AR29" s="24">
        <f t="array" ref="AR29">IF(ISBLANK(STO_Weit!$A$2),0,IF(ISBLANK(A29),0,IF((OR(EXACT(A29,STO_Weit!$C$2:$C$78))),VLOOKUP(A29,STO_Weit!$C$2:$I$78,4,FALSE))))</f>
        <v>0</v>
      </c>
      <c r="AS29" s="32">
        <f t="shared" si="21"/>
        <v>51</v>
      </c>
      <c r="AT29" s="34">
        <f>VLOOKUP(AS29,Punktezuordnung!$A$2:$B$52,2,FALSE())</f>
        <v>0</v>
      </c>
      <c r="AU29" s="24">
        <f t="array" ref="AU29">IF(ISBLANK(STO_Ball!$A$2),0,IF(ISBLANK(A29),0,IF((OR(EXACT(A29,STO_Ball!$C$2:$C$78))),VLOOKUP(A29,STO_Ball!$C$2:$I$78,4,FALSE))))</f>
        <v>0</v>
      </c>
      <c r="AV29" s="39">
        <f t="shared" si="22"/>
        <v>51</v>
      </c>
      <c r="AW29" s="34">
        <f>VLOOKUP(AV29,Punktezuordnung!$A$2:$B$52,2,FALSE())</f>
        <v>0</v>
      </c>
      <c r="AX29" s="43">
        <v>0</v>
      </c>
      <c r="AY29" s="39">
        <f t="shared" si="23"/>
        <v>51</v>
      </c>
      <c r="AZ29" s="46">
        <f>VLOOKUP(AY29,Punktezuordnung!$A$2:$B$52,2,FALSE())</f>
        <v>0</v>
      </c>
    </row>
    <row r="30" spans="1:52" x14ac:dyDescent="0.25">
      <c r="A30" s="22"/>
      <c r="B30" s="22"/>
      <c r="C30" s="22"/>
      <c r="D30" s="22"/>
      <c r="E30" s="39" t="str">
        <f t="shared" si="0"/>
        <v/>
      </c>
      <c r="F30" s="34">
        <f>SUM(LARGE(H30:S30,{1;2;3;4;5;6;7}))</f>
        <v>0</v>
      </c>
      <c r="G30" s="40">
        <f t="shared" si="1"/>
        <v>0</v>
      </c>
      <c r="H30" s="41">
        <f t="shared" si="2"/>
        <v>0</v>
      </c>
      <c r="I30" s="34">
        <f t="shared" si="3"/>
        <v>0</v>
      </c>
      <c r="J30" s="41">
        <f t="shared" si="4"/>
        <v>0</v>
      </c>
      <c r="K30" s="34">
        <f t="shared" si="5"/>
        <v>0</v>
      </c>
      <c r="L30" s="37">
        <f t="shared" si="6"/>
        <v>0</v>
      </c>
      <c r="M30" s="38">
        <f t="shared" si="7"/>
        <v>0</v>
      </c>
      <c r="N30" s="42">
        <f t="shared" si="8"/>
        <v>0</v>
      </c>
      <c r="O30" s="62">
        <f t="shared" si="9"/>
        <v>0</v>
      </c>
      <c r="P30" s="58">
        <f t="shared" si="10"/>
        <v>0</v>
      </c>
      <c r="Q30" s="60">
        <f t="shared" si="11"/>
        <v>0</v>
      </c>
      <c r="R30" s="58">
        <f t="shared" si="12"/>
        <v>0</v>
      </c>
      <c r="S30" s="34">
        <f t="shared" si="13"/>
        <v>0</v>
      </c>
      <c r="T30" s="23">
        <f t="array" ref="T30">IF(ISBLANK(A30),0,IF((OR(EXACT(A30,ALS_Hoch!$C$2:$C$86))),VLOOKUP(A30,ALS_Hoch!$C$2:$I$86,4,FALSE)))</f>
        <v>0</v>
      </c>
      <c r="U30" s="32">
        <f t="shared" si="14"/>
        <v>51</v>
      </c>
      <c r="V30" s="34">
        <f>VLOOKUP(U30,Punktezuordnung!$A$2:$B$52,2,FALSE())</f>
        <v>0</v>
      </c>
      <c r="W30" s="23">
        <f t="array" ref="W30">IF(ISBLANK(A30),0,IF((OR(EXACT(A30,ALS_Kugel!$C$2:$C$87))),VLOOKUP(A30,ALS_Kugel!$C$2:$I$87,4,FALSE)))</f>
        <v>0</v>
      </c>
      <c r="X30" s="39">
        <f t="shared" si="15"/>
        <v>51</v>
      </c>
      <c r="Y30" s="34">
        <f>VLOOKUP(X30,Punktezuordnung!$A$2:$B$52,2,FALSE())</f>
        <v>0</v>
      </c>
      <c r="Z30" s="24">
        <v>100</v>
      </c>
      <c r="AA30" s="39">
        <f t="shared" si="16"/>
        <v>51</v>
      </c>
      <c r="AB30" s="34">
        <f>VLOOKUP(AA30,Punktezuordnung!$A$2:$B$52,2,FALSE())</f>
        <v>0</v>
      </c>
      <c r="AC30" s="43">
        <v>0</v>
      </c>
      <c r="AD30" s="39">
        <f t="shared" si="17"/>
        <v>51</v>
      </c>
      <c r="AE30" s="34">
        <f>VLOOKUP(AD30,Punktezuordnung!$A$2:$B$52,2,FALSE())</f>
        <v>0</v>
      </c>
      <c r="AF30" s="44">
        <v>100</v>
      </c>
      <c r="AG30" s="32">
        <f t="shared" si="18"/>
        <v>51</v>
      </c>
      <c r="AH30" s="34">
        <f>VLOOKUP(AG30,Punktezuordnung!$A$2:$B$52,2,FALSE())</f>
        <v>0</v>
      </c>
      <c r="AI30" s="44">
        <v>100</v>
      </c>
      <c r="AJ30" s="32">
        <f t="shared" si="19"/>
        <v>51</v>
      </c>
      <c r="AK30" s="34">
        <f>VLOOKUP(AJ30,Punktezuordnung!$A$2:$B$52,2,FALSE())</f>
        <v>0</v>
      </c>
      <c r="AL30" s="30">
        <f t="array" ref="AL30">IF(ISBLANK(NIA_Cross!$A$2),100,IF(ISBLANK(A30),100,IF((OR(EXACT(A30,NIA_Cross!$C$2:$C$100))),VLOOKUP(A30,NIA_Cross!$C$2:$I$100,4,FALSE))))</f>
        <v>100</v>
      </c>
      <c r="AM30" s="32">
        <f t="shared" si="20"/>
        <v>51</v>
      </c>
      <c r="AN30" s="34">
        <f>VLOOKUP(AM30,Punktezuordnung!$A$2:$B$52,2,FALSE())</f>
        <v>0</v>
      </c>
      <c r="AO30" s="24">
        <f t="array" ref="AO30">IF(ISBLANK(NIA_Speer!$A$2),0,IF(ISBLANK(A30),0,IF((OR(EXACT(A30,NIA_Speer!$C$2:$C$100))),VLOOKUP(A30,NIA_Speer!$C$2:$I$100,4,FALSE))))</f>
        <v>0</v>
      </c>
      <c r="AP30" s="32">
        <f t="array" ref="AP30">IF(AO30&lt;=0,51,RANK(AO30,$AO$4:$AO$49,0))</f>
        <v>51</v>
      </c>
      <c r="AQ30" s="34">
        <f>VLOOKUP(AP30,Punktezuordnung!$A$2:$B$52,2,FALSE())</f>
        <v>0</v>
      </c>
      <c r="AR30" s="24">
        <f t="array" ref="AR30">IF(ISBLANK(STO_Weit!$A$2),0,IF(ISBLANK(A30),0,IF((OR(EXACT(A30,STO_Weit!$C$2:$C$78))),VLOOKUP(A30,STO_Weit!$C$2:$I$78,4,FALSE))))</f>
        <v>0</v>
      </c>
      <c r="AS30" s="32">
        <f t="shared" si="21"/>
        <v>51</v>
      </c>
      <c r="AT30" s="34">
        <f>VLOOKUP(AS30,Punktezuordnung!$A$2:$B$52,2,FALSE())</f>
        <v>0</v>
      </c>
      <c r="AU30" s="24">
        <f t="array" ref="AU30">IF(ISBLANK(STO_Ball!$A$2),0,IF(ISBLANK(A30),0,IF((OR(EXACT(A30,STO_Ball!$C$2:$C$78))),VLOOKUP(A30,STO_Ball!$C$2:$I$78,4,FALSE))))</f>
        <v>0</v>
      </c>
      <c r="AV30" s="39">
        <f t="shared" si="22"/>
        <v>51</v>
      </c>
      <c r="AW30" s="34">
        <f>VLOOKUP(AV30,Punktezuordnung!$A$2:$B$52,2,FALSE())</f>
        <v>0</v>
      </c>
      <c r="AX30" s="43">
        <v>0</v>
      </c>
      <c r="AY30" s="39">
        <f t="shared" si="23"/>
        <v>51</v>
      </c>
      <c r="AZ30" s="46">
        <f>VLOOKUP(AY30,Punktezuordnung!$A$2:$B$52,2,FALSE())</f>
        <v>0</v>
      </c>
    </row>
    <row r="31" spans="1:52" x14ac:dyDescent="0.25">
      <c r="A31" s="22"/>
      <c r="B31" s="22"/>
      <c r="C31" s="22"/>
      <c r="D31" s="22"/>
      <c r="E31" s="39" t="str">
        <f t="shared" si="0"/>
        <v/>
      </c>
      <c r="F31" s="34">
        <f>SUM(LARGE(H31:S31,{1;2;3;4;5;6;7}))</f>
        <v>0</v>
      </c>
      <c r="G31" s="40">
        <f t="shared" si="1"/>
        <v>0</v>
      </c>
      <c r="H31" s="41">
        <f t="shared" si="2"/>
        <v>0</v>
      </c>
      <c r="I31" s="34">
        <f t="shared" si="3"/>
        <v>0</v>
      </c>
      <c r="J31" s="41">
        <f t="shared" si="4"/>
        <v>0</v>
      </c>
      <c r="K31" s="34">
        <f t="shared" si="5"/>
        <v>0</v>
      </c>
      <c r="L31" s="37">
        <f t="shared" si="6"/>
        <v>0</v>
      </c>
      <c r="M31" s="38">
        <f t="shared" si="7"/>
        <v>0</v>
      </c>
      <c r="N31" s="42">
        <f t="shared" si="8"/>
        <v>0</v>
      </c>
      <c r="O31" s="62">
        <f t="shared" si="9"/>
        <v>0</v>
      </c>
      <c r="P31" s="58">
        <f t="shared" si="10"/>
        <v>0</v>
      </c>
      <c r="Q31" s="60">
        <f t="shared" si="11"/>
        <v>0</v>
      </c>
      <c r="R31" s="58">
        <f t="shared" si="12"/>
        <v>0</v>
      </c>
      <c r="S31" s="34">
        <f t="shared" si="13"/>
        <v>0</v>
      </c>
      <c r="T31" s="23">
        <f t="array" ref="T31">IF(ISBLANK(A31),0,IF((OR(EXACT(A31,ALS_Hoch!$C$2:$C$86))),VLOOKUP(A31,ALS_Hoch!$C$2:$I$86,4,FALSE)))</f>
        <v>0</v>
      </c>
      <c r="U31" s="32">
        <f t="shared" si="14"/>
        <v>51</v>
      </c>
      <c r="V31" s="34">
        <f>VLOOKUP(U31,Punktezuordnung!$A$2:$B$52,2,FALSE())</f>
        <v>0</v>
      </c>
      <c r="W31" s="23">
        <f t="array" ref="W31">IF(ISBLANK(A31),0,IF((OR(EXACT(A31,ALS_Kugel!$C$2:$C$87))),VLOOKUP(A31,ALS_Kugel!$C$2:$I$87,4,FALSE)))</f>
        <v>0</v>
      </c>
      <c r="X31" s="39">
        <f t="shared" si="15"/>
        <v>51</v>
      </c>
      <c r="Y31" s="34">
        <f>VLOOKUP(X31,Punktezuordnung!$A$2:$B$52,2,FALSE())</f>
        <v>0</v>
      </c>
      <c r="Z31" s="24">
        <v>100</v>
      </c>
      <c r="AA31" s="39">
        <f t="shared" si="16"/>
        <v>51</v>
      </c>
      <c r="AB31" s="34">
        <f>VLOOKUP(AA31,Punktezuordnung!$A$2:$B$52,2,FALSE())</f>
        <v>0</v>
      </c>
      <c r="AC31" s="43">
        <v>0</v>
      </c>
      <c r="AD31" s="39">
        <f t="shared" si="17"/>
        <v>51</v>
      </c>
      <c r="AE31" s="34">
        <f>VLOOKUP(AD31,Punktezuordnung!$A$2:$B$52,2,FALSE())</f>
        <v>0</v>
      </c>
      <c r="AF31" s="44">
        <v>100</v>
      </c>
      <c r="AG31" s="32">
        <f t="shared" si="18"/>
        <v>51</v>
      </c>
      <c r="AH31" s="34">
        <f>VLOOKUP(AG31,Punktezuordnung!$A$2:$B$52,2,FALSE())</f>
        <v>0</v>
      </c>
      <c r="AI31" s="44">
        <v>100</v>
      </c>
      <c r="AJ31" s="32">
        <f t="shared" si="19"/>
        <v>51</v>
      </c>
      <c r="AK31" s="34">
        <f>VLOOKUP(AJ31,Punktezuordnung!$A$2:$B$52,2,FALSE())</f>
        <v>0</v>
      </c>
      <c r="AL31" s="30">
        <f t="array" ref="AL31">IF(ISBLANK(NIA_Cross!$A$2),100,IF(ISBLANK(A31),100,IF((OR(EXACT(A31,NIA_Cross!$C$2:$C$100))),VLOOKUP(A31,NIA_Cross!$C$2:$I$100,4,FALSE))))</f>
        <v>100</v>
      </c>
      <c r="AM31" s="32">
        <f t="shared" si="20"/>
        <v>51</v>
      </c>
      <c r="AN31" s="34">
        <f>VLOOKUP(AM31,Punktezuordnung!$A$2:$B$52,2,FALSE())</f>
        <v>0</v>
      </c>
      <c r="AO31" s="24">
        <f t="array" ref="AO31">IF(ISBLANK(NIA_Speer!$A$2),0,IF(ISBLANK(A31),0,IF((OR(EXACT(A31,NIA_Speer!$C$2:$C$100))),VLOOKUP(A31,NIA_Speer!$C$2:$I$100,4,FALSE))))</f>
        <v>0</v>
      </c>
      <c r="AP31" s="32">
        <f t="array" ref="AP31">IF(AO31&lt;=0,51,RANK(AO31,$AO$4:$AO$49,0))</f>
        <v>51</v>
      </c>
      <c r="AQ31" s="34">
        <f>VLOOKUP(AP31,Punktezuordnung!$A$2:$B$52,2,FALSE())</f>
        <v>0</v>
      </c>
      <c r="AR31" s="24">
        <f t="array" ref="AR31">IF(ISBLANK(STO_Weit!$A$2),0,IF(ISBLANK(A31),0,IF((OR(EXACT(A31,STO_Weit!$C$2:$C$78))),VLOOKUP(A31,STO_Weit!$C$2:$I$78,4,FALSE))))</f>
        <v>0</v>
      </c>
      <c r="AS31" s="32">
        <f t="shared" si="21"/>
        <v>51</v>
      </c>
      <c r="AT31" s="34">
        <f>VLOOKUP(AS31,Punktezuordnung!$A$2:$B$52,2,FALSE())</f>
        <v>0</v>
      </c>
      <c r="AU31" s="24">
        <f t="array" ref="AU31">IF(ISBLANK(STO_Ball!$A$2),0,IF(ISBLANK(A31),0,IF((OR(EXACT(A31,STO_Ball!$C$2:$C$78))),VLOOKUP(A31,STO_Ball!$C$2:$I$78,4,FALSE))))</f>
        <v>0</v>
      </c>
      <c r="AV31" s="39">
        <f t="shared" si="22"/>
        <v>51</v>
      </c>
      <c r="AW31" s="34">
        <f>VLOOKUP(AV31,Punktezuordnung!$A$2:$B$52,2,FALSE())</f>
        <v>0</v>
      </c>
      <c r="AX31" s="43">
        <v>0</v>
      </c>
      <c r="AY31" s="39">
        <f t="shared" si="23"/>
        <v>51</v>
      </c>
      <c r="AZ31" s="46">
        <f>VLOOKUP(AY31,Punktezuordnung!$A$2:$B$52,2,FALSE())</f>
        <v>0</v>
      </c>
    </row>
    <row r="32" spans="1:52" x14ac:dyDescent="0.25">
      <c r="A32" s="22"/>
      <c r="B32" s="22"/>
      <c r="C32" s="22"/>
      <c r="D32" s="22"/>
      <c r="E32" s="39" t="str">
        <f t="shared" si="0"/>
        <v/>
      </c>
      <c r="F32" s="34">
        <f>SUM(LARGE(H32:S32,{1;2;3;4;5;6;7}))</f>
        <v>0</v>
      </c>
      <c r="G32" s="40">
        <f t="shared" si="1"/>
        <v>0</v>
      </c>
      <c r="H32" s="41">
        <f t="shared" si="2"/>
        <v>0</v>
      </c>
      <c r="I32" s="34">
        <f t="shared" si="3"/>
        <v>0</v>
      </c>
      <c r="J32" s="41">
        <f t="shared" si="4"/>
        <v>0</v>
      </c>
      <c r="K32" s="34">
        <f t="shared" si="5"/>
        <v>0</v>
      </c>
      <c r="L32" s="37">
        <f t="shared" si="6"/>
        <v>0</v>
      </c>
      <c r="M32" s="38">
        <f t="shared" si="7"/>
        <v>0</v>
      </c>
      <c r="N32" s="42">
        <f t="shared" si="8"/>
        <v>0</v>
      </c>
      <c r="O32" s="62">
        <f t="shared" si="9"/>
        <v>0</v>
      </c>
      <c r="P32" s="58">
        <f t="shared" si="10"/>
        <v>0</v>
      </c>
      <c r="Q32" s="60">
        <f t="shared" si="11"/>
        <v>0</v>
      </c>
      <c r="R32" s="58">
        <f t="shared" si="12"/>
        <v>0</v>
      </c>
      <c r="S32" s="34">
        <f t="shared" si="13"/>
        <v>0</v>
      </c>
      <c r="T32" s="23">
        <f t="array" ref="T32">IF(ISBLANK(A32),0,IF((OR(EXACT(A32,ALS_Hoch!$C$2:$C$86))),VLOOKUP(A32,ALS_Hoch!$C$2:$I$86,4,FALSE)))</f>
        <v>0</v>
      </c>
      <c r="U32" s="32">
        <f t="shared" si="14"/>
        <v>51</v>
      </c>
      <c r="V32" s="34">
        <f>VLOOKUP(U32,Punktezuordnung!$A$2:$B$52,2,FALSE())</f>
        <v>0</v>
      </c>
      <c r="W32" s="23">
        <f t="array" ref="W32">IF(ISBLANK(A32),0,IF((OR(EXACT(A32,ALS_Kugel!$C$2:$C$87))),VLOOKUP(A32,ALS_Kugel!$C$2:$I$87,4,FALSE)))</f>
        <v>0</v>
      </c>
      <c r="X32" s="39">
        <f t="shared" si="15"/>
        <v>51</v>
      </c>
      <c r="Y32" s="34">
        <f>VLOOKUP(X32,Punktezuordnung!$A$2:$B$52,2,FALSE())</f>
        <v>0</v>
      </c>
      <c r="Z32" s="24">
        <v>100</v>
      </c>
      <c r="AA32" s="39">
        <f t="shared" si="16"/>
        <v>51</v>
      </c>
      <c r="AB32" s="34">
        <f>VLOOKUP(AA32,Punktezuordnung!$A$2:$B$52,2,FALSE())</f>
        <v>0</v>
      </c>
      <c r="AC32" s="43">
        <v>0</v>
      </c>
      <c r="AD32" s="39">
        <f t="shared" si="17"/>
        <v>51</v>
      </c>
      <c r="AE32" s="34">
        <f>VLOOKUP(AD32,Punktezuordnung!$A$2:$B$52,2,FALSE())</f>
        <v>0</v>
      </c>
      <c r="AF32" s="44">
        <v>100</v>
      </c>
      <c r="AG32" s="32">
        <f t="shared" si="18"/>
        <v>51</v>
      </c>
      <c r="AH32" s="34">
        <f>VLOOKUP(AG32,Punktezuordnung!$A$2:$B$52,2,FALSE())</f>
        <v>0</v>
      </c>
      <c r="AI32" s="44">
        <v>100</v>
      </c>
      <c r="AJ32" s="32">
        <f t="shared" si="19"/>
        <v>51</v>
      </c>
      <c r="AK32" s="34">
        <f>VLOOKUP(AJ32,Punktezuordnung!$A$2:$B$52,2,FALSE())</f>
        <v>0</v>
      </c>
      <c r="AL32" s="30">
        <f t="array" ref="AL32">IF(ISBLANK(NIA_Cross!$A$2),100,IF(ISBLANK(A32),100,IF((OR(EXACT(A32,NIA_Cross!$C$2:$C$100))),VLOOKUP(A32,NIA_Cross!$C$2:$I$100,4,FALSE))))</f>
        <v>100</v>
      </c>
      <c r="AM32" s="32">
        <f t="shared" si="20"/>
        <v>51</v>
      </c>
      <c r="AN32" s="34">
        <f>VLOOKUP(AM32,Punktezuordnung!$A$2:$B$52,2,FALSE())</f>
        <v>0</v>
      </c>
      <c r="AO32" s="24">
        <f t="array" ref="AO32">IF(ISBLANK(NIA_Speer!$A$2),0,IF(ISBLANK(A32),0,IF((OR(EXACT(A32,NIA_Speer!$C$2:$C$100))),VLOOKUP(A32,NIA_Speer!$C$2:$I$100,4,FALSE))))</f>
        <v>0</v>
      </c>
      <c r="AP32" s="32">
        <f t="array" ref="AP32">IF(AO32&lt;=0,51,RANK(AO32,$AO$4:$AO$49,0))</f>
        <v>51</v>
      </c>
      <c r="AQ32" s="34">
        <f>VLOOKUP(AP32,Punktezuordnung!$A$2:$B$52,2,FALSE())</f>
        <v>0</v>
      </c>
      <c r="AR32" s="24">
        <f t="array" ref="AR32">IF(ISBLANK(STO_Weit!$A$2),0,IF(ISBLANK(A32),0,IF((OR(EXACT(A32,STO_Weit!$C$2:$C$78))),VLOOKUP(A32,STO_Weit!$C$2:$I$78,4,FALSE))))</f>
        <v>0</v>
      </c>
      <c r="AS32" s="32">
        <f t="shared" si="21"/>
        <v>51</v>
      </c>
      <c r="AT32" s="34">
        <f>VLOOKUP(AS32,Punktezuordnung!$A$2:$B$52,2,FALSE())</f>
        <v>0</v>
      </c>
      <c r="AU32" s="24">
        <f t="array" ref="AU32">IF(ISBLANK(STO_Ball!$A$2),0,IF(ISBLANK(A32),0,IF((OR(EXACT(A32,STO_Ball!$C$2:$C$78))),VLOOKUP(A32,STO_Ball!$C$2:$I$78,4,FALSE))))</f>
        <v>0</v>
      </c>
      <c r="AV32" s="39">
        <f t="shared" si="22"/>
        <v>51</v>
      </c>
      <c r="AW32" s="34">
        <f>VLOOKUP(AV32,Punktezuordnung!$A$2:$B$52,2,FALSE())</f>
        <v>0</v>
      </c>
      <c r="AX32" s="43">
        <v>0</v>
      </c>
      <c r="AY32" s="39">
        <f t="shared" si="23"/>
        <v>51</v>
      </c>
      <c r="AZ32" s="46">
        <f>VLOOKUP(AY32,Punktezuordnung!$A$2:$B$52,2,FALSE())</f>
        <v>0</v>
      </c>
    </row>
    <row r="33" spans="23:48" x14ac:dyDescent="0.25">
      <c r="W33" s="25"/>
      <c r="AV33" s="26"/>
    </row>
  </sheetData>
  <sortState ref="A4:AZ10">
    <sortCondition ref="E4:E1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710937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>
        <v>1</v>
      </c>
      <c r="B2">
        <v>50</v>
      </c>
    </row>
    <row r="3" spans="1:2" x14ac:dyDescent="0.25">
      <c r="A3">
        <v>2</v>
      </c>
      <c r="B3">
        <v>49</v>
      </c>
    </row>
    <row r="4" spans="1:2" x14ac:dyDescent="0.25">
      <c r="A4">
        <v>3</v>
      </c>
      <c r="B4">
        <v>48</v>
      </c>
    </row>
    <row r="5" spans="1:2" x14ac:dyDescent="0.25">
      <c r="A5">
        <v>4</v>
      </c>
      <c r="B5">
        <v>47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45</v>
      </c>
    </row>
    <row r="8" spans="1:2" x14ac:dyDescent="0.25">
      <c r="A8">
        <v>7</v>
      </c>
      <c r="B8">
        <v>44</v>
      </c>
    </row>
    <row r="9" spans="1:2" x14ac:dyDescent="0.25">
      <c r="A9">
        <v>8</v>
      </c>
      <c r="B9">
        <v>43</v>
      </c>
    </row>
    <row r="10" spans="1:2" x14ac:dyDescent="0.25">
      <c r="A10">
        <v>9</v>
      </c>
      <c r="B10">
        <v>42</v>
      </c>
    </row>
    <row r="11" spans="1:2" x14ac:dyDescent="0.25">
      <c r="A11">
        <v>10</v>
      </c>
      <c r="B11">
        <v>41</v>
      </c>
    </row>
    <row r="12" spans="1:2" x14ac:dyDescent="0.25">
      <c r="A12">
        <v>11</v>
      </c>
      <c r="B12">
        <v>40</v>
      </c>
    </row>
    <row r="13" spans="1:2" x14ac:dyDescent="0.25">
      <c r="A13">
        <v>12</v>
      </c>
      <c r="B13">
        <v>39</v>
      </c>
    </row>
    <row r="14" spans="1:2" x14ac:dyDescent="0.25">
      <c r="A14">
        <v>13</v>
      </c>
      <c r="B14">
        <v>38</v>
      </c>
    </row>
    <row r="15" spans="1:2" x14ac:dyDescent="0.25">
      <c r="A15">
        <v>14</v>
      </c>
      <c r="B15">
        <v>37</v>
      </c>
    </row>
    <row r="16" spans="1:2" x14ac:dyDescent="0.25">
      <c r="A16">
        <v>15</v>
      </c>
      <c r="B16">
        <v>36</v>
      </c>
    </row>
    <row r="17" spans="1:2" x14ac:dyDescent="0.25">
      <c r="A17">
        <v>16</v>
      </c>
      <c r="B17">
        <v>35</v>
      </c>
    </row>
    <row r="18" spans="1:2" x14ac:dyDescent="0.25">
      <c r="A18">
        <v>17</v>
      </c>
      <c r="B18">
        <v>34</v>
      </c>
    </row>
    <row r="19" spans="1:2" x14ac:dyDescent="0.25">
      <c r="A19">
        <v>18</v>
      </c>
      <c r="B19">
        <v>33</v>
      </c>
    </row>
    <row r="20" spans="1:2" x14ac:dyDescent="0.25">
      <c r="A20">
        <v>19</v>
      </c>
      <c r="B20">
        <v>32</v>
      </c>
    </row>
    <row r="21" spans="1:2" x14ac:dyDescent="0.25">
      <c r="A21">
        <v>20</v>
      </c>
      <c r="B21">
        <v>31</v>
      </c>
    </row>
    <row r="22" spans="1:2" x14ac:dyDescent="0.25">
      <c r="A22">
        <v>21</v>
      </c>
      <c r="B22">
        <v>30</v>
      </c>
    </row>
    <row r="23" spans="1:2" x14ac:dyDescent="0.25">
      <c r="A23">
        <v>22</v>
      </c>
      <c r="B23">
        <v>29</v>
      </c>
    </row>
    <row r="24" spans="1:2" x14ac:dyDescent="0.25">
      <c r="A24">
        <v>23</v>
      </c>
      <c r="B24">
        <v>28</v>
      </c>
    </row>
    <row r="25" spans="1:2" x14ac:dyDescent="0.25">
      <c r="A25">
        <v>24</v>
      </c>
      <c r="B25">
        <v>27</v>
      </c>
    </row>
    <row r="26" spans="1:2" x14ac:dyDescent="0.25">
      <c r="A26">
        <v>25</v>
      </c>
      <c r="B26">
        <v>26</v>
      </c>
    </row>
    <row r="27" spans="1:2" x14ac:dyDescent="0.25">
      <c r="A27">
        <v>26</v>
      </c>
      <c r="B27">
        <v>25</v>
      </c>
    </row>
    <row r="28" spans="1:2" x14ac:dyDescent="0.25">
      <c r="A28">
        <v>27</v>
      </c>
      <c r="B28">
        <v>24</v>
      </c>
    </row>
    <row r="29" spans="1:2" x14ac:dyDescent="0.25">
      <c r="A29">
        <v>28</v>
      </c>
      <c r="B29">
        <v>23</v>
      </c>
    </row>
    <row r="30" spans="1:2" x14ac:dyDescent="0.25">
      <c r="A30">
        <v>29</v>
      </c>
      <c r="B30">
        <v>22</v>
      </c>
    </row>
    <row r="31" spans="1:2" x14ac:dyDescent="0.25">
      <c r="A31">
        <v>30</v>
      </c>
      <c r="B31">
        <v>21</v>
      </c>
    </row>
    <row r="32" spans="1:2" x14ac:dyDescent="0.25">
      <c r="A32">
        <v>31</v>
      </c>
      <c r="B32">
        <v>20</v>
      </c>
    </row>
    <row r="33" spans="1:2" x14ac:dyDescent="0.25">
      <c r="A33">
        <v>32</v>
      </c>
      <c r="B33">
        <v>19</v>
      </c>
    </row>
    <row r="34" spans="1:2" x14ac:dyDescent="0.25">
      <c r="A34">
        <v>33</v>
      </c>
      <c r="B34">
        <v>18</v>
      </c>
    </row>
    <row r="35" spans="1:2" x14ac:dyDescent="0.25">
      <c r="A35">
        <v>34</v>
      </c>
      <c r="B35">
        <v>17</v>
      </c>
    </row>
    <row r="36" spans="1:2" x14ac:dyDescent="0.25">
      <c r="A36">
        <v>35</v>
      </c>
      <c r="B36">
        <v>16</v>
      </c>
    </row>
    <row r="37" spans="1:2" x14ac:dyDescent="0.25">
      <c r="A37">
        <v>36</v>
      </c>
      <c r="B37">
        <v>15</v>
      </c>
    </row>
    <row r="38" spans="1:2" x14ac:dyDescent="0.25">
      <c r="A38">
        <v>37</v>
      </c>
      <c r="B38">
        <v>14</v>
      </c>
    </row>
    <row r="39" spans="1:2" x14ac:dyDescent="0.25">
      <c r="A39">
        <v>38</v>
      </c>
      <c r="B39">
        <v>13</v>
      </c>
    </row>
    <row r="40" spans="1:2" x14ac:dyDescent="0.25">
      <c r="A40">
        <v>39</v>
      </c>
      <c r="B40">
        <v>12</v>
      </c>
    </row>
    <row r="41" spans="1:2" x14ac:dyDescent="0.25">
      <c r="A41">
        <v>40</v>
      </c>
      <c r="B41">
        <v>11</v>
      </c>
    </row>
    <row r="42" spans="1:2" x14ac:dyDescent="0.25">
      <c r="A42">
        <v>41</v>
      </c>
      <c r="B42">
        <v>10</v>
      </c>
    </row>
    <row r="43" spans="1:2" x14ac:dyDescent="0.25">
      <c r="A43">
        <v>42</v>
      </c>
      <c r="B43">
        <v>9</v>
      </c>
    </row>
    <row r="44" spans="1:2" x14ac:dyDescent="0.25">
      <c r="A44">
        <v>43</v>
      </c>
      <c r="B44">
        <v>8</v>
      </c>
    </row>
    <row r="45" spans="1:2" x14ac:dyDescent="0.25">
      <c r="A45">
        <v>44</v>
      </c>
      <c r="B45">
        <v>7</v>
      </c>
    </row>
    <row r="46" spans="1:2" x14ac:dyDescent="0.25">
      <c r="A46">
        <v>45</v>
      </c>
      <c r="B46">
        <v>6</v>
      </c>
    </row>
    <row r="47" spans="1:2" x14ac:dyDescent="0.25">
      <c r="A47">
        <v>46</v>
      </c>
      <c r="B47">
        <v>5</v>
      </c>
    </row>
    <row r="48" spans="1:2" x14ac:dyDescent="0.25">
      <c r="A48">
        <v>47</v>
      </c>
      <c r="B48">
        <v>4</v>
      </c>
    </row>
    <row r="49" spans="1:2" x14ac:dyDescent="0.25">
      <c r="A49">
        <v>48</v>
      </c>
      <c r="B49">
        <v>3</v>
      </c>
    </row>
    <row r="50" spans="1:2" x14ac:dyDescent="0.25">
      <c r="A50">
        <v>49</v>
      </c>
      <c r="B50">
        <v>2</v>
      </c>
    </row>
    <row r="51" spans="1:2" x14ac:dyDescent="0.25">
      <c r="A51">
        <v>50</v>
      </c>
      <c r="B51">
        <v>1</v>
      </c>
    </row>
    <row r="52" spans="1:2" x14ac:dyDescent="0.25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activeCell="A151" sqref="A151:A200"/>
    </sheetView>
  </sheetViews>
  <sheetFormatPr baseColWidth="10" defaultRowHeight="15" x14ac:dyDescent="0.25"/>
  <cols>
    <col min="1" max="1" width="22.7109375" customWidth="1"/>
  </cols>
  <sheetData>
    <row r="1" spans="1:1" x14ac:dyDescent="0.25">
      <c r="A1" t="str">
        <f>'M13'!A4</f>
        <v>John Neszi</v>
      </c>
    </row>
    <row r="2" spans="1:1" x14ac:dyDescent="0.25">
      <c r="A2" t="str">
        <f>'M13'!A5</f>
        <v>Finn Walther</v>
      </c>
    </row>
    <row r="3" spans="1:1" x14ac:dyDescent="0.25">
      <c r="A3" t="str">
        <f>'M13'!A6</f>
        <v>Matthias Steinacker</v>
      </c>
    </row>
    <row r="4" spans="1:1" x14ac:dyDescent="0.25">
      <c r="A4" t="str">
        <f>'M13'!A7</f>
        <v>Oliver Steinacker</v>
      </c>
    </row>
    <row r="5" spans="1:1" x14ac:dyDescent="0.25">
      <c r="A5" t="str">
        <f>'M13'!A8</f>
        <v>Paul Imhof</v>
      </c>
    </row>
    <row r="6" spans="1:1" x14ac:dyDescent="0.25">
      <c r="A6" t="str">
        <f>'M13'!A9</f>
        <v>Julien Sachs</v>
      </c>
    </row>
    <row r="7" spans="1:1" x14ac:dyDescent="0.25">
      <c r="A7" t="str">
        <f>'M13'!A10</f>
        <v>Samuel Ruhl</v>
      </c>
    </row>
    <row r="8" spans="1:1" x14ac:dyDescent="0.25">
      <c r="A8">
        <f>'M13'!A11</f>
        <v>0</v>
      </c>
    </row>
    <row r="9" spans="1:1" x14ac:dyDescent="0.25">
      <c r="A9">
        <f>'M13'!A12</f>
        <v>0</v>
      </c>
    </row>
    <row r="10" spans="1:1" x14ac:dyDescent="0.25">
      <c r="A10">
        <f>'M13'!A13</f>
        <v>0</v>
      </c>
    </row>
    <row r="11" spans="1:1" x14ac:dyDescent="0.25">
      <c r="A11">
        <f>'M13'!A14</f>
        <v>0</v>
      </c>
    </row>
    <row r="12" spans="1:1" x14ac:dyDescent="0.25">
      <c r="A12">
        <f>'M13'!A15</f>
        <v>0</v>
      </c>
    </row>
    <row r="13" spans="1:1" x14ac:dyDescent="0.25">
      <c r="A13">
        <f>'M13'!A16</f>
        <v>0</v>
      </c>
    </row>
    <row r="14" spans="1:1" x14ac:dyDescent="0.25">
      <c r="A14">
        <f>'M13'!A17</f>
        <v>0</v>
      </c>
    </row>
    <row r="15" spans="1:1" x14ac:dyDescent="0.25">
      <c r="A15">
        <f>'M13'!A18</f>
        <v>0</v>
      </c>
    </row>
    <row r="16" spans="1:1" x14ac:dyDescent="0.25">
      <c r="A16">
        <f>'M13'!A19</f>
        <v>0</v>
      </c>
    </row>
    <row r="17" spans="1:1" x14ac:dyDescent="0.25">
      <c r="A17">
        <f>'M13'!A20</f>
        <v>0</v>
      </c>
    </row>
    <row r="18" spans="1:1" x14ac:dyDescent="0.25">
      <c r="A18">
        <f>'M13'!A21</f>
        <v>0</v>
      </c>
    </row>
    <row r="19" spans="1:1" x14ac:dyDescent="0.25">
      <c r="A19">
        <f>'M13'!A22</f>
        <v>0</v>
      </c>
    </row>
    <row r="20" spans="1:1" x14ac:dyDescent="0.25">
      <c r="A20">
        <f>'M13'!A23</f>
        <v>0</v>
      </c>
    </row>
    <row r="21" spans="1:1" x14ac:dyDescent="0.25">
      <c r="A21">
        <f>'M13'!A24</f>
        <v>0</v>
      </c>
    </row>
    <row r="22" spans="1:1" x14ac:dyDescent="0.25">
      <c r="A22">
        <f>'M13'!A25</f>
        <v>0</v>
      </c>
    </row>
    <row r="23" spans="1:1" x14ac:dyDescent="0.25">
      <c r="A23">
        <f>'M13'!A26</f>
        <v>0</v>
      </c>
    </row>
    <row r="24" spans="1:1" x14ac:dyDescent="0.25">
      <c r="A24">
        <f>'M13'!A27</f>
        <v>0</v>
      </c>
    </row>
    <row r="25" spans="1:1" x14ac:dyDescent="0.25">
      <c r="A25">
        <f>'M13'!A28</f>
        <v>0</v>
      </c>
    </row>
    <row r="26" spans="1:1" x14ac:dyDescent="0.25">
      <c r="A26">
        <f>'M13'!A29</f>
        <v>0</v>
      </c>
    </row>
    <row r="27" spans="1:1" x14ac:dyDescent="0.25">
      <c r="A27">
        <f>'M13'!A30</f>
        <v>0</v>
      </c>
    </row>
    <row r="28" spans="1:1" x14ac:dyDescent="0.25">
      <c r="A28">
        <f>'M13'!A31</f>
        <v>0</v>
      </c>
    </row>
    <row r="29" spans="1:1" x14ac:dyDescent="0.25">
      <c r="A29">
        <f>'M13'!A32</f>
        <v>0</v>
      </c>
    </row>
    <row r="30" spans="1:1" x14ac:dyDescent="0.25">
      <c r="A30">
        <f>'M13'!A33</f>
        <v>0</v>
      </c>
    </row>
    <row r="31" spans="1:1" x14ac:dyDescent="0.25">
      <c r="A31">
        <f>'M13'!A34</f>
        <v>0</v>
      </c>
    </row>
    <row r="32" spans="1:1" x14ac:dyDescent="0.25">
      <c r="A32">
        <f>'M13'!A35</f>
        <v>0</v>
      </c>
    </row>
    <row r="33" spans="1:1" x14ac:dyDescent="0.25">
      <c r="A33">
        <f>'M13'!A36</f>
        <v>0</v>
      </c>
    </row>
    <row r="34" spans="1:1" x14ac:dyDescent="0.25">
      <c r="A34">
        <f>'M13'!A37</f>
        <v>0</v>
      </c>
    </row>
    <row r="35" spans="1:1" x14ac:dyDescent="0.25">
      <c r="A35">
        <f>'M13'!A38</f>
        <v>0</v>
      </c>
    </row>
    <row r="36" spans="1:1" x14ac:dyDescent="0.25">
      <c r="A36">
        <f>'M13'!A39</f>
        <v>0</v>
      </c>
    </row>
    <row r="37" spans="1:1" x14ac:dyDescent="0.25">
      <c r="A37">
        <f>'M13'!A40</f>
        <v>0</v>
      </c>
    </row>
    <row r="38" spans="1:1" x14ac:dyDescent="0.25">
      <c r="A38">
        <f>'M13'!A41</f>
        <v>0</v>
      </c>
    </row>
    <row r="39" spans="1:1" x14ac:dyDescent="0.25">
      <c r="A39">
        <f>'M13'!A42</f>
        <v>0</v>
      </c>
    </row>
    <row r="40" spans="1:1" x14ac:dyDescent="0.25">
      <c r="A40">
        <f>'M13'!A43</f>
        <v>0</v>
      </c>
    </row>
    <row r="41" spans="1:1" x14ac:dyDescent="0.25">
      <c r="A41">
        <f>'M13'!A44</f>
        <v>0</v>
      </c>
    </row>
    <row r="42" spans="1:1" x14ac:dyDescent="0.25">
      <c r="A42">
        <f>'M13'!A45</f>
        <v>0</v>
      </c>
    </row>
    <row r="43" spans="1:1" x14ac:dyDescent="0.25">
      <c r="A43">
        <f>'M13'!A46</f>
        <v>0</v>
      </c>
    </row>
    <row r="44" spans="1:1" x14ac:dyDescent="0.25">
      <c r="A44">
        <f>'M13'!A47</f>
        <v>0</v>
      </c>
    </row>
    <row r="45" spans="1:1" x14ac:dyDescent="0.25">
      <c r="A45">
        <f>'M13'!A48</f>
        <v>0</v>
      </c>
    </row>
    <row r="46" spans="1:1" x14ac:dyDescent="0.25">
      <c r="A46">
        <f>'M13'!A49</f>
        <v>0</v>
      </c>
    </row>
    <row r="47" spans="1:1" x14ac:dyDescent="0.25">
      <c r="A47">
        <f>'M13'!A50</f>
        <v>0</v>
      </c>
    </row>
    <row r="48" spans="1:1" x14ac:dyDescent="0.25">
      <c r="A48">
        <f>'M13'!A51</f>
        <v>0</v>
      </c>
    </row>
    <row r="49" spans="1:1" x14ac:dyDescent="0.25">
      <c r="A49">
        <f>'M13'!A52</f>
        <v>0</v>
      </c>
    </row>
    <row r="50" spans="1:1" x14ac:dyDescent="0.25">
      <c r="A50">
        <f>'M13'!A53</f>
        <v>0</v>
      </c>
    </row>
    <row r="51" spans="1:1" x14ac:dyDescent="0.25">
      <c r="A51" t="str">
        <f>'M12'!A4</f>
        <v>Fritz Zwicker</v>
      </c>
    </row>
    <row r="52" spans="1:1" x14ac:dyDescent="0.25">
      <c r="A52" t="str">
        <f>'M12'!A5</f>
        <v>Tim Jonathan Fischer</v>
      </c>
    </row>
    <row r="53" spans="1:1" x14ac:dyDescent="0.25">
      <c r="A53" t="str">
        <f>'M12'!A6</f>
        <v>Jakob Hewig</v>
      </c>
    </row>
    <row r="54" spans="1:1" x14ac:dyDescent="0.25">
      <c r="A54" t="str">
        <f>'M12'!A7</f>
        <v>Hannes Pfannschilling</v>
      </c>
    </row>
    <row r="55" spans="1:1" x14ac:dyDescent="0.25">
      <c r="A55" t="str">
        <f>'M12'!A8</f>
        <v>Ben Harbusch</v>
      </c>
    </row>
    <row r="56" spans="1:1" x14ac:dyDescent="0.25">
      <c r="A56" t="str">
        <f>'M12'!A9</f>
        <v>Georg Wamser</v>
      </c>
    </row>
    <row r="57" spans="1:1" x14ac:dyDescent="0.25">
      <c r="A57" t="str">
        <f>'M12'!A10</f>
        <v>Tom Abeska</v>
      </c>
    </row>
    <row r="58" spans="1:1" x14ac:dyDescent="0.25">
      <c r="A58" t="str">
        <f>'M12'!A11</f>
        <v>Alwin Greifzu</v>
      </c>
    </row>
    <row r="59" spans="1:1" x14ac:dyDescent="0.25">
      <c r="A59" t="str">
        <f>'M12'!A12</f>
        <v>Benedikt Schleich</v>
      </c>
    </row>
    <row r="60" spans="1:1" x14ac:dyDescent="0.25">
      <c r="A60" t="str">
        <f>'M12'!A13</f>
        <v>Jakob Vogt</v>
      </c>
    </row>
    <row r="61" spans="1:1" x14ac:dyDescent="0.25">
      <c r="A61">
        <f>'M12'!A14</f>
        <v>0</v>
      </c>
    </row>
    <row r="62" spans="1:1" x14ac:dyDescent="0.25">
      <c r="A62">
        <f>'M12'!A15</f>
        <v>0</v>
      </c>
    </row>
    <row r="63" spans="1:1" x14ac:dyDescent="0.25">
      <c r="A63">
        <f>'M12'!A16</f>
        <v>0</v>
      </c>
    </row>
    <row r="64" spans="1:1" x14ac:dyDescent="0.25">
      <c r="A64">
        <f>'M12'!A17</f>
        <v>0</v>
      </c>
    </row>
    <row r="65" spans="1:1" x14ac:dyDescent="0.25">
      <c r="A65">
        <f>'M12'!A18</f>
        <v>0</v>
      </c>
    </row>
    <row r="66" spans="1:1" x14ac:dyDescent="0.25">
      <c r="A66">
        <f>'M12'!A19</f>
        <v>0</v>
      </c>
    </row>
    <row r="67" spans="1:1" x14ac:dyDescent="0.25">
      <c r="A67">
        <f>'M12'!A20</f>
        <v>0</v>
      </c>
    </row>
    <row r="68" spans="1:1" x14ac:dyDescent="0.25">
      <c r="A68">
        <f>'M12'!A21</f>
        <v>0</v>
      </c>
    </row>
    <row r="69" spans="1:1" x14ac:dyDescent="0.25">
      <c r="A69">
        <f>'M12'!A22</f>
        <v>0</v>
      </c>
    </row>
    <row r="70" spans="1:1" x14ac:dyDescent="0.25">
      <c r="A70">
        <f>'M12'!A23</f>
        <v>0</v>
      </c>
    </row>
    <row r="71" spans="1:1" x14ac:dyDescent="0.25">
      <c r="A71">
        <f>'M12'!A24</f>
        <v>0</v>
      </c>
    </row>
    <row r="72" spans="1:1" x14ac:dyDescent="0.25">
      <c r="A72">
        <f>'M12'!A25</f>
        <v>0</v>
      </c>
    </row>
    <row r="73" spans="1:1" x14ac:dyDescent="0.25">
      <c r="A73">
        <f>'M12'!A26</f>
        <v>0</v>
      </c>
    </row>
    <row r="74" spans="1:1" x14ac:dyDescent="0.25">
      <c r="A74">
        <f>'M12'!A27</f>
        <v>0</v>
      </c>
    </row>
    <row r="75" spans="1:1" x14ac:dyDescent="0.25">
      <c r="A75">
        <f>'M12'!A28</f>
        <v>0</v>
      </c>
    </row>
    <row r="76" spans="1:1" x14ac:dyDescent="0.25">
      <c r="A76">
        <f>'M12'!A29</f>
        <v>0</v>
      </c>
    </row>
    <row r="77" spans="1:1" x14ac:dyDescent="0.25">
      <c r="A77">
        <f>'M12'!A30</f>
        <v>0</v>
      </c>
    </row>
    <row r="78" spans="1:1" x14ac:dyDescent="0.25">
      <c r="A78">
        <f>'M12'!A31</f>
        <v>0</v>
      </c>
    </row>
    <row r="79" spans="1:1" x14ac:dyDescent="0.25">
      <c r="A79">
        <f>'M12'!A32</f>
        <v>0</v>
      </c>
    </row>
    <row r="80" spans="1:1" x14ac:dyDescent="0.25">
      <c r="A80">
        <f>'M12'!A33</f>
        <v>0</v>
      </c>
    </row>
    <row r="81" spans="1:1" x14ac:dyDescent="0.25">
      <c r="A81">
        <f>'M12'!A34</f>
        <v>0</v>
      </c>
    </row>
    <row r="82" spans="1:1" x14ac:dyDescent="0.25">
      <c r="A82">
        <f>'M12'!A35</f>
        <v>0</v>
      </c>
    </row>
    <row r="83" spans="1:1" x14ac:dyDescent="0.25">
      <c r="A83">
        <f>'M12'!A36</f>
        <v>0</v>
      </c>
    </row>
    <row r="84" spans="1:1" x14ac:dyDescent="0.25">
      <c r="A84">
        <f>'M12'!A37</f>
        <v>0</v>
      </c>
    </row>
    <row r="85" spans="1:1" x14ac:dyDescent="0.25">
      <c r="A85">
        <f>'M12'!A38</f>
        <v>0</v>
      </c>
    </row>
    <row r="86" spans="1:1" x14ac:dyDescent="0.25">
      <c r="A86">
        <f>'M12'!A39</f>
        <v>0</v>
      </c>
    </row>
    <row r="87" spans="1:1" x14ac:dyDescent="0.25">
      <c r="A87">
        <f>'M12'!A40</f>
        <v>0</v>
      </c>
    </row>
    <row r="88" spans="1:1" x14ac:dyDescent="0.25">
      <c r="A88">
        <f>'M12'!A41</f>
        <v>0</v>
      </c>
    </row>
    <row r="89" spans="1:1" x14ac:dyDescent="0.25">
      <c r="A89">
        <f>'M12'!A42</f>
        <v>0</v>
      </c>
    </row>
    <row r="90" spans="1:1" x14ac:dyDescent="0.25">
      <c r="A90">
        <f>'M12'!A43</f>
        <v>0</v>
      </c>
    </row>
    <row r="91" spans="1:1" x14ac:dyDescent="0.25">
      <c r="A91">
        <f>'M12'!A44</f>
        <v>0</v>
      </c>
    </row>
    <row r="92" spans="1:1" x14ac:dyDescent="0.25">
      <c r="A92">
        <f>'M12'!A45</f>
        <v>0</v>
      </c>
    </row>
    <row r="93" spans="1:1" x14ac:dyDescent="0.25">
      <c r="A93">
        <f>'M12'!A46</f>
        <v>0</v>
      </c>
    </row>
    <row r="94" spans="1:1" x14ac:dyDescent="0.25">
      <c r="A94">
        <f>'M12'!A47</f>
        <v>0</v>
      </c>
    </row>
    <row r="95" spans="1:1" x14ac:dyDescent="0.25">
      <c r="A95">
        <f>'M12'!A48</f>
        <v>0</v>
      </c>
    </row>
    <row r="96" spans="1:1" x14ac:dyDescent="0.25">
      <c r="A96">
        <f>'M12'!A49</f>
        <v>0</v>
      </c>
    </row>
    <row r="97" spans="1:1" x14ac:dyDescent="0.25">
      <c r="A97">
        <f>'M12'!A50</f>
        <v>0</v>
      </c>
    </row>
    <row r="98" spans="1:1" x14ac:dyDescent="0.25">
      <c r="A98">
        <f>'M12'!A51</f>
        <v>0</v>
      </c>
    </row>
    <row r="99" spans="1:1" x14ac:dyDescent="0.25">
      <c r="A99">
        <f>'M12'!A52</f>
        <v>0</v>
      </c>
    </row>
    <row r="100" spans="1:1" x14ac:dyDescent="0.25">
      <c r="A100">
        <f>'M12'!A53</f>
        <v>0</v>
      </c>
    </row>
    <row r="101" spans="1:1" x14ac:dyDescent="0.25">
      <c r="A101" t="str">
        <f>'W13'!A4</f>
        <v>Clara Illgen</v>
      </c>
    </row>
    <row r="102" spans="1:1" x14ac:dyDescent="0.25">
      <c r="A102" t="str">
        <f>'W13'!A5</f>
        <v>Amelie Rausch</v>
      </c>
    </row>
    <row r="103" spans="1:1" x14ac:dyDescent="0.25">
      <c r="A103" t="str">
        <f>'W13'!A6</f>
        <v>Marlene Ludwig</v>
      </c>
    </row>
    <row r="104" spans="1:1" x14ac:dyDescent="0.25">
      <c r="A104" t="str">
        <f>'W13'!A7</f>
        <v>Lotta Marie Rausch</v>
      </c>
    </row>
    <row r="105" spans="1:1" x14ac:dyDescent="0.25">
      <c r="A105" t="str">
        <f>'W13'!A8</f>
        <v>Alexandra Gez</v>
      </c>
    </row>
    <row r="106" spans="1:1" x14ac:dyDescent="0.25">
      <c r="A106" t="str">
        <f>'W13'!A9</f>
        <v>Ella Grünewald</v>
      </c>
    </row>
    <row r="107" spans="1:1" x14ac:dyDescent="0.25">
      <c r="A107" t="str">
        <f>'W13'!A10</f>
        <v>Ritaj Hasoun</v>
      </c>
    </row>
    <row r="108" spans="1:1" x14ac:dyDescent="0.25">
      <c r="A108" t="str">
        <f>'W13'!A11</f>
        <v>Ana Uzunova</v>
      </c>
    </row>
    <row r="109" spans="1:1" x14ac:dyDescent="0.25">
      <c r="A109" t="str">
        <f>'W13'!A12</f>
        <v>Ella Weitzel</v>
      </c>
    </row>
    <row r="110" spans="1:1" x14ac:dyDescent="0.25">
      <c r="A110" t="str">
        <f>'W13'!A13</f>
        <v>Lisa Malin Göbel</v>
      </c>
    </row>
    <row r="111" spans="1:1" x14ac:dyDescent="0.25">
      <c r="A111" t="str">
        <f>'W13'!A14</f>
        <v>Marie Diehl</v>
      </c>
    </row>
    <row r="112" spans="1:1" x14ac:dyDescent="0.25">
      <c r="A112" t="str">
        <f>'W13'!A15</f>
        <v>Linnea Mai</v>
      </c>
    </row>
    <row r="113" spans="1:1" x14ac:dyDescent="0.25">
      <c r="A113" t="str">
        <f>'W13'!A16</f>
        <v>Lena Brandau</v>
      </c>
    </row>
    <row r="114" spans="1:1" x14ac:dyDescent="0.25">
      <c r="A114">
        <f>'W13'!A17</f>
        <v>0</v>
      </c>
    </row>
    <row r="115" spans="1:1" x14ac:dyDescent="0.25">
      <c r="A115">
        <f>'W13'!A18</f>
        <v>0</v>
      </c>
    </row>
    <row r="116" spans="1:1" x14ac:dyDescent="0.25">
      <c r="A116">
        <f>'W13'!A19</f>
        <v>0</v>
      </c>
    </row>
    <row r="117" spans="1:1" x14ac:dyDescent="0.25">
      <c r="A117">
        <f>'W13'!A20</f>
        <v>0</v>
      </c>
    </row>
    <row r="118" spans="1:1" x14ac:dyDescent="0.25">
      <c r="A118">
        <f>'W13'!A21</f>
        <v>0</v>
      </c>
    </row>
    <row r="119" spans="1:1" x14ac:dyDescent="0.25">
      <c r="A119">
        <f>'W13'!A22</f>
        <v>0</v>
      </c>
    </row>
    <row r="120" spans="1:1" x14ac:dyDescent="0.25">
      <c r="A120">
        <f>'W13'!A23</f>
        <v>0</v>
      </c>
    </row>
    <row r="121" spans="1:1" x14ac:dyDescent="0.25">
      <c r="A121">
        <f>'W13'!A24</f>
        <v>0</v>
      </c>
    </row>
    <row r="122" spans="1:1" x14ac:dyDescent="0.25">
      <c r="A122">
        <f>'W13'!A25</f>
        <v>0</v>
      </c>
    </row>
    <row r="123" spans="1:1" x14ac:dyDescent="0.25">
      <c r="A123">
        <f>'W13'!A26</f>
        <v>0</v>
      </c>
    </row>
    <row r="124" spans="1:1" x14ac:dyDescent="0.25">
      <c r="A124">
        <f>'W13'!A27</f>
        <v>0</v>
      </c>
    </row>
    <row r="125" spans="1:1" x14ac:dyDescent="0.25">
      <c r="A125">
        <f>'W13'!A28</f>
        <v>0</v>
      </c>
    </row>
    <row r="126" spans="1:1" x14ac:dyDescent="0.25">
      <c r="A126">
        <f>'W13'!A29</f>
        <v>0</v>
      </c>
    </row>
    <row r="127" spans="1:1" x14ac:dyDescent="0.25">
      <c r="A127">
        <f>'W13'!A30</f>
        <v>0</v>
      </c>
    </row>
    <row r="128" spans="1:1" x14ac:dyDescent="0.25">
      <c r="A128">
        <f>'W13'!A31</f>
        <v>0</v>
      </c>
    </row>
    <row r="129" spans="1:1" x14ac:dyDescent="0.25">
      <c r="A129">
        <f>'W13'!A32</f>
        <v>0</v>
      </c>
    </row>
    <row r="130" spans="1:1" x14ac:dyDescent="0.25">
      <c r="A130">
        <f>'W13'!A33</f>
        <v>0</v>
      </c>
    </row>
    <row r="131" spans="1:1" x14ac:dyDescent="0.25">
      <c r="A131">
        <f>'W13'!A34</f>
        <v>0</v>
      </c>
    </row>
    <row r="132" spans="1:1" x14ac:dyDescent="0.25">
      <c r="A132">
        <f>'W13'!A35</f>
        <v>0</v>
      </c>
    </row>
    <row r="133" spans="1:1" x14ac:dyDescent="0.25">
      <c r="A133">
        <f>'W13'!A36</f>
        <v>0</v>
      </c>
    </row>
    <row r="134" spans="1:1" x14ac:dyDescent="0.25">
      <c r="A134">
        <f>'W13'!A37</f>
        <v>0</v>
      </c>
    </row>
    <row r="135" spans="1:1" x14ac:dyDescent="0.25">
      <c r="A135">
        <f>'W13'!A38</f>
        <v>0</v>
      </c>
    </row>
    <row r="136" spans="1:1" x14ac:dyDescent="0.25">
      <c r="A136">
        <f>'W13'!A39</f>
        <v>0</v>
      </c>
    </row>
    <row r="137" spans="1:1" x14ac:dyDescent="0.25">
      <c r="A137">
        <f>'W13'!A40</f>
        <v>0</v>
      </c>
    </row>
    <row r="138" spans="1:1" x14ac:dyDescent="0.25">
      <c r="A138">
        <f>'W13'!A41</f>
        <v>0</v>
      </c>
    </row>
    <row r="139" spans="1:1" x14ac:dyDescent="0.25">
      <c r="A139">
        <f>'W13'!A42</f>
        <v>0</v>
      </c>
    </row>
    <row r="140" spans="1:1" x14ac:dyDescent="0.25">
      <c r="A140">
        <f>'W13'!A43</f>
        <v>0</v>
      </c>
    </row>
    <row r="141" spans="1:1" x14ac:dyDescent="0.25">
      <c r="A141">
        <f>'W13'!A44</f>
        <v>0</v>
      </c>
    </row>
    <row r="142" spans="1:1" x14ac:dyDescent="0.25">
      <c r="A142">
        <f>'W13'!A45</f>
        <v>0</v>
      </c>
    </row>
    <row r="143" spans="1:1" x14ac:dyDescent="0.25">
      <c r="A143">
        <f>'W13'!A46</f>
        <v>0</v>
      </c>
    </row>
    <row r="144" spans="1:1" x14ac:dyDescent="0.25">
      <c r="A144">
        <f>'W13'!A47</f>
        <v>0</v>
      </c>
    </row>
    <row r="145" spans="1:1" x14ac:dyDescent="0.25">
      <c r="A145">
        <f>'W13'!A48</f>
        <v>0</v>
      </c>
    </row>
    <row r="146" spans="1:1" x14ac:dyDescent="0.25">
      <c r="A146">
        <f>'W13'!A49</f>
        <v>0</v>
      </c>
    </row>
    <row r="147" spans="1:1" x14ac:dyDescent="0.25">
      <c r="A147">
        <f>'W13'!A50</f>
        <v>0</v>
      </c>
    </row>
    <row r="148" spans="1:1" x14ac:dyDescent="0.25">
      <c r="A148">
        <f>'W13'!A51</f>
        <v>0</v>
      </c>
    </row>
    <row r="149" spans="1:1" x14ac:dyDescent="0.25">
      <c r="A149">
        <f>'W13'!A52</f>
        <v>0</v>
      </c>
    </row>
    <row r="150" spans="1:1" x14ac:dyDescent="0.25">
      <c r="A150">
        <f>'W13'!A53</f>
        <v>0</v>
      </c>
    </row>
    <row r="151" spans="1:1" x14ac:dyDescent="0.25">
      <c r="A151" t="str">
        <f>'W12'!A4</f>
        <v>Fine Hahn</v>
      </c>
    </row>
    <row r="152" spans="1:1" x14ac:dyDescent="0.25">
      <c r="A152" t="str">
        <f>'W12'!A5</f>
        <v>Mia Weppler</v>
      </c>
    </row>
    <row r="153" spans="1:1" x14ac:dyDescent="0.25">
      <c r="A153" t="str">
        <f>'W12'!A6</f>
        <v>Luisa Wirth</v>
      </c>
    </row>
    <row r="154" spans="1:1" x14ac:dyDescent="0.25">
      <c r="A154" t="str">
        <f>'W12'!A7</f>
        <v>Martha Wahl</v>
      </c>
    </row>
    <row r="155" spans="1:1" x14ac:dyDescent="0.25">
      <c r="A155" t="str">
        <f>'W12'!A8</f>
        <v>Marit Frieda Stock</v>
      </c>
    </row>
    <row r="156" spans="1:1" x14ac:dyDescent="0.25">
      <c r="A156" t="str">
        <f>'W12'!A9</f>
        <v>Clara Schnell-Kretschmer</v>
      </c>
    </row>
    <row r="157" spans="1:1" x14ac:dyDescent="0.25">
      <c r="A157" t="str">
        <f>'W12'!A10</f>
        <v>Marie Staubach</v>
      </c>
    </row>
    <row r="158" spans="1:1" x14ac:dyDescent="0.25">
      <c r="A158">
        <f>'W12'!A11</f>
        <v>0</v>
      </c>
    </row>
    <row r="159" spans="1:1" x14ac:dyDescent="0.25">
      <c r="A159">
        <f>'W12'!A12</f>
        <v>0</v>
      </c>
    </row>
    <row r="160" spans="1:1" x14ac:dyDescent="0.25">
      <c r="A160">
        <f>'W12'!A13</f>
        <v>0</v>
      </c>
    </row>
    <row r="161" spans="1:1" x14ac:dyDescent="0.25">
      <c r="A161">
        <f>'W12'!A14</f>
        <v>0</v>
      </c>
    </row>
    <row r="162" spans="1:1" x14ac:dyDescent="0.25">
      <c r="A162">
        <f>'W12'!A15</f>
        <v>0</v>
      </c>
    </row>
    <row r="163" spans="1:1" x14ac:dyDescent="0.25">
      <c r="A163">
        <f>'W12'!A16</f>
        <v>0</v>
      </c>
    </row>
    <row r="164" spans="1:1" x14ac:dyDescent="0.25">
      <c r="A164">
        <f>'W12'!A17</f>
        <v>0</v>
      </c>
    </row>
    <row r="165" spans="1:1" x14ac:dyDescent="0.25">
      <c r="A165">
        <f>'W12'!A18</f>
        <v>0</v>
      </c>
    </row>
    <row r="166" spans="1:1" x14ac:dyDescent="0.25">
      <c r="A166">
        <f>'W12'!A19</f>
        <v>0</v>
      </c>
    </row>
    <row r="167" spans="1:1" x14ac:dyDescent="0.25">
      <c r="A167">
        <f>'W12'!A20</f>
        <v>0</v>
      </c>
    </row>
    <row r="168" spans="1:1" x14ac:dyDescent="0.25">
      <c r="A168">
        <f>'W12'!A21</f>
        <v>0</v>
      </c>
    </row>
    <row r="169" spans="1:1" x14ac:dyDescent="0.25">
      <c r="A169">
        <f>'W12'!A22</f>
        <v>0</v>
      </c>
    </row>
    <row r="170" spans="1:1" x14ac:dyDescent="0.25">
      <c r="A170">
        <f>'W12'!A23</f>
        <v>0</v>
      </c>
    </row>
    <row r="171" spans="1:1" x14ac:dyDescent="0.25">
      <c r="A171">
        <f>'W12'!A24</f>
        <v>0</v>
      </c>
    </row>
    <row r="172" spans="1:1" x14ac:dyDescent="0.25">
      <c r="A172">
        <f>'W12'!A25</f>
        <v>0</v>
      </c>
    </row>
    <row r="173" spans="1:1" x14ac:dyDescent="0.25">
      <c r="A173">
        <f>'W12'!A26</f>
        <v>0</v>
      </c>
    </row>
    <row r="174" spans="1:1" x14ac:dyDescent="0.25">
      <c r="A174">
        <f>'W12'!A27</f>
        <v>0</v>
      </c>
    </row>
    <row r="175" spans="1:1" x14ac:dyDescent="0.25">
      <c r="A175">
        <f>'W12'!A28</f>
        <v>0</v>
      </c>
    </row>
    <row r="176" spans="1:1" x14ac:dyDescent="0.25">
      <c r="A176">
        <f>'W12'!A29</f>
        <v>0</v>
      </c>
    </row>
    <row r="177" spans="1:1" x14ac:dyDescent="0.25">
      <c r="A177">
        <f>'W12'!A30</f>
        <v>0</v>
      </c>
    </row>
    <row r="178" spans="1:1" x14ac:dyDescent="0.25">
      <c r="A178">
        <f>'W12'!A31</f>
        <v>0</v>
      </c>
    </row>
    <row r="179" spans="1:1" x14ac:dyDescent="0.25">
      <c r="A179">
        <f>'W12'!A32</f>
        <v>0</v>
      </c>
    </row>
    <row r="180" spans="1:1" x14ac:dyDescent="0.25">
      <c r="A180">
        <f>'W12'!A33</f>
        <v>0</v>
      </c>
    </row>
    <row r="181" spans="1:1" x14ac:dyDescent="0.25">
      <c r="A181">
        <f>'W12'!A34</f>
        <v>0</v>
      </c>
    </row>
    <row r="182" spans="1:1" x14ac:dyDescent="0.25">
      <c r="A182">
        <f>'W12'!A35</f>
        <v>0</v>
      </c>
    </row>
    <row r="183" spans="1:1" x14ac:dyDescent="0.25">
      <c r="A183">
        <f>'W12'!A36</f>
        <v>0</v>
      </c>
    </row>
    <row r="184" spans="1:1" x14ac:dyDescent="0.25">
      <c r="A184">
        <f>'W12'!A37</f>
        <v>0</v>
      </c>
    </row>
    <row r="185" spans="1:1" x14ac:dyDescent="0.25">
      <c r="A185">
        <f>'W12'!A38</f>
        <v>0</v>
      </c>
    </row>
    <row r="186" spans="1:1" x14ac:dyDescent="0.25">
      <c r="A186">
        <f>'W12'!A39</f>
        <v>0</v>
      </c>
    </row>
    <row r="187" spans="1:1" x14ac:dyDescent="0.25">
      <c r="A187">
        <f>'W12'!A40</f>
        <v>0</v>
      </c>
    </row>
    <row r="188" spans="1:1" x14ac:dyDescent="0.25">
      <c r="A188">
        <f>'W12'!A41</f>
        <v>0</v>
      </c>
    </row>
    <row r="189" spans="1:1" x14ac:dyDescent="0.25">
      <c r="A189">
        <f>'W12'!A42</f>
        <v>0</v>
      </c>
    </row>
    <row r="190" spans="1:1" x14ac:dyDescent="0.25">
      <c r="A190">
        <f>'W12'!A43</f>
        <v>0</v>
      </c>
    </row>
    <row r="191" spans="1:1" x14ac:dyDescent="0.25">
      <c r="A191">
        <f>'W12'!A44</f>
        <v>0</v>
      </c>
    </row>
    <row r="192" spans="1:1" x14ac:dyDescent="0.25">
      <c r="A192">
        <f>'W12'!A45</f>
        <v>0</v>
      </c>
    </row>
    <row r="193" spans="1:1" x14ac:dyDescent="0.25">
      <c r="A193">
        <f>'W12'!A46</f>
        <v>0</v>
      </c>
    </row>
    <row r="194" spans="1:1" x14ac:dyDescent="0.25">
      <c r="A194">
        <f>'W12'!A47</f>
        <v>0</v>
      </c>
    </row>
    <row r="195" spans="1:1" x14ac:dyDescent="0.25">
      <c r="A195">
        <f>'W12'!A48</f>
        <v>0</v>
      </c>
    </row>
    <row r="196" spans="1:1" x14ac:dyDescent="0.25">
      <c r="A196">
        <f>'W12'!A49</f>
        <v>0</v>
      </c>
    </row>
    <row r="197" spans="1:1" x14ac:dyDescent="0.25">
      <c r="A197">
        <f>'W12'!A50</f>
        <v>0</v>
      </c>
    </row>
    <row r="198" spans="1:1" x14ac:dyDescent="0.25">
      <c r="A198">
        <f>'W12'!A51</f>
        <v>0</v>
      </c>
    </row>
    <row r="199" spans="1:1" x14ac:dyDescent="0.25">
      <c r="A199">
        <f>'W12'!A52</f>
        <v>0</v>
      </c>
    </row>
    <row r="200" spans="1:1" x14ac:dyDescent="0.25">
      <c r="A200">
        <f>'W12'!A53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B12" sqref="B12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27" customFormat="1" x14ac:dyDescent="0.25">
      <c r="A1" s="64" t="s">
        <v>109</v>
      </c>
      <c r="G1" s="27" t="s">
        <v>52</v>
      </c>
    </row>
    <row r="2" spans="1:8" x14ac:dyDescent="0.25">
      <c r="A2" s="28" t="s">
        <v>61</v>
      </c>
      <c r="B2" s="28" t="s">
        <v>41</v>
      </c>
      <c r="C2" s="28" t="str">
        <f>B2&amp;" "&amp;A2</f>
        <v>Clara Illgen</v>
      </c>
      <c r="D2" s="68" t="s">
        <v>35</v>
      </c>
      <c r="E2" s="28">
        <v>2011</v>
      </c>
      <c r="F2" s="67">
        <v>2.158101851851852E-3</v>
      </c>
      <c r="G2" s="28">
        <f>MOD(ROW(),2)</f>
        <v>0</v>
      </c>
      <c r="H2" s="28" t="str">
        <f>VLOOKUP(C2,Teilnehmer!$A$1:$A$200,1,FALSE)</f>
        <v>Clara Illgen</v>
      </c>
    </row>
    <row r="3" spans="1:8" x14ac:dyDescent="0.25">
      <c r="A3" s="28" t="s">
        <v>110</v>
      </c>
      <c r="B3" s="28" t="s">
        <v>111</v>
      </c>
      <c r="C3" s="28" t="str">
        <f t="shared" ref="C3:C66" si="0">B3&amp;" "&amp;A3</f>
        <v>Linnea Mai</v>
      </c>
      <c r="D3" s="68" t="s">
        <v>35</v>
      </c>
      <c r="E3" s="28">
        <v>2011</v>
      </c>
      <c r="F3" s="67">
        <v>2.1884259259259261E-3</v>
      </c>
      <c r="G3" s="28">
        <f t="shared" ref="G3:G66" si="1">MOD(ROW(),2)</f>
        <v>1</v>
      </c>
      <c r="H3" s="28" t="str">
        <f>VLOOKUP(C3,Teilnehmer!$A$1:$A$200,1,FALSE)</f>
        <v>Linnea Mai</v>
      </c>
    </row>
    <row r="4" spans="1:8" x14ac:dyDescent="0.25">
      <c r="A4" s="28" t="s">
        <v>55</v>
      </c>
      <c r="B4" s="28" t="s">
        <v>50</v>
      </c>
      <c r="C4" s="28" t="str">
        <f t="shared" si="0"/>
        <v>Amelie Rausch</v>
      </c>
      <c r="D4" s="68" t="s">
        <v>35</v>
      </c>
      <c r="E4" s="28">
        <v>2011</v>
      </c>
      <c r="F4" s="67">
        <v>2.1901620370370369E-3</v>
      </c>
      <c r="G4" s="28">
        <f t="shared" si="1"/>
        <v>0</v>
      </c>
      <c r="H4" s="28" t="str">
        <f>VLOOKUP(C4,Teilnehmer!$A$1:$A$200,1,FALSE)</f>
        <v>Amelie Rausch</v>
      </c>
    </row>
    <row r="5" spans="1:8" x14ac:dyDescent="0.25">
      <c r="A5" s="28" t="s">
        <v>112</v>
      </c>
      <c r="B5" s="28" t="s">
        <v>113</v>
      </c>
      <c r="C5" s="28" t="str">
        <f t="shared" si="0"/>
        <v>Alexandra Gez</v>
      </c>
      <c r="D5" s="68" t="s">
        <v>35</v>
      </c>
      <c r="E5" s="28">
        <v>2011</v>
      </c>
      <c r="F5" s="67">
        <v>2.249189814814815E-3</v>
      </c>
      <c r="G5" s="28">
        <f t="shared" si="1"/>
        <v>1</v>
      </c>
      <c r="H5" s="28" t="str">
        <f>VLOOKUP(C5,Teilnehmer!$A$1:$A$200,1,FALSE)</f>
        <v>Alexandra Gez</v>
      </c>
    </row>
    <row r="6" spans="1:8" x14ac:dyDescent="0.25">
      <c r="A6" s="28" t="s">
        <v>114</v>
      </c>
      <c r="B6" s="28" t="s">
        <v>115</v>
      </c>
      <c r="C6" s="28" t="str">
        <f t="shared" si="0"/>
        <v>Ritaj Hasoun</v>
      </c>
      <c r="D6" s="68" t="s">
        <v>35</v>
      </c>
      <c r="E6" s="28">
        <v>2011</v>
      </c>
      <c r="F6" s="67">
        <v>2.2679398148148146E-3</v>
      </c>
      <c r="G6" s="28">
        <f t="shared" si="1"/>
        <v>0</v>
      </c>
      <c r="H6" s="28" t="str">
        <f>VLOOKUP(C6,Teilnehmer!$A$1:$A$200,1,FALSE)</f>
        <v>Ritaj Hasoun</v>
      </c>
    </row>
    <row r="7" spans="1:8" x14ac:dyDescent="0.25">
      <c r="A7" s="28" t="s">
        <v>116</v>
      </c>
      <c r="B7" s="28" t="s">
        <v>117</v>
      </c>
      <c r="C7" s="28" t="str">
        <f t="shared" si="0"/>
        <v>Ana Uzunova</v>
      </c>
      <c r="D7" s="68" t="s">
        <v>35</v>
      </c>
      <c r="E7" s="28">
        <v>2011</v>
      </c>
      <c r="F7" s="67">
        <v>2.3472222222222223E-3</v>
      </c>
      <c r="G7" s="28">
        <f t="shared" si="1"/>
        <v>1</v>
      </c>
      <c r="H7" s="28" t="str">
        <f>VLOOKUP(C7,Teilnehmer!$A$1:$A$200,1,FALSE)</f>
        <v>Ana Uzunova</v>
      </c>
    </row>
    <row r="8" spans="1:8" x14ac:dyDescent="0.25">
      <c r="A8" s="28" t="s">
        <v>107</v>
      </c>
      <c r="B8" s="28" t="s">
        <v>59</v>
      </c>
      <c r="C8" s="28" t="str">
        <f t="shared" si="0"/>
        <v>Ella Grünewald</v>
      </c>
      <c r="D8" s="68" t="s">
        <v>35</v>
      </c>
      <c r="E8" s="28">
        <v>2011</v>
      </c>
      <c r="F8" s="67">
        <v>2.5247685185185186E-3</v>
      </c>
      <c r="G8" s="28">
        <f t="shared" si="1"/>
        <v>0</v>
      </c>
      <c r="H8" s="28" t="str">
        <f>VLOOKUP(C8,Teilnehmer!$A$1:$A$200,1,FALSE)</f>
        <v>Ella Grünewald</v>
      </c>
    </row>
    <row r="9" spans="1:8" x14ac:dyDescent="0.25">
      <c r="A9" s="28" t="s">
        <v>83</v>
      </c>
      <c r="B9" s="28" t="s">
        <v>60</v>
      </c>
      <c r="C9" s="28" t="str">
        <f t="shared" si="0"/>
        <v>Marlene Ludwig</v>
      </c>
      <c r="D9" s="68" t="s">
        <v>35</v>
      </c>
      <c r="E9" s="28">
        <v>2011</v>
      </c>
      <c r="F9" s="67">
        <v>2.7133101851851854E-3</v>
      </c>
      <c r="G9" s="28">
        <f t="shared" si="1"/>
        <v>1</v>
      </c>
      <c r="H9" s="28" t="str">
        <f>VLOOKUP(C9,Teilnehmer!$A$1:$A$200,1,FALSE)</f>
        <v>Marlene Ludwig</v>
      </c>
    </row>
    <row r="10" spans="1:8" x14ac:dyDescent="0.25">
      <c r="A10" s="28" t="s">
        <v>43</v>
      </c>
      <c r="B10" s="28" t="s">
        <v>42</v>
      </c>
      <c r="C10" s="28" t="str">
        <f t="shared" si="0"/>
        <v>Mia Weppler</v>
      </c>
      <c r="D10" s="68" t="s">
        <v>35</v>
      </c>
      <c r="E10" s="28">
        <v>2012</v>
      </c>
      <c r="F10" s="67">
        <v>2.2061342592592592E-3</v>
      </c>
      <c r="G10" s="28">
        <f t="shared" si="1"/>
        <v>0</v>
      </c>
      <c r="H10" s="28" t="str">
        <f>VLOOKUP(C10,Teilnehmer!$A$1:$A$200,1,FALSE)</f>
        <v>Mia Weppler</v>
      </c>
    </row>
    <row r="11" spans="1:8" x14ac:dyDescent="0.25">
      <c r="A11" s="28" t="s">
        <v>47</v>
      </c>
      <c r="B11" s="68" t="s">
        <v>122</v>
      </c>
      <c r="C11" s="28" t="str">
        <f t="shared" si="0"/>
        <v>Marit Frieda Stock</v>
      </c>
      <c r="D11" s="68" t="s">
        <v>35</v>
      </c>
      <c r="E11" s="28">
        <v>2012</v>
      </c>
      <c r="F11" s="67">
        <v>2.2804398148148146E-3</v>
      </c>
      <c r="G11" s="28">
        <f t="shared" si="1"/>
        <v>1</v>
      </c>
      <c r="H11" s="28" t="str">
        <f>VLOOKUP(C11,Teilnehmer!$A$1:$A$200,1,FALSE)</f>
        <v>Marit Frieda Stock</v>
      </c>
    </row>
    <row r="12" spans="1:8" x14ac:dyDescent="0.25">
      <c r="A12" s="28" t="s">
        <v>85</v>
      </c>
      <c r="B12" s="28" t="s">
        <v>41</v>
      </c>
      <c r="C12" s="28" t="str">
        <f t="shared" si="0"/>
        <v>Clara Schnell-Kretschmer</v>
      </c>
      <c r="D12" s="68" t="s">
        <v>35</v>
      </c>
      <c r="E12" s="28">
        <v>2012</v>
      </c>
      <c r="F12" s="67">
        <v>2.4079861111111112E-3</v>
      </c>
      <c r="G12" s="28">
        <f t="shared" si="1"/>
        <v>0</v>
      </c>
      <c r="H12" s="28" t="str">
        <f>VLOOKUP(C12,Teilnehmer!$A$1:$A$200,1,FALSE)</f>
        <v>Clara Schnell-Kretschmer</v>
      </c>
    </row>
    <row r="13" spans="1:8" x14ac:dyDescent="0.25">
      <c r="A13" s="28" t="s">
        <v>37</v>
      </c>
      <c r="B13" s="28" t="s">
        <v>36</v>
      </c>
      <c r="C13" s="28" t="str">
        <f t="shared" si="0"/>
        <v>Fine Hahn</v>
      </c>
      <c r="D13" s="68" t="s">
        <v>35</v>
      </c>
      <c r="E13" s="28">
        <v>2012</v>
      </c>
      <c r="F13" s="67">
        <v>2.7118055555555554E-3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25">
      <c r="A14" s="28" t="s">
        <v>78</v>
      </c>
      <c r="B14" s="28" t="s">
        <v>79</v>
      </c>
      <c r="C14" s="28" t="str">
        <f t="shared" si="0"/>
        <v>John Neszi</v>
      </c>
      <c r="D14" s="68" t="s">
        <v>20</v>
      </c>
      <c r="E14" s="28">
        <v>2011</v>
      </c>
      <c r="F14" s="67">
        <v>2.0057870370370368E-3</v>
      </c>
      <c r="G14" s="28">
        <f t="shared" si="1"/>
        <v>0</v>
      </c>
      <c r="H14" s="28" t="str">
        <f>VLOOKUP(C14,Teilnehmer!$A$1:$A$200,1,FALSE)</f>
        <v>John Neszi</v>
      </c>
    </row>
    <row r="15" spans="1:8" x14ac:dyDescent="0.25">
      <c r="A15" s="28" t="s">
        <v>58</v>
      </c>
      <c r="B15" s="28" t="s">
        <v>80</v>
      </c>
      <c r="C15" s="28" t="str">
        <f t="shared" si="0"/>
        <v>Finn Walther</v>
      </c>
      <c r="D15" s="68" t="s">
        <v>20</v>
      </c>
      <c r="E15" s="28">
        <v>2011</v>
      </c>
      <c r="F15" s="67">
        <v>2.016087962962963E-3</v>
      </c>
      <c r="G15" s="28">
        <f t="shared" si="1"/>
        <v>1</v>
      </c>
      <c r="H15" s="28" t="str">
        <f>VLOOKUP(C15,Teilnehmer!$A$1:$A$200,1,FALSE)</f>
        <v>Finn Walther</v>
      </c>
    </row>
    <row r="16" spans="1:8" x14ac:dyDescent="0.25">
      <c r="A16" s="28" t="s">
        <v>118</v>
      </c>
      <c r="B16" s="28" t="s">
        <v>119</v>
      </c>
      <c r="C16" s="28" t="str">
        <f t="shared" si="0"/>
        <v>Julien Sachs</v>
      </c>
      <c r="D16" s="68" t="s">
        <v>20</v>
      </c>
      <c r="E16" s="28">
        <v>2011</v>
      </c>
      <c r="F16" s="67">
        <v>2.0452546296296299E-3</v>
      </c>
      <c r="G16" s="28">
        <f t="shared" si="1"/>
        <v>0</v>
      </c>
      <c r="H16" s="28" t="str">
        <f>VLOOKUP(C16,Teilnehmer!$A$1:$A$200,1,FALSE)</f>
        <v>Julien Sachs</v>
      </c>
    </row>
    <row r="17" spans="1:8" x14ac:dyDescent="0.25">
      <c r="A17" s="28" t="s">
        <v>63</v>
      </c>
      <c r="B17" s="28" t="s">
        <v>67</v>
      </c>
      <c r="C17" s="28" t="str">
        <f t="shared" si="0"/>
        <v>Samuel Ruhl</v>
      </c>
      <c r="D17" s="68" t="s">
        <v>20</v>
      </c>
      <c r="E17" s="28">
        <v>2011</v>
      </c>
      <c r="F17" s="67">
        <v>2.0568287037037035E-3</v>
      </c>
      <c r="G17" s="28">
        <f t="shared" si="1"/>
        <v>1</v>
      </c>
      <c r="H17" s="28" t="str">
        <f>VLOOKUP(C17,Teilnehmer!$A$1:$A$200,1,FALSE)</f>
        <v>Samuel Ruhl</v>
      </c>
    </row>
    <row r="18" spans="1:8" x14ac:dyDescent="0.25">
      <c r="A18" s="28" t="s">
        <v>54</v>
      </c>
      <c r="B18" s="28" t="s">
        <v>64</v>
      </c>
      <c r="C18" s="28" t="str">
        <f t="shared" si="0"/>
        <v>Oliver Steinacker</v>
      </c>
      <c r="D18" s="68" t="s">
        <v>20</v>
      </c>
      <c r="E18" s="28">
        <v>2011</v>
      </c>
      <c r="F18" s="67">
        <v>2.1521990740740742E-3</v>
      </c>
      <c r="G18" s="28">
        <f>MOD(ROW(),2)</f>
        <v>0</v>
      </c>
      <c r="H18" s="28" t="str">
        <f>VLOOKUP(C18,Teilnehmer!$A$1:$A$200,1,FALSE)</f>
        <v>Oliver Steinacker</v>
      </c>
    </row>
    <row r="19" spans="1:8" x14ac:dyDescent="0.25">
      <c r="A19" s="28" t="s">
        <v>54</v>
      </c>
      <c r="B19" s="28" t="s">
        <v>81</v>
      </c>
      <c r="C19" s="28" t="str">
        <f t="shared" si="0"/>
        <v>Matthias Steinacker</v>
      </c>
      <c r="D19" s="68" t="s">
        <v>20</v>
      </c>
      <c r="E19" s="28">
        <v>2011</v>
      </c>
      <c r="F19" s="67">
        <v>2.1565972222222225E-3</v>
      </c>
      <c r="G19" s="28">
        <f t="shared" si="1"/>
        <v>1</v>
      </c>
      <c r="H19" s="28" t="str">
        <f>VLOOKUP(C19,Teilnehmer!$A$1:$A$200,1,FALSE)</f>
        <v>Matthias Steinacker</v>
      </c>
    </row>
    <row r="20" spans="1:8" x14ac:dyDescent="0.25">
      <c r="A20" s="28" t="s">
        <v>23</v>
      </c>
      <c r="B20" s="28" t="s">
        <v>22</v>
      </c>
      <c r="C20" s="28" t="str">
        <f t="shared" si="0"/>
        <v>Fritz Zwicker</v>
      </c>
      <c r="D20" s="68" t="s">
        <v>20</v>
      </c>
      <c r="E20" s="28">
        <v>2012</v>
      </c>
      <c r="F20" s="67">
        <v>1.9288194444444442E-3</v>
      </c>
      <c r="G20" s="28">
        <f t="shared" si="1"/>
        <v>0</v>
      </c>
      <c r="H20" s="28" t="str">
        <f>VLOOKUP(C20,Teilnehmer!$A$1:$A$200,1,FALSE)</f>
        <v>Fritz Zwicker</v>
      </c>
    </row>
    <row r="21" spans="1:8" x14ac:dyDescent="0.25">
      <c r="A21" s="31" t="s">
        <v>120</v>
      </c>
      <c r="B21" s="28" t="s">
        <v>19</v>
      </c>
      <c r="C21" s="28" t="str">
        <f t="shared" si="0"/>
        <v>Hannes Pfannschilling</v>
      </c>
      <c r="D21" s="68" t="s">
        <v>20</v>
      </c>
      <c r="E21" s="28">
        <v>2012</v>
      </c>
      <c r="F21" s="67">
        <v>2.0501157407407408E-3</v>
      </c>
      <c r="G21" s="28">
        <f t="shared" si="1"/>
        <v>1</v>
      </c>
      <c r="H21" s="28" t="str">
        <f>VLOOKUP(C21,Teilnehmer!$A$1:$A$200,1,FALSE)</f>
        <v>Hannes Pfannschilling</v>
      </c>
    </row>
    <row r="22" spans="1:8" x14ac:dyDescent="0.25">
      <c r="A22" s="28" t="s">
        <v>121</v>
      </c>
      <c r="B22" s="28" t="s">
        <v>65</v>
      </c>
      <c r="C22" s="28" t="str">
        <f t="shared" si="0"/>
        <v>Jakob Vogt</v>
      </c>
      <c r="D22" s="68" t="s">
        <v>20</v>
      </c>
      <c r="E22" s="28">
        <v>2012</v>
      </c>
      <c r="F22" s="65">
        <v>2.1673611111111112E-3</v>
      </c>
      <c r="G22" s="28">
        <f t="shared" si="1"/>
        <v>0</v>
      </c>
      <c r="H22" s="28" t="str">
        <f>VLOOKUP(C22,Teilnehmer!$A$1:$A$200,1,FALSE)</f>
        <v>Jakob Vogt</v>
      </c>
    </row>
    <row r="23" spans="1:8" x14ac:dyDescent="0.25">
      <c r="A23" s="28" t="s">
        <v>31</v>
      </c>
      <c r="B23" s="28" t="s">
        <v>30</v>
      </c>
      <c r="C23" s="28" t="str">
        <f t="shared" si="0"/>
        <v>Tom Abeska</v>
      </c>
      <c r="D23" s="68" t="s">
        <v>20</v>
      </c>
      <c r="E23" s="28">
        <v>2012</v>
      </c>
      <c r="F23" s="65">
        <v>2.2326388888888886E-3</v>
      </c>
      <c r="G23" s="28">
        <f t="shared" si="1"/>
        <v>1</v>
      </c>
      <c r="H23" s="28" t="str">
        <f>VLOOKUP(C23,Teilnehmer!$A$1:$A$200,1,FALSE)</f>
        <v>Tom Abeska</v>
      </c>
    </row>
    <row r="24" spans="1:8" x14ac:dyDescent="0.25">
      <c r="A24" s="28" t="s">
        <v>25</v>
      </c>
      <c r="B24" s="28" t="s">
        <v>24</v>
      </c>
      <c r="C24" s="28" t="str">
        <f t="shared" si="0"/>
        <v>Ben Harbusch</v>
      </c>
      <c r="D24" s="68" t="s">
        <v>20</v>
      </c>
      <c r="E24" s="28">
        <v>2012</v>
      </c>
      <c r="F24" s="65">
        <v>2.2928240740740743E-3</v>
      </c>
      <c r="G24" s="28">
        <f t="shared" si="1"/>
        <v>0</v>
      </c>
      <c r="H24" s="28" t="str">
        <f>VLOOKUP(C24,Teilnehmer!$A$1:$A$200,1,FALSE)</f>
        <v>Ben Harbusch</v>
      </c>
    </row>
    <row r="25" spans="1:8" x14ac:dyDescent="0.25">
      <c r="A25" s="28" t="s">
        <v>66</v>
      </c>
      <c r="B25" s="28" t="s">
        <v>65</v>
      </c>
      <c r="C25" s="28" t="str">
        <f t="shared" si="0"/>
        <v>Jakob Hewig</v>
      </c>
      <c r="D25" s="68" t="s">
        <v>20</v>
      </c>
      <c r="E25" s="28">
        <v>2012</v>
      </c>
      <c r="F25" s="65">
        <v>2.4491898148148146E-3</v>
      </c>
      <c r="G25" s="28">
        <f t="shared" si="1"/>
        <v>1</v>
      </c>
      <c r="H25" s="28" t="str">
        <f>VLOOKUP(C25,Teilnehmer!$A$1:$A$200,1,FALSE)</f>
        <v>Jakob Hewig</v>
      </c>
    </row>
    <row r="26" spans="1:8" x14ac:dyDescent="0.25">
      <c r="A26" s="28" t="s">
        <v>27</v>
      </c>
      <c r="B26" s="28" t="s">
        <v>26</v>
      </c>
      <c r="C26" s="28" t="str">
        <f t="shared" si="0"/>
        <v>Georg Wamser</v>
      </c>
      <c r="D26" s="68" t="s">
        <v>20</v>
      </c>
      <c r="E26" s="28">
        <v>2012</v>
      </c>
      <c r="F26" s="65">
        <v>2.6266203703703707E-3</v>
      </c>
      <c r="G26" s="28">
        <f t="shared" si="1"/>
        <v>0</v>
      </c>
      <c r="H26" s="28" t="str">
        <f>VLOOKUP(C26,Teilnehmer!$A$1:$A$200,1,FALSE)</f>
        <v>Georg Wamser</v>
      </c>
    </row>
    <row r="27" spans="1:8" x14ac:dyDescent="0.25">
      <c r="A27" s="28" t="s">
        <v>68</v>
      </c>
      <c r="B27" s="28" t="s">
        <v>69</v>
      </c>
      <c r="C27" s="28" t="str">
        <f t="shared" si="0"/>
        <v>Benedikt Schleich</v>
      </c>
      <c r="D27" s="68" t="s">
        <v>20</v>
      </c>
      <c r="E27" s="28">
        <v>2012</v>
      </c>
      <c r="F27" s="65">
        <v>2.8054398148148144E-3</v>
      </c>
      <c r="G27" s="28">
        <f t="shared" si="1"/>
        <v>1</v>
      </c>
      <c r="H27" s="28" t="str">
        <f>VLOOKUP(C27,Teilnehmer!$A$1:$A$200,1,FALSE)</f>
        <v>Benedikt Schleich</v>
      </c>
    </row>
    <row r="28" spans="1:8" x14ac:dyDescent="0.25">
      <c r="D28" s="68" t="s">
        <v>20</v>
      </c>
      <c r="F28" s="65"/>
      <c r="G28" s="28">
        <f t="shared" si="1"/>
        <v>0</v>
      </c>
      <c r="H28" s="28">
        <f>VLOOKUP(C28,Teilnehmer!$A$1:$A$200,1,FALSE)</f>
        <v>0</v>
      </c>
    </row>
    <row r="29" spans="1:8" x14ac:dyDescent="0.25">
      <c r="C29" s="28" t="str">
        <f t="shared" si="0"/>
        <v xml:space="preserve"> </v>
      </c>
      <c r="D29" s="28" t="s">
        <v>35</v>
      </c>
      <c r="F29" s="65"/>
      <c r="G29" s="28">
        <f t="shared" si="1"/>
        <v>1</v>
      </c>
      <c r="H29" s="28" t="e">
        <f>VLOOKUP(C29,Teilnehmer!$A$1:$A$200,1,FALSE)</f>
        <v>#N/A</v>
      </c>
    </row>
    <row r="30" spans="1:8" x14ac:dyDescent="0.25">
      <c r="C30" s="28" t="str">
        <f t="shared" si="0"/>
        <v xml:space="preserve"> </v>
      </c>
      <c r="D30" s="28" t="s">
        <v>35</v>
      </c>
      <c r="F30" s="65"/>
      <c r="G30" s="28">
        <f t="shared" si="1"/>
        <v>0</v>
      </c>
      <c r="H30" s="28" t="e">
        <f>VLOOKUP(C30,Teilnehmer!$A$1:$A$200,1,FALSE)</f>
        <v>#N/A</v>
      </c>
    </row>
    <row r="31" spans="1:8" x14ac:dyDescent="0.25">
      <c r="C31" s="28" t="str">
        <f t="shared" si="0"/>
        <v xml:space="preserve"> </v>
      </c>
      <c r="D31" s="28" t="s">
        <v>35</v>
      </c>
      <c r="F31" s="65"/>
      <c r="G31" s="28">
        <f t="shared" si="1"/>
        <v>1</v>
      </c>
      <c r="H31" s="28" t="e">
        <f>VLOOKUP(C31,Teilnehmer!$A$1:$A$200,1,FALSE)</f>
        <v>#N/A</v>
      </c>
    </row>
    <row r="32" spans="1:8" x14ac:dyDescent="0.25">
      <c r="C32" s="28" t="str">
        <f t="shared" si="0"/>
        <v xml:space="preserve"> </v>
      </c>
      <c r="D32" s="28" t="s">
        <v>35</v>
      </c>
      <c r="F32" s="65"/>
      <c r="G32" s="28">
        <f t="shared" si="1"/>
        <v>0</v>
      </c>
      <c r="H32" s="28" t="e">
        <f>VLOOKUP(C32,Teilnehmer!$A$1:$A$200,1,FALSE)</f>
        <v>#N/A</v>
      </c>
    </row>
    <row r="33" spans="3:8" x14ac:dyDescent="0.25">
      <c r="C33" s="28" t="str">
        <f t="shared" si="0"/>
        <v xml:space="preserve"> </v>
      </c>
      <c r="D33" s="28" t="s">
        <v>35</v>
      </c>
      <c r="F33" s="65"/>
      <c r="G33" s="28">
        <f t="shared" si="1"/>
        <v>1</v>
      </c>
      <c r="H33" s="28" t="e">
        <f>VLOOKUP(C33,Teilnehmer!$A$1:$A$200,1,FALSE)</f>
        <v>#N/A</v>
      </c>
    </row>
    <row r="34" spans="3:8" x14ac:dyDescent="0.25">
      <c r="C34" s="28" t="str">
        <f t="shared" si="0"/>
        <v xml:space="preserve"> </v>
      </c>
      <c r="D34" s="28" t="s">
        <v>35</v>
      </c>
      <c r="F34" s="65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25">
      <c r="C35" s="28" t="str">
        <f t="shared" si="0"/>
        <v xml:space="preserve"> </v>
      </c>
      <c r="D35" s="29" t="s">
        <v>35</v>
      </c>
      <c r="F35" s="66"/>
      <c r="G35" s="29">
        <f t="shared" si="1"/>
        <v>1</v>
      </c>
      <c r="H35" s="28" t="e">
        <f>VLOOKUP(C35,Teilnehmer!$A$1:$A$200,1,FALSE)</f>
        <v>#N/A</v>
      </c>
    </row>
    <row r="36" spans="3:8" x14ac:dyDescent="0.25">
      <c r="C36" s="28" t="str">
        <f t="shared" si="0"/>
        <v xml:space="preserve"> </v>
      </c>
      <c r="D36" s="28" t="s">
        <v>20</v>
      </c>
      <c r="F36" s="65"/>
      <c r="G36" s="28">
        <f t="shared" si="1"/>
        <v>0</v>
      </c>
      <c r="H36" s="28" t="e">
        <f>VLOOKUP(C36,Teilnehmer!$A$1:$A$200,1,FALSE)</f>
        <v>#N/A</v>
      </c>
    </row>
    <row r="37" spans="3:8" x14ac:dyDescent="0.25">
      <c r="C37" s="28" t="str">
        <f t="shared" si="0"/>
        <v xml:space="preserve"> </v>
      </c>
      <c r="D37" s="28" t="s">
        <v>20</v>
      </c>
      <c r="F37" s="65"/>
      <c r="G37" s="28">
        <f t="shared" si="1"/>
        <v>1</v>
      </c>
      <c r="H37" s="28" t="e">
        <f>VLOOKUP(C37,Teilnehmer!$A$1:$A$200,1,FALSE)</f>
        <v>#N/A</v>
      </c>
    </row>
    <row r="38" spans="3:8" x14ac:dyDescent="0.25">
      <c r="C38" s="28" t="str">
        <f t="shared" si="0"/>
        <v xml:space="preserve"> </v>
      </c>
      <c r="D38" s="28" t="s">
        <v>20</v>
      </c>
      <c r="F38" s="65"/>
      <c r="G38" s="28">
        <f t="shared" si="1"/>
        <v>0</v>
      </c>
      <c r="H38" s="28" t="e">
        <f>VLOOKUP(C38,Teilnehmer!$A$1:$A$200,1,FALSE)</f>
        <v>#N/A</v>
      </c>
    </row>
    <row r="39" spans="3:8" x14ac:dyDescent="0.25">
      <c r="C39" s="28" t="str">
        <f t="shared" si="0"/>
        <v xml:space="preserve"> </v>
      </c>
      <c r="D39" s="28" t="s">
        <v>20</v>
      </c>
      <c r="F39" s="65"/>
      <c r="G39" s="28">
        <f t="shared" si="1"/>
        <v>1</v>
      </c>
      <c r="H39" s="28" t="e">
        <f>VLOOKUP(C39,Teilnehmer!$A$1:$A$200,1,FALSE)</f>
        <v>#N/A</v>
      </c>
    </row>
    <row r="40" spans="3:8" x14ac:dyDescent="0.25">
      <c r="C40" s="28" t="str">
        <f t="shared" si="0"/>
        <v xml:space="preserve"> </v>
      </c>
      <c r="D40" s="28" t="s">
        <v>20</v>
      </c>
      <c r="F40" s="65"/>
      <c r="G40" s="28">
        <f t="shared" si="1"/>
        <v>0</v>
      </c>
      <c r="H40" s="28" t="e">
        <f>VLOOKUP(C40,Teilnehmer!$A$1:$A$200,1,FALSE)</f>
        <v>#N/A</v>
      </c>
    </row>
    <row r="41" spans="3:8" x14ac:dyDescent="0.25">
      <c r="C41" s="28" t="str">
        <f t="shared" si="0"/>
        <v xml:space="preserve"> </v>
      </c>
      <c r="D41" s="28" t="s">
        <v>20</v>
      </c>
      <c r="F41" s="65"/>
      <c r="G41" s="28">
        <f t="shared" si="1"/>
        <v>1</v>
      </c>
      <c r="H41" s="28" t="e">
        <f>VLOOKUP(C41,Teilnehmer!$A$1:$A$200,1,FALSE)</f>
        <v>#N/A</v>
      </c>
    </row>
    <row r="42" spans="3:8" x14ac:dyDescent="0.25">
      <c r="C42" s="28" t="str">
        <f t="shared" si="0"/>
        <v xml:space="preserve"> </v>
      </c>
      <c r="D42" s="28" t="s">
        <v>20</v>
      </c>
      <c r="F42" s="65"/>
      <c r="G42" s="28">
        <f t="shared" si="1"/>
        <v>0</v>
      </c>
      <c r="H42" s="28" t="e">
        <f>VLOOKUP(C42,Teilnehmer!$A$1:$A$200,1,FALSE)</f>
        <v>#N/A</v>
      </c>
    </row>
    <row r="43" spans="3:8" x14ac:dyDescent="0.25">
      <c r="C43" s="28" t="str">
        <f t="shared" si="0"/>
        <v xml:space="preserve"> </v>
      </c>
      <c r="D43" s="28" t="s">
        <v>20</v>
      </c>
      <c r="F43" s="65"/>
      <c r="G43" s="28">
        <f t="shared" si="1"/>
        <v>1</v>
      </c>
      <c r="H43" s="28" t="e">
        <f>VLOOKUP(C43,Teilnehmer!$A$1:$A$200,1,FALSE)</f>
        <v>#N/A</v>
      </c>
    </row>
    <row r="44" spans="3:8" x14ac:dyDescent="0.25">
      <c r="C44" s="28" t="str">
        <f t="shared" si="0"/>
        <v xml:space="preserve"> </v>
      </c>
      <c r="D44" s="28" t="s">
        <v>20</v>
      </c>
      <c r="F44" s="65"/>
      <c r="G44" s="28">
        <f t="shared" si="1"/>
        <v>0</v>
      </c>
      <c r="H44" s="28" t="e">
        <f>VLOOKUP(C44,Teilnehmer!$A$1:$A$200,1,FALSE)</f>
        <v>#N/A</v>
      </c>
    </row>
    <row r="45" spans="3:8" x14ac:dyDescent="0.25">
      <c r="C45" s="28" t="str">
        <f t="shared" si="0"/>
        <v xml:space="preserve"> </v>
      </c>
      <c r="D45" s="28" t="s">
        <v>20</v>
      </c>
      <c r="F45" s="65"/>
      <c r="G45" s="28">
        <f t="shared" si="1"/>
        <v>1</v>
      </c>
      <c r="H45" s="28" t="e">
        <f>VLOOKUP(C45,Teilnehmer!$A$1:$A$200,1,FALSE)</f>
        <v>#N/A</v>
      </c>
    </row>
    <row r="46" spans="3:8" x14ac:dyDescent="0.25">
      <c r="C46" s="28" t="str">
        <f t="shared" si="0"/>
        <v xml:space="preserve"> </v>
      </c>
      <c r="D46" s="28" t="s">
        <v>20</v>
      </c>
      <c r="F46" s="65"/>
      <c r="G46" s="28">
        <f t="shared" si="1"/>
        <v>0</v>
      </c>
      <c r="H46" s="28" t="e">
        <f>VLOOKUP(C46,Teilnehmer!$A$1:$A$200,1,FALSE)</f>
        <v>#N/A</v>
      </c>
    </row>
    <row r="47" spans="3:8" x14ac:dyDescent="0.25">
      <c r="C47" s="28" t="str">
        <f t="shared" si="0"/>
        <v xml:space="preserve"> </v>
      </c>
      <c r="D47" s="28" t="s">
        <v>20</v>
      </c>
      <c r="F47" s="65"/>
      <c r="G47" s="28">
        <f t="shared" si="1"/>
        <v>1</v>
      </c>
      <c r="H47" s="28" t="e">
        <f>VLOOKUP(C47,Teilnehmer!$A$1:$A$200,1,FALSE)</f>
        <v>#N/A</v>
      </c>
    </row>
    <row r="48" spans="3:8" x14ac:dyDescent="0.25">
      <c r="C48" s="28" t="str">
        <f t="shared" si="0"/>
        <v xml:space="preserve"> </v>
      </c>
      <c r="D48" s="28" t="s">
        <v>20</v>
      </c>
      <c r="F48" s="65"/>
      <c r="G48" s="28">
        <f t="shared" si="1"/>
        <v>0</v>
      </c>
      <c r="H48" s="28" t="e">
        <f>VLOOKUP(C48,Teilnehmer!$A$1:$A$200,1,FALSE)</f>
        <v>#N/A</v>
      </c>
    </row>
    <row r="49" spans="3:8" x14ac:dyDescent="0.25">
      <c r="C49" s="28" t="str">
        <f t="shared" si="0"/>
        <v xml:space="preserve"> </v>
      </c>
      <c r="D49" s="28" t="s">
        <v>20</v>
      </c>
      <c r="F49" s="65"/>
      <c r="G49" s="28">
        <f t="shared" si="1"/>
        <v>1</v>
      </c>
      <c r="H49" s="28" t="e">
        <f>VLOOKUP(C49,Teilnehmer!$A$1:$A$200,1,FALSE)</f>
        <v>#N/A</v>
      </c>
    </row>
    <row r="50" spans="3:8" x14ac:dyDescent="0.25">
      <c r="C50" s="28" t="str">
        <f t="shared" si="0"/>
        <v xml:space="preserve"> </v>
      </c>
      <c r="D50" s="28" t="s">
        <v>20</v>
      </c>
      <c r="F50" s="65"/>
      <c r="G50" s="28">
        <f t="shared" si="1"/>
        <v>0</v>
      </c>
      <c r="H50" s="28" t="e">
        <f>VLOOKUP(C50,Teilnehmer!$A$1:$A$200,1,FALSE)</f>
        <v>#N/A</v>
      </c>
    </row>
    <row r="51" spans="3:8" x14ac:dyDescent="0.25">
      <c r="C51" s="28" t="str">
        <f t="shared" si="0"/>
        <v xml:space="preserve"> </v>
      </c>
      <c r="D51" s="28" t="s">
        <v>20</v>
      </c>
      <c r="F51" s="65"/>
      <c r="G51" s="28">
        <f t="shared" si="1"/>
        <v>1</v>
      </c>
      <c r="H51" s="28" t="e">
        <f>VLOOKUP(C51,Teilnehmer!$A$1:$A$200,1,FALSE)</f>
        <v>#N/A</v>
      </c>
    </row>
    <row r="52" spans="3:8" x14ac:dyDescent="0.25">
      <c r="C52" s="28" t="str">
        <f t="shared" si="0"/>
        <v xml:space="preserve"> </v>
      </c>
      <c r="D52" s="28" t="s">
        <v>20</v>
      </c>
      <c r="F52" s="65"/>
      <c r="G52" s="28">
        <f t="shared" si="1"/>
        <v>0</v>
      </c>
      <c r="H52" s="28" t="e">
        <f>VLOOKUP(C52,Teilnehmer!$A$1:$A$200,1,FALSE)</f>
        <v>#N/A</v>
      </c>
    </row>
    <row r="53" spans="3:8" x14ac:dyDescent="0.25">
      <c r="C53" s="28" t="str">
        <f t="shared" si="0"/>
        <v xml:space="preserve"> </v>
      </c>
      <c r="D53" s="28" t="s">
        <v>20</v>
      </c>
      <c r="F53" s="65"/>
      <c r="G53" s="28">
        <f t="shared" si="1"/>
        <v>1</v>
      </c>
      <c r="H53" s="28" t="e">
        <f>VLOOKUP(C53,Teilnehmer!$A$1:$A$200,1,FALSE)</f>
        <v>#N/A</v>
      </c>
    </row>
    <row r="54" spans="3:8" x14ac:dyDescent="0.25">
      <c r="C54" s="28" t="str">
        <f t="shared" si="0"/>
        <v xml:space="preserve"> </v>
      </c>
      <c r="D54" s="28" t="s">
        <v>20</v>
      </c>
      <c r="F54" s="65"/>
      <c r="G54" s="28">
        <f t="shared" si="1"/>
        <v>0</v>
      </c>
      <c r="H54" s="28" t="e">
        <f>VLOOKUP(C54,Teilnehmer!$A$1:$A$200,1,FALSE)</f>
        <v>#N/A</v>
      </c>
    </row>
    <row r="55" spans="3:8" x14ac:dyDescent="0.25">
      <c r="C55" s="28" t="str">
        <f t="shared" si="0"/>
        <v xml:space="preserve"> </v>
      </c>
      <c r="D55" s="28" t="s">
        <v>20</v>
      </c>
      <c r="F55" s="65"/>
      <c r="G55" s="28">
        <f t="shared" si="1"/>
        <v>1</v>
      </c>
      <c r="H55" s="28" t="e">
        <f>VLOOKUP(C55,Teilnehmer!$A$1:$A$200,1,FALSE)</f>
        <v>#N/A</v>
      </c>
    </row>
    <row r="56" spans="3:8" x14ac:dyDescent="0.25">
      <c r="C56" s="28" t="str">
        <f t="shared" si="0"/>
        <v xml:space="preserve"> </v>
      </c>
      <c r="D56" s="28" t="s">
        <v>20</v>
      </c>
      <c r="F56" s="65"/>
      <c r="G56" s="28">
        <f t="shared" si="1"/>
        <v>0</v>
      </c>
      <c r="H56" s="28" t="e">
        <f>VLOOKUP(C56,Teilnehmer!$A$1:$A$200,1,FALSE)</f>
        <v>#N/A</v>
      </c>
    </row>
    <row r="57" spans="3:8" x14ac:dyDescent="0.25">
      <c r="C57" s="28" t="str">
        <f t="shared" si="0"/>
        <v xml:space="preserve"> </v>
      </c>
      <c r="D57" s="28" t="s">
        <v>20</v>
      </c>
      <c r="F57" s="65"/>
      <c r="G57" s="28">
        <f t="shared" si="1"/>
        <v>1</v>
      </c>
      <c r="H57" s="28" t="e">
        <f>VLOOKUP(C57,Teilnehmer!$A$1:$A$200,1,FALSE)</f>
        <v>#N/A</v>
      </c>
    </row>
    <row r="58" spans="3:8" x14ac:dyDescent="0.25">
      <c r="C58" s="28" t="str">
        <f t="shared" si="0"/>
        <v xml:space="preserve"> </v>
      </c>
      <c r="D58" s="28" t="s">
        <v>20</v>
      </c>
      <c r="F58" s="65"/>
      <c r="G58" s="28">
        <f t="shared" si="1"/>
        <v>0</v>
      </c>
      <c r="H58" s="28" t="e">
        <f>VLOOKUP(C58,Teilnehmer!$A$1:$A$200,1,FALSE)</f>
        <v>#N/A</v>
      </c>
    </row>
    <row r="59" spans="3:8" x14ac:dyDescent="0.25">
      <c r="C59" s="28" t="str">
        <f t="shared" si="0"/>
        <v xml:space="preserve"> </v>
      </c>
      <c r="D59" s="28" t="s">
        <v>35</v>
      </c>
      <c r="F59" s="65"/>
      <c r="G59" s="28">
        <f t="shared" si="1"/>
        <v>1</v>
      </c>
      <c r="H59" s="28" t="e">
        <f>VLOOKUP(C59,Teilnehmer!$A$1:$A$200,1,FALSE)</f>
        <v>#N/A</v>
      </c>
    </row>
    <row r="60" spans="3:8" x14ac:dyDescent="0.25">
      <c r="C60" s="28" t="str">
        <f t="shared" si="0"/>
        <v xml:space="preserve"> </v>
      </c>
      <c r="D60" s="28" t="s">
        <v>35</v>
      </c>
      <c r="F60" s="65"/>
      <c r="G60" s="28">
        <f t="shared" si="1"/>
        <v>0</v>
      </c>
      <c r="H60" s="28" t="e">
        <f>VLOOKUP(C60,Teilnehmer!$A$1:$A$200,1,FALSE)</f>
        <v>#N/A</v>
      </c>
    </row>
    <row r="61" spans="3:8" x14ac:dyDescent="0.25">
      <c r="C61" s="28" t="str">
        <f t="shared" si="0"/>
        <v xml:space="preserve"> </v>
      </c>
      <c r="D61" s="28" t="s">
        <v>35</v>
      </c>
      <c r="G61" s="28">
        <f t="shared" si="1"/>
        <v>1</v>
      </c>
      <c r="H61" s="28" t="e">
        <f>VLOOKUP(C61,Teilnehmer!$A$1:$A$200,1,FALSE)</f>
        <v>#N/A</v>
      </c>
    </row>
    <row r="62" spans="3:8" x14ac:dyDescent="0.25">
      <c r="C62" s="28" t="str">
        <f t="shared" si="0"/>
        <v xml:space="preserve"> </v>
      </c>
      <c r="D62" s="28" t="s">
        <v>35</v>
      </c>
      <c r="G62" s="28">
        <f t="shared" si="1"/>
        <v>0</v>
      </c>
      <c r="H62" s="28" t="e">
        <f>VLOOKUP(C62,Teilnehmer!$A$1:$A$200,1,FALSE)</f>
        <v>#N/A</v>
      </c>
    </row>
    <row r="63" spans="3:8" x14ac:dyDescent="0.25">
      <c r="C63" s="28" t="str">
        <f t="shared" si="0"/>
        <v xml:space="preserve"> </v>
      </c>
      <c r="D63" s="28" t="s">
        <v>35</v>
      </c>
      <c r="G63" s="28">
        <f t="shared" si="1"/>
        <v>1</v>
      </c>
      <c r="H63" s="28" t="e">
        <f>VLOOKUP(C63,Teilnehmer!$A$1:$A$200,1,FALSE)</f>
        <v>#N/A</v>
      </c>
    </row>
    <row r="64" spans="3:8" x14ac:dyDescent="0.25">
      <c r="C64" s="28" t="str">
        <f t="shared" si="0"/>
        <v xml:space="preserve"> </v>
      </c>
      <c r="D64" s="28" t="s">
        <v>35</v>
      </c>
      <c r="G64" s="28">
        <f t="shared" si="1"/>
        <v>0</v>
      </c>
      <c r="H64" s="28" t="e">
        <f>VLOOKUP(C64,Teilnehmer!$A$1:$A$200,1,FALSE)</f>
        <v>#N/A</v>
      </c>
    </row>
    <row r="65" spans="3:8" x14ac:dyDescent="0.25">
      <c r="C65" s="28" t="str">
        <f t="shared" si="0"/>
        <v xml:space="preserve"> </v>
      </c>
      <c r="D65" s="28" t="s">
        <v>35</v>
      </c>
      <c r="G65" s="28">
        <f t="shared" si="1"/>
        <v>1</v>
      </c>
      <c r="H65" s="28" t="e">
        <f>VLOOKUP(C65,Teilnehmer!$A$1:$A$200,1,FALSE)</f>
        <v>#N/A</v>
      </c>
    </row>
    <row r="66" spans="3:8" x14ac:dyDescent="0.25">
      <c r="C66" s="28" t="str">
        <f t="shared" si="0"/>
        <v xml:space="preserve"> </v>
      </c>
      <c r="D66" s="28" t="s">
        <v>35</v>
      </c>
      <c r="G66" s="28">
        <f t="shared" si="1"/>
        <v>0</v>
      </c>
      <c r="H66" s="28" t="e">
        <f>VLOOKUP(C66,Teilnehmer!$A$1:$A$200,1,FALSE)</f>
        <v>#N/A</v>
      </c>
    </row>
    <row r="67" spans="3:8" x14ac:dyDescent="0.25">
      <c r="C67" s="28" t="str">
        <f t="shared" ref="C67:C124" si="2">B67&amp;" "&amp;A67</f>
        <v xml:space="preserve"> </v>
      </c>
      <c r="D67" s="28" t="s">
        <v>35</v>
      </c>
      <c r="G67" s="28">
        <f t="shared" ref="G67:G87" si="3">MOD(ROW(),2)</f>
        <v>1</v>
      </c>
      <c r="H67" s="28" t="e">
        <f>VLOOKUP(C67,Teilnehmer!$A$1:$A$200,1,FALSE)</f>
        <v>#N/A</v>
      </c>
    </row>
    <row r="68" spans="3:8" x14ac:dyDescent="0.25">
      <c r="C68" s="28" t="str">
        <f t="shared" si="2"/>
        <v xml:space="preserve"> </v>
      </c>
      <c r="D68" s="28" t="s">
        <v>35</v>
      </c>
      <c r="G68" s="28">
        <f t="shared" si="3"/>
        <v>0</v>
      </c>
      <c r="H68" s="28" t="e">
        <f>VLOOKUP(C68,Teilnehmer!$A$1:$A$200,1,FALSE)</f>
        <v>#N/A</v>
      </c>
    </row>
    <row r="69" spans="3:8" x14ac:dyDescent="0.25">
      <c r="C69" s="28" t="str">
        <f t="shared" si="2"/>
        <v xml:space="preserve"> </v>
      </c>
      <c r="D69" s="28" t="s">
        <v>35</v>
      </c>
      <c r="G69" s="28">
        <f t="shared" si="3"/>
        <v>1</v>
      </c>
      <c r="H69" s="28" t="e">
        <f>VLOOKUP(C69,Teilnehmer!$A$1:$A$200,1,FALSE)</f>
        <v>#N/A</v>
      </c>
    </row>
    <row r="70" spans="3:8" x14ac:dyDescent="0.25">
      <c r="C70" s="28" t="str">
        <f t="shared" si="2"/>
        <v xml:space="preserve"> </v>
      </c>
      <c r="D70" s="28" t="s">
        <v>35</v>
      </c>
      <c r="G70" s="28">
        <f t="shared" si="3"/>
        <v>0</v>
      </c>
      <c r="H70" s="28" t="e">
        <f>VLOOKUP(C70,Teilnehmer!$A$1:$A$200,1,FALSE)</f>
        <v>#N/A</v>
      </c>
    </row>
    <row r="71" spans="3:8" x14ac:dyDescent="0.25">
      <c r="C71" s="28" t="str">
        <f t="shared" si="2"/>
        <v xml:space="preserve"> </v>
      </c>
      <c r="D71" s="28" t="s">
        <v>35</v>
      </c>
      <c r="G71" s="28">
        <f t="shared" si="3"/>
        <v>1</v>
      </c>
      <c r="H71" s="28" t="e">
        <f>VLOOKUP(C71,Teilnehmer!$A$1:$A$200,1,FALSE)</f>
        <v>#N/A</v>
      </c>
    </row>
    <row r="72" spans="3:8" x14ac:dyDescent="0.25">
      <c r="C72" s="28" t="str">
        <f t="shared" si="2"/>
        <v xml:space="preserve"> </v>
      </c>
      <c r="D72" s="28" t="s">
        <v>35</v>
      </c>
      <c r="G72" s="28">
        <f t="shared" si="3"/>
        <v>0</v>
      </c>
      <c r="H72" s="28" t="e">
        <f>VLOOKUP(C72,Teilnehmer!$A$1:$A$200,1,FALSE)</f>
        <v>#N/A</v>
      </c>
    </row>
    <row r="73" spans="3:8" x14ac:dyDescent="0.25">
      <c r="C73" s="28" t="str">
        <f t="shared" si="2"/>
        <v xml:space="preserve"> </v>
      </c>
      <c r="D73" s="28" t="s">
        <v>35</v>
      </c>
      <c r="G73" s="28">
        <f t="shared" si="3"/>
        <v>1</v>
      </c>
      <c r="H73" s="28" t="e">
        <f>VLOOKUP(C73,Teilnehmer!$A$1:$A$200,1,FALSE)</f>
        <v>#N/A</v>
      </c>
    </row>
    <row r="74" spans="3:8" x14ac:dyDescent="0.25">
      <c r="C74" s="28" t="str">
        <f t="shared" si="2"/>
        <v xml:space="preserve"> </v>
      </c>
      <c r="D74" s="28" t="s">
        <v>35</v>
      </c>
      <c r="G74" s="28">
        <f t="shared" si="3"/>
        <v>0</v>
      </c>
      <c r="H74" s="28" t="e">
        <f>VLOOKUP(C74,Teilnehmer!$A$1:$A$200,1,FALSE)</f>
        <v>#N/A</v>
      </c>
    </row>
    <row r="75" spans="3:8" x14ac:dyDescent="0.25">
      <c r="C75" s="28" t="str">
        <f t="shared" si="2"/>
        <v xml:space="preserve"> </v>
      </c>
      <c r="D75" s="28" t="s">
        <v>35</v>
      </c>
      <c r="G75" s="28">
        <f t="shared" si="3"/>
        <v>1</v>
      </c>
      <c r="H75" s="28" t="e">
        <f>VLOOKUP(C75,Teilnehmer!$A$1:$A$200,1,FALSE)</f>
        <v>#N/A</v>
      </c>
    </row>
    <row r="76" spans="3:8" x14ac:dyDescent="0.25">
      <c r="C76" s="28" t="str">
        <f t="shared" si="2"/>
        <v xml:space="preserve"> </v>
      </c>
      <c r="D76" s="28" t="s">
        <v>35</v>
      </c>
      <c r="G76" s="28">
        <f t="shared" si="3"/>
        <v>0</v>
      </c>
      <c r="H76" s="28" t="e">
        <f>VLOOKUP(C76,Teilnehmer!$A$1:$A$200,1,FALSE)</f>
        <v>#N/A</v>
      </c>
    </row>
    <row r="77" spans="3:8" x14ac:dyDescent="0.25">
      <c r="C77" s="28" t="str">
        <f t="shared" si="2"/>
        <v xml:space="preserve"> </v>
      </c>
      <c r="D77" s="28" t="s">
        <v>35</v>
      </c>
      <c r="G77" s="28">
        <f t="shared" si="3"/>
        <v>1</v>
      </c>
      <c r="H77" s="28" t="e">
        <f>VLOOKUP(C77,Teilnehmer!$A$1:$A$200,1,FALSE)</f>
        <v>#N/A</v>
      </c>
    </row>
    <row r="78" spans="3:8" x14ac:dyDescent="0.25">
      <c r="C78" s="28" t="str">
        <f t="shared" si="2"/>
        <v xml:space="preserve"> </v>
      </c>
      <c r="D78" s="28" t="s">
        <v>35</v>
      </c>
      <c r="G78" s="28">
        <f t="shared" si="3"/>
        <v>0</v>
      </c>
      <c r="H78" s="28" t="e">
        <f>VLOOKUP(C78,Teilnehmer!$A$1:$A$200,1,FALSE)</f>
        <v>#N/A</v>
      </c>
    </row>
    <row r="79" spans="3:8" x14ac:dyDescent="0.25">
      <c r="C79" s="28" t="str">
        <f t="shared" si="2"/>
        <v xml:space="preserve"> </v>
      </c>
      <c r="D79" s="28" t="s">
        <v>35</v>
      </c>
      <c r="G79" s="28">
        <f t="shared" si="3"/>
        <v>1</v>
      </c>
      <c r="H79" s="28" t="e">
        <f>VLOOKUP(C79,Teilnehmer!$A$1:$A$200,1,FALSE)</f>
        <v>#N/A</v>
      </c>
    </row>
    <row r="80" spans="3:8" x14ac:dyDescent="0.25">
      <c r="C80" s="28" t="str">
        <f t="shared" si="2"/>
        <v xml:space="preserve"> </v>
      </c>
      <c r="D80" s="28" t="s">
        <v>35</v>
      </c>
      <c r="G80" s="28">
        <f t="shared" si="3"/>
        <v>0</v>
      </c>
      <c r="H80" s="28" t="e">
        <f>VLOOKUP(C80,Teilnehmer!$A$1:$A$200,1,FALSE)</f>
        <v>#N/A</v>
      </c>
    </row>
    <row r="81" spans="3:8" x14ac:dyDescent="0.25">
      <c r="C81" s="28" t="str">
        <f t="shared" si="2"/>
        <v xml:space="preserve"> </v>
      </c>
      <c r="D81" s="28" t="s">
        <v>35</v>
      </c>
      <c r="G81" s="28">
        <f t="shared" si="3"/>
        <v>1</v>
      </c>
      <c r="H81" s="28" t="e">
        <f>VLOOKUP(C81,Teilnehmer!$A$1:$A$200,1,FALSE)</f>
        <v>#N/A</v>
      </c>
    </row>
    <row r="82" spans="3:8" x14ac:dyDescent="0.25">
      <c r="C82" s="28" t="str">
        <f t="shared" si="2"/>
        <v xml:space="preserve"> </v>
      </c>
      <c r="D82" s="28" t="s">
        <v>35</v>
      </c>
      <c r="G82" s="28">
        <f t="shared" si="3"/>
        <v>0</v>
      </c>
      <c r="H82" s="28" t="e">
        <f>VLOOKUP(C82,Teilnehmer!$A$1:$A$200,1,FALSE)</f>
        <v>#N/A</v>
      </c>
    </row>
    <row r="83" spans="3:8" x14ac:dyDescent="0.25">
      <c r="C83" s="28" t="str">
        <f t="shared" si="2"/>
        <v xml:space="preserve"> </v>
      </c>
      <c r="D83" s="28" t="s">
        <v>35</v>
      </c>
      <c r="G83" s="28">
        <f t="shared" si="3"/>
        <v>1</v>
      </c>
      <c r="H83" s="28" t="e">
        <f>VLOOKUP(C83,Teilnehmer!$A$1:$A$200,1,FALSE)</f>
        <v>#N/A</v>
      </c>
    </row>
    <row r="84" spans="3:8" x14ac:dyDescent="0.25">
      <c r="C84" s="28" t="str">
        <f t="shared" si="2"/>
        <v xml:space="preserve"> </v>
      </c>
      <c r="D84" s="28" t="s">
        <v>35</v>
      </c>
      <c r="G84" s="28">
        <f t="shared" si="3"/>
        <v>0</v>
      </c>
      <c r="H84" s="28" t="e">
        <f>VLOOKUP(C84,Teilnehmer!$A$1:$A$200,1,FALSE)</f>
        <v>#N/A</v>
      </c>
    </row>
    <row r="85" spans="3:8" x14ac:dyDescent="0.25">
      <c r="C85" s="28" t="str">
        <f t="shared" si="2"/>
        <v xml:space="preserve"> </v>
      </c>
      <c r="D85" s="28" t="s">
        <v>35</v>
      </c>
      <c r="G85" s="28">
        <f t="shared" si="3"/>
        <v>1</v>
      </c>
      <c r="H85" s="28" t="e">
        <f>VLOOKUP(C85,Teilnehmer!$A$1:$A$200,1,FALSE)</f>
        <v>#N/A</v>
      </c>
    </row>
    <row r="86" spans="3:8" x14ac:dyDescent="0.25">
      <c r="C86" s="28" t="str">
        <f t="shared" si="2"/>
        <v xml:space="preserve"> </v>
      </c>
      <c r="D86" s="28" t="s">
        <v>35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25">
      <c r="C87" s="29" t="str">
        <f t="shared" si="2"/>
        <v xml:space="preserve"> </v>
      </c>
      <c r="D87" s="29" t="s">
        <v>35</v>
      </c>
      <c r="G87" s="29">
        <f t="shared" si="3"/>
        <v>1</v>
      </c>
      <c r="H87" s="28" t="e">
        <f>VLOOKUP(C87,Teilnehmer!$A$1:$A$200,1,FALSE)</f>
        <v>#N/A</v>
      </c>
    </row>
    <row r="88" spans="3:8" x14ac:dyDescent="0.25">
      <c r="C88" s="28" t="str">
        <f t="shared" si="2"/>
        <v xml:space="preserve"> </v>
      </c>
      <c r="D88" s="28" t="s">
        <v>20</v>
      </c>
      <c r="G88" s="29">
        <v>-2.25</v>
      </c>
      <c r="H88" s="28" t="e">
        <f>VLOOKUP(C88,Teilnehmer!$A$1:$A$200,1,FALSE)</f>
        <v>#N/A</v>
      </c>
    </row>
    <row r="89" spans="3:8" x14ac:dyDescent="0.25">
      <c r="C89" s="28" t="str">
        <f t="shared" si="2"/>
        <v xml:space="preserve"> </v>
      </c>
      <c r="D89" s="28" t="s">
        <v>20</v>
      </c>
      <c r="G89" s="29">
        <v>-2</v>
      </c>
      <c r="H89" s="28" t="e">
        <f>VLOOKUP(C89,Teilnehmer!$A$1:$A$200,1,FALSE)</f>
        <v>#N/A</v>
      </c>
    </row>
    <row r="90" spans="3:8" x14ac:dyDescent="0.25">
      <c r="C90" s="28" t="str">
        <f t="shared" si="2"/>
        <v xml:space="preserve"> </v>
      </c>
      <c r="D90" s="28" t="s">
        <v>20</v>
      </c>
      <c r="G90" s="29">
        <v>-2</v>
      </c>
      <c r="H90" s="28" t="e">
        <f>VLOOKUP(C90,Teilnehmer!$A$1:$A$200,1,FALSE)</f>
        <v>#N/A</v>
      </c>
    </row>
    <row r="91" spans="3:8" x14ac:dyDescent="0.25">
      <c r="C91" s="28" t="str">
        <f t="shared" si="2"/>
        <v xml:space="preserve"> </v>
      </c>
      <c r="D91" s="28" t="s">
        <v>35</v>
      </c>
      <c r="G91" s="29">
        <v>-2</v>
      </c>
      <c r="H91" s="28" t="e">
        <f>VLOOKUP(C91,Teilnehmer!$A$1:$A$200,1,FALSE)</f>
        <v>#N/A</v>
      </c>
    </row>
    <row r="92" spans="3:8" x14ac:dyDescent="0.25">
      <c r="C92" s="28" t="str">
        <f t="shared" si="2"/>
        <v xml:space="preserve"> </v>
      </c>
      <c r="D92" s="28" t="s">
        <v>20</v>
      </c>
      <c r="G92" s="29">
        <v>-2</v>
      </c>
      <c r="H92" s="28" t="e">
        <f>VLOOKUP(C92,Teilnehmer!$A$1:$A$200,1,FALSE)</f>
        <v>#N/A</v>
      </c>
    </row>
    <row r="93" spans="3:8" x14ac:dyDescent="0.25">
      <c r="C93" s="28" t="str">
        <f t="shared" si="2"/>
        <v xml:space="preserve"> </v>
      </c>
      <c r="D93" s="28" t="s">
        <v>20</v>
      </c>
      <c r="G93" s="29">
        <v>-1.75</v>
      </c>
      <c r="H93" s="28" t="e">
        <f>VLOOKUP(C93,Teilnehmer!$A$1:$A$200,1,FALSE)</f>
        <v>#N/A</v>
      </c>
    </row>
    <row r="94" spans="3:8" x14ac:dyDescent="0.25">
      <c r="C94" s="28" t="str">
        <f t="shared" si="2"/>
        <v xml:space="preserve"> </v>
      </c>
      <c r="D94" s="28" t="s">
        <v>35</v>
      </c>
      <c r="G94" s="29">
        <v>-1.75</v>
      </c>
      <c r="H94" s="28" t="e">
        <f>VLOOKUP(C94,Teilnehmer!$A$1:$A$200,1,FALSE)</f>
        <v>#N/A</v>
      </c>
    </row>
    <row r="95" spans="3:8" x14ac:dyDescent="0.25">
      <c r="C95" s="28" t="str">
        <f t="shared" si="2"/>
        <v xml:space="preserve"> </v>
      </c>
      <c r="D95" s="28" t="s">
        <v>35</v>
      </c>
      <c r="G95" s="29">
        <v>-1.75</v>
      </c>
      <c r="H95" s="28" t="e">
        <f>VLOOKUP(C95,Teilnehmer!$A$1:$A$200,1,FALSE)</f>
        <v>#N/A</v>
      </c>
    </row>
    <row r="96" spans="3:8" x14ac:dyDescent="0.25">
      <c r="C96" s="28" t="str">
        <f t="shared" si="2"/>
        <v xml:space="preserve"> </v>
      </c>
      <c r="D96" s="28" t="s">
        <v>20</v>
      </c>
      <c r="G96" s="29">
        <v>-1.75</v>
      </c>
      <c r="H96" s="28" t="e">
        <f>VLOOKUP(C96,Teilnehmer!$A$1:$A$200,1,FALSE)</f>
        <v>#N/A</v>
      </c>
    </row>
    <row r="97" spans="3:8" x14ac:dyDescent="0.25">
      <c r="C97" s="28" t="str">
        <f t="shared" si="2"/>
        <v xml:space="preserve"> </v>
      </c>
      <c r="D97" s="28" t="s">
        <v>35</v>
      </c>
      <c r="G97" s="29">
        <v>-1.75</v>
      </c>
      <c r="H97" s="28" t="e">
        <f>VLOOKUP(C97,Teilnehmer!$A$1:$A$200,1,FALSE)</f>
        <v>#N/A</v>
      </c>
    </row>
    <row r="98" spans="3:8" x14ac:dyDescent="0.25">
      <c r="C98" s="28" t="str">
        <f t="shared" si="2"/>
        <v xml:space="preserve"> </v>
      </c>
      <c r="D98" s="28" t="s">
        <v>20</v>
      </c>
      <c r="G98" s="29">
        <v>-1.75</v>
      </c>
      <c r="H98" s="28" t="e">
        <f>VLOOKUP(C98,Teilnehmer!$A$1:$A$200,1,FALSE)</f>
        <v>#N/A</v>
      </c>
    </row>
    <row r="99" spans="3:8" x14ac:dyDescent="0.25">
      <c r="C99" s="28" t="str">
        <f t="shared" si="2"/>
        <v xml:space="preserve"> </v>
      </c>
      <c r="D99" s="28" t="s">
        <v>35</v>
      </c>
      <c r="G99" s="29">
        <v>-1.75</v>
      </c>
      <c r="H99" s="28" t="e">
        <f>VLOOKUP(C99,Teilnehmer!$A$1:$A$200,1,FALSE)</f>
        <v>#N/A</v>
      </c>
    </row>
    <row r="100" spans="3:8" x14ac:dyDescent="0.25">
      <c r="C100" s="28" t="str">
        <f t="shared" si="2"/>
        <v xml:space="preserve"> </v>
      </c>
      <c r="D100" s="28" t="s">
        <v>35</v>
      </c>
      <c r="G100" s="29">
        <v>-1.75</v>
      </c>
      <c r="H100" s="28" t="e">
        <f>VLOOKUP(C100,Teilnehmer!$A$1:$A$200,1,FALSE)</f>
        <v>#N/A</v>
      </c>
    </row>
    <row r="101" spans="3:8" x14ac:dyDescent="0.25">
      <c r="C101" s="28" t="str">
        <f t="shared" si="2"/>
        <v xml:space="preserve"> </v>
      </c>
      <c r="D101" s="28" t="s">
        <v>35</v>
      </c>
      <c r="G101" s="29">
        <v>-1.75</v>
      </c>
      <c r="H101" s="28" t="e">
        <f>VLOOKUP(C101,Teilnehmer!$A$1:$A$200,1,FALSE)</f>
        <v>#N/A</v>
      </c>
    </row>
    <row r="102" spans="3:8" x14ac:dyDescent="0.25">
      <c r="C102" s="28" t="str">
        <f t="shared" si="2"/>
        <v xml:space="preserve"> </v>
      </c>
      <c r="D102" s="28" t="s">
        <v>20</v>
      </c>
      <c r="G102" s="29">
        <v>-1.75</v>
      </c>
      <c r="H102" s="28" t="e">
        <f>VLOOKUP(C102,Teilnehmer!$A$1:$A$200,1,FALSE)</f>
        <v>#N/A</v>
      </c>
    </row>
    <row r="103" spans="3:8" x14ac:dyDescent="0.25">
      <c r="C103" s="28" t="str">
        <f t="shared" si="2"/>
        <v xml:space="preserve"> </v>
      </c>
      <c r="D103" s="28" t="s">
        <v>35</v>
      </c>
      <c r="G103" s="29">
        <v>-1.75</v>
      </c>
      <c r="H103" s="28" t="e">
        <f>VLOOKUP(C103,Teilnehmer!$A$1:$A$200,1,FALSE)</f>
        <v>#N/A</v>
      </c>
    </row>
    <row r="104" spans="3:8" x14ac:dyDescent="0.25">
      <c r="C104" s="28" t="str">
        <f t="shared" si="2"/>
        <v xml:space="preserve"> </v>
      </c>
      <c r="D104" s="28" t="s">
        <v>35</v>
      </c>
      <c r="G104" s="29">
        <v>-1.75</v>
      </c>
      <c r="H104" s="28" t="e">
        <f>VLOOKUP(C104,Teilnehmer!$A$1:$A$200,1,FALSE)</f>
        <v>#N/A</v>
      </c>
    </row>
    <row r="105" spans="3:8" x14ac:dyDescent="0.25">
      <c r="C105" s="28" t="str">
        <f t="shared" si="2"/>
        <v xml:space="preserve"> </v>
      </c>
      <c r="D105" s="28" t="s">
        <v>35</v>
      </c>
      <c r="G105" s="29">
        <v>-1.5</v>
      </c>
      <c r="H105" s="28" t="e">
        <f>VLOOKUP(C105,Teilnehmer!$A$1:$A$200,1,FALSE)</f>
        <v>#N/A</v>
      </c>
    </row>
    <row r="106" spans="3:8" x14ac:dyDescent="0.25">
      <c r="C106" s="28" t="str">
        <f t="shared" si="2"/>
        <v xml:space="preserve"> </v>
      </c>
      <c r="D106" s="28" t="s">
        <v>20</v>
      </c>
      <c r="G106" s="29">
        <v>-1.5</v>
      </c>
      <c r="H106" s="28" t="e">
        <f>VLOOKUP(C106,Teilnehmer!$A$1:$A$200,1,FALSE)</f>
        <v>#N/A</v>
      </c>
    </row>
    <row r="107" spans="3:8" x14ac:dyDescent="0.25">
      <c r="C107" s="28" t="str">
        <f t="shared" si="2"/>
        <v xml:space="preserve"> </v>
      </c>
      <c r="D107" s="28" t="s">
        <v>35</v>
      </c>
      <c r="G107" s="29">
        <v>-1.5</v>
      </c>
      <c r="H107" s="28" t="e">
        <f>VLOOKUP(C107,Teilnehmer!$A$1:$A$200,1,FALSE)</f>
        <v>#N/A</v>
      </c>
    </row>
    <row r="108" spans="3:8" x14ac:dyDescent="0.25">
      <c r="C108" s="28" t="str">
        <f t="shared" si="2"/>
        <v xml:space="preserve"> </v>
      </c>
      <c r="D108" s="28" t="s">
        <v>20</v>
      </c>
      <c r="G108" s="29">
        <v>-1.5</v>
      </c>
      <c r="H108" s="28" t="e">
        <f>VLOOKUP(C108,Teilnehmer!$A$1:$A$200,1,FALSE)</f>
        <v>#N/A</v>
      </c>
    </row>
    <row r="109" spans="3:8" x14ac:dyDescent="0.25">
      <c r="C109" s="28" t="str">
        <f t="shared" si="2"/>
        <v xml:space="preserve"> </v>
      </c>
      <c r="D109" s="28" t="s">
        <v>35</v>
      </c>
      <c r="G109" s="29">
        <v>-1.5</v>
      </c>
      <c r="H109" s="28" t="e">
        <f>VLOOKUP(C109,Teilnehmer!$A$1:$A$200,1,FALSE)</f>
        <v>#N/A</v>
      </c>
    </row>
    <row r="110" spans="3:8" x14ac:dyDescent="0.25">
      <c r="C110" s="28" t="str">
        <f t="shared" si="2"/>
        <v xml:space="preserve"> </v>
      </c>
      <c r="D110" s="28" t="s">
        <v>20</v>
      </c>
      <c r="G110" s="29">
        <v>-1.5</v>
      </c>
      <c r="H110" s="28" t="e">
        <f>VLOOKUP(C110,Teilnehmer!$A$1:$A$200,1,FALSE)</f>
        <v>#N/A</v>
      </c>
    </row>
    <row r="111" spans="3:8" x14ac:dyDescent="0.25">
      <c r="C111" s="28" t="str">
        <f t="shared" si="2"/>
        <v xml:space="preserve"> </v>
      </c>
      <c r="D111" s="28" t="s">
        <v>35</v>
      </c>
      <c r="G111" s="29">
        <v>-1.5</v>
      </c>
      <c r="H111" s="28" t="e">
        <f>VLOOKUP(C111,Teilnehmer!$A$1:$A$200,1,FALSE)</f>
        <v>#N/A</v>
      </c>
    </row>
    <row r="112" spans="3:8" x14ac:dyDescent="0.25">
      <c r="C112" s="28" t="str">
        <f t="shared" si="2"/>
        <v xml:space="preserve"> </v>
      </c>
      <c r="D112" s="28" t="s">
        <v>35</v>
      </c>
      <c r="G112" s="29">
        <v>-1.25</v>
      </c>
      <c r="H112" s="28" t="e">
        <f>VLOOKUP(C112,Teilnehmer!$A$1:$A$200,1,FALSE)</f>
        <v>#N/A</v>
      </c>
    </row>
    <row r="113" spans="3:8" x14ac:dyDescent="0.25">
      <c r="C113" s="28" t="str">
        <f t="shared" si="2"/>
        <v xml:space="preserve"> </v>
      </c>
      <c r="D113" s="28" t="s">
        <v>35</v>
      </c>
      <c r="G113" s="29">
        <v>-1.25</v>
      </c>
      <c r="H113" s="28" t="e">
        <f>VLOOKUP(C113,Teilnehmer!$A$1:$A$200,1,FALSE)</f>
        <v>#N/A</v>
      </c>
    </row>
    <row r="114" spans="3:8" x14ac:dyDescent="0.25">
      <c r="C114" s="28" t="str">
        <f t="shared" si="2"/>
        <v xml:space="preserve"> </v>
      </c>
      <c r="D114" s="28" t="s">
        <v>35</v>
      </c>
      <c r="G114" s="29">
        <v>-1.25</v>
      </c>
      <c r="H114" s="28" t="e">
        <f>VLOOKUP(C114,Teilnehmer!$A$1:$A$200,1,FALSE)</f>
        <v>#N/A</v>
      </c>
    </row>
    <row r="115" spans="3:8" x14ac:dyDescent="0.25">
      <c r="C115" s="28" t="str">
        <f t="shared" si="2"/>
        <v xml:space="preserve"> </v>
      </c>
      <c r="D115" s="28" t="s">
        <v>35</v>
      </c>
      <c r="G115" s="29">
        <v>-1.25</v>
      </c>
      <c r="H115" s="28" t="e">
        <f>VLOOKUP(C115,Teilnehmer!$A$1:$A$200,1,FALSE)</f>
        <v>#N/A</v>
      </c>
    </row>
    <row r="116" spans="3:8" x14ac:dyDescent="0.25">
      <c r="C116" s="28" t="str">
        <f t="shared" si="2"/>
        <v xml:space="preserve"> </v>
      </c>
      <c r="D116" s="28" t="s">
        <v>35</v>
      </c>
      <c r="G116" s="29">
        <v>-1</v>
      </c>
      <c r="H116" s="28" t="e">
        <f>VLOOKUP(C116,Teilnehmer!$A$1:$A$200,1,FALSE)</f>
        <v>#N/A</v>
      </c>
    </row>
    <row r="117" spans="3:8" x14ac:dyDescent="0.25">
      <c r="C117" s="28" t="str">
        <f t="shared" si="2"/>
        <v xml:space="preserve"> </v>
      </c>
      <c r="D117" s="28" t="s">
        <v>35</v>
      </c>
      <c r="G117" s="29">
        <v>-1</v>
      </c>
      <c r="H117" s="28" t="e">
        <f>VLOOKUP(C117,Teilnehmer!$A$1:$A$200,1,FALSE)</f>
        <v>#N/A</v>
      </c>
    </row>
    <row r="118" spans="3:8" x14ac:dyDescent="0.25">
      <c r="C118" s="28" t="str">
        <f t="shared" si="2"/>
        <v xml:space="preserve"> </v>
      </c>
      <c r="D118" s="28" t="s">
        <v>35</v>
      </c>
      <c r="G118" s="29">
        <v>-1</v>
      </c>
      <c r="H118" s="28" t="e">
        <f>VLOOKUP(C118,Teilnehmer!$A$1:$A$200,1,FALSE)</f>
        <v>#N/A</v>
      </c>
    </row>
    <row r="119" spans="3:8" x14ac:dyDescent="0.25">
      <c r="C119" s="28" t="str">
        <f t="shared" si="2"/>
        <v xml:space="preserve"> </v>
      </c>
      <c r="D119" s="28" t="s">
        <v>35</v>
      </c>
      <c r="G119" s="29">
        <v>-1</v>
      </c>
      <c r="H119" s="28" t="e">
        <f>VLOOKUP(C119,Teilnehmer!$A$1:$A$200,1,FALSE)</f>
        <v>#N/A</v>
      </c>
    </row>
    <row r="120" spans="3:8" x14ac:dyDescent="0.25">
      <c r="C120" s="28" t="str">
        <f t="shared" si="2"/>
        <v xml:space="preserve"> </v>
      </c>
      <c r="D120" s="28" t="s">
        <v>20</v>
      </c>
      <c r="G120" s="29">
        <v>-1</v>
      </c>
      <c r="H120" s="28" t="e">
        <f>VLOOKUP(C120,Teilnehmer!$A$1:$A$200,1,FALSE)</f>
        <v>#N/A</v>
      </c>
    </row>
    <row r="121" spans="3:8" x14ac:dyDescent="0.25">
      <c r="C121" s="28" t="str">
        <f t="shared" si="2"/>
        <v xml:space="preserve"> </v>
      </c>
      <c r="D121" s="28" t="s">
        <v>35</v>
      </c>
      <c r="G121" s="29">
        <v>-1</v>
      </c>
      <c r="H121" s="28" t="e">
        <f>VLOOKUP(C121,Teilnehmer!$A$1:$A$200,1,FALSE)</f>
        <v>#N/A</v>
      </c>
    </row>
    <row r="122" spans="3:8" x14ac:dyDescent="0.25">
      <c r="C122" s="28" t="str">
        <f t="shared" si="2"/>
        <v xml:space="preserve"> </v>
      </c>
      <c r="D122" s="28" t="s">
        <v>35</v>
      </c>
      <c r="G122" s="29">
        <v>-0.75</v>
      </c>
      <c r="H122" s="28" t="e">
        <f>VLOOKUP(C122,Teilnehmer!$A$1:$A$200,1,FALSE)</f>
        <v>#N/A</v>
      </c>
    </row>
    <row r="123" spans="3:8" x14ac:dyDescent="0.25">
      <c r="C123" s="28" t="str">
        <f t="shared" si="2"/>
        <v xml:space="preserve"> </v>
      </c>
      <c r="D123" s="28" t="s">
        <v>35</v>
      </c>
      <c r="G123" s="29">
        <v>-0.5</v>
      </c>
      <c r="H123" s="28" t="e">
        <f>VLOOKUP(C123,Teilnehmer!$A$1:$A$200,1,FALSE)</f>
        <v>#N/A</v>
      </c>
    </row>
    <row r="124" spans="3:8" x14ac:dyDescent="0.25">
      <c r="C124" s="28" t="str">
        <f t="shared" si="2"/>
        <v xml:space="preserve"> </v>
      </c>
      <c r="D124" s="28" t="s">
        <v>35</v>
      </c>
      <c r="G124" s="29">
        <v>-0.5</v>
      </c>
      <c r="H124" s="28" t="e">
        <f>VLOOKUP(C124,Teilnehmer!$A$1:$A$200,1,FALSE)</f>
        <v>#N/A</v>
      </c>
    </row>
    <row r="125" spans="3:8" x14ac:dyDescent="0.25">
      <c r="G125" s="29"/>
    </row>
    <row r="126" spans="3:8" x14ac:dyDescent="0.25">
      <c r="G126" s="29"/>
    </row>
    <row r="127" spans="3:8" x14ac:dyDescent="0.25">
      <c r="G127" s="29"/>
    </row>
    <row r="128" spans="3:8" x14ac:dyDescent="0.25">
      <c r="G128" s="29"/>
    </row>
    <row r="129" spans="7:7" x14ac:dyDescent="0.25">
      <c r="G129" s="29"/>
    </row>
    <row r="130" spans="7:7" x14ac:dyDescent="0.25">
      <c r="G130" s="29"/>
    </row>
    <row r="131" spans="7:7" x14ac:dyDescent="0.25">
      <c r="G131" s="29"/>
    </row>
    <row r="132" spans="7:7" x14ac:dyDescent="0.25">
      <c r="G132" s="29"/>
    </row>
    <row r="133" spans="7:7" x14ac:dyDescent="0.25">
      <c r="G133" s="29"/>
    </row>
    <row r="134" spans="7:7" x14ac:dyDescent="0.25">
      <c r="G134" s="29"/>
    </row>
    <row r="135" spans="7:7" x14ac:dyDescent="0.25">
      <c r="G135" s="29"/>
    </row>
    <row r="136" spans="7:7" x14ac:dyDescent="0.25">
      <c r="G136" s="29"/>
    </row>
    <row r="137" spans="7:7" x14ac:dyDescent="0.25">
      <c r="G137" s="29"/>
    </row>
    <row r="138" spans="7:7" x14ac:dyDescent="0.25">
      <c r="G138" s="29"/>
    </row>
    <row r="139" spans="7:7" x14ac:dyDescent="0.25">
      <c r="G139" s="29"/>
    </row>
    <row r="140" spans="7:7" x14ac:dyDescent="0.25">
      <c r="G140" s="29"/>
    </row>
    <row r="141" spans="7:7" x14ac:dyDescent="0.25">
      <c r="G141" s="29"/>
    </row>
    <row r="142" spans="7:7" x14ac:dyDescent="0.25">
      <c r="G142" s="29"/>
    </row>
    <row r="143" spans="7:7" x14ac:dyDescent="0.25">
      <c r="G143" s="29"/>
    </row>
    <row r="144" spans="7:7" x14ac:dyDescent="0.25">
      <c r="G144" s="29"/>
    </row>
    <row r="145" spans="7:7" x14ac:dyDescent="0.25">
      <c r="G145" s="29"/>
    </row>
    <row r="146" spans="7:7" x14ac:dyDescent="0.25">
      <c r="G146" s="29"/>
    </row>
    <row r="147" spans="7:7" x14ac:dyDescent="0.25">
      <c r="G147" s="29"/>
    </row>
    <row r="148" spans="7:7" x14ac:dyDescent="0.25">
      <c r="G148" s="29"/>
    </row>
    <row r="149" spans="7:7" x14ac:dyDescent="0.25">
      <c r="G149" s="29"/>
    </row>
    <row r="150" spans="7:7" x14ac:dyDescent="0.25">
      <c r="G150" s="29"/>
    </row>
    <row r="151" spans="7:7" x14ac:dyDescent="0.25">
      <c r="G151" s="29"/>
    </row>
    <row r="152" spans="7:7" x14ac:dyDescent="0.25">
      <c r="G152" s="29"/>
    </row>
    <row r="153" spans="7:7" x14ac:dyDescent="0.25">
      <c r="G153" s="29"/>
    </row>
    <row r="154" spans="7:7" x14ac:dyDescent="0.25">
      <c r="G154" s="29"/>
    </row>
    <row r="155" spans="7:7" x14ac:dyDescent="0.25">
      <c r="G155" s="29"/>
    </row>
    <row r="156" spans="7:7" x14ac:dyDescent="0.25">
      <c r="G156" s="29"/>
    </row>
    <row r="157" spans="7:7" x14ac:dyDescent="0.25">
      <c r="G157" s="29"/>
    </row>
    <row r="158" spans="7:7" x14ac:dyDescent="0.25">
      <c r="G158" s="29"/>
    </row>
    <row r="159" spans="7:7" x14ac:dyDescent="0.25">
      <c r="G159" s="29"/>
    </row>
    <row r="160" spans="7:7" x14ac:dyDescent="0.25">
      <c r="G160" s="29"/>
    </row>
    <row r="161" spans="7:7" x14ac:dyDescent="0.25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C18" sqref="C18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70" customFormat="1" x14ac:dyDescent="0.25">
      <c r="A1" s="72" t="s">
        <v>137</v>
      </c>
      <c r="C1" s="70" t="str">
        <f>B1&amp;" "&amp;A1</f>
        <v xml:space="preserve"> ANG_Sprint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8" x14ac:dyDescent="0.25">
      <c r="A2" s="28" t="s">
        <v>34</v>
      </c>
      <c r="B2" s="28" t="s">
        <v>33</v>
      </c>
      <c r="C2" s="70" t="str">
        <f t="shared" ref="C2:C29" si="0">B2&amp;" "&amp;A2</f>
        <v>Luisa Wirth</v>
      </c>
      <c r="D2" s="73" t="s">
        <v>35</v>
      </c>
      <c r="E2" s="28">
        <v>2012</v>
      </c>
      <c r="F2" s="74">
        <v>11.58</v>
      </c>
      <c r="G2" s="28">
        <f>MOD(ROW(),2)</f>
        <v>0</v>
      </c>
      <c r="H2" s="28" t="str">
        <f>VLOOKUP(C2,Teilnehmer!$A$1:$A$200,1,FALSE)</f>
        <v>Luisa Wirth</v>
      </c>
    </row>
    <row r="3" spans="1:8" x14ac:dyDescent="0.25">
      <c r="A3" s="28" t="s">
        <v>37</v>
      </c>
      <c r="B3" s="28" t="s">
        <v>36</v>
      </c>
      <c r="C3" s="70" t="str">
        <f t="shared" si="0"/>
        <v>Fine Hahn</v>
      </c>
      <c r="D3" s="73" t="s">
        <v>35</v>
      </c>
      <c r="E3" s="28">
        <v>2012</v>
      </c>
      <c r="F3" s="74">
        <v>11.95</v>
      </c>
      <c r="G3" s="28">
        <f t="shared" ref="G3:G66" si="1">MOD(ROW(),2)</f>
        <v>1</v>
      </c>
      <c r="H3" s="28" t="str">
        <f>VLOOKUP(C3,Teilnehmer!$A$1:$A$200,1,FALSE)</f>
        <v>Fine Hahn</v>
      </c>
    </row>
    <row r="4" spans="1:8" x14ac:dyDescent="0.25">
      <c r="A4" s="28" t="s">
        <v>47</v>
      </c>
      <c r="B4" s="73" t="s">
        <v>122</v>
      </c>
      <c r="C4" s="70" t="str">
        <f t="shared" si="0"/>
        <v>Marit Frieda Stock</v>
      </c>
      <c r="D4" s="73" t="s">
        <v>35</v>
      </c>
      <c r="E4" s="28">
        <v>2012</v>
      </c>
      <c r="F4" s="74">
        <v>12.26</v>
      </c>
      <c r="G4" s="28">
        <f t="shared" si="1"/>
        <v>0</v>
      </c>
      <c r="H4" s="28" t="str">
        <f>VLOOKUP(C4,Teilnehmer!$A$1:$A$200,1,FALSE)</f>
        <v>Marit Frieda Stock</v>
      </c>
    </row>
    <row r="5" spans="1:8" x14ac:dyDescent="0.25">
      <c r="A5" s="28" t="s">
        <v>43</v>
      </c>
      <c r="B5" s="28" t="s">
        <v>42</v>
      </c>
      <c r="C5" s="70" t="str">
        <f t="shared" si="0"/>
        <v>Mia Weppler</v>
      </c>
      <c r="D5" s="73" t="s">
        <v>35</v>
      </c>
      <c r="E5" s="28">
        <v>2012</v>
      </c>
      <c r="F5" s="74">
        <v>12.76</v>
      </c>
      <c r="G5" s="28">
        <f t="shared" si="1"/>
        <v>1</v>
      </c>
      <c r="H5" s="28" t="str">
        <f>VLOOKUP(C5,Teilnehmer!$A$1:$A$200,1,FALSE)</f>
        <v>Mia Weppler</v>
      </c>
    </row>
    <row r="6" spans="1:8" x14ac:dyDescent="0.25">
      <c r="A6" s="28" t="s">
        <v>45</v>
      </c>
      <c r="B6" s="28" t="s">
        <v>44</v>
      </c>
      <c r="C6" s="70" t="str">
        <f t="shared" si="0"/>
        <v>Martha Wahl</v>
      </c>
      <c r="D6" s="73" t="s">
        <v>35</v>
      </c>
      <c r="E6" s="28">
        <v>2012</v>
      </c>
      <c r="F6" s="74">
        <v>13.72</v>
      </c>
      <c r="G6" s="28">
        <f t="shared" si="1"/>
        <v>0</v>
      </c>
      <c r="H6" s="28" t="str">
        <f>VLOOKUP(C6,Teilnehmer!$A$1:$A$200,1,FALSE)</f>
        <v>Martha Wahl</v>
      </c>
    </row>
    <row r="7" spans="1:8" x14ac:dyDescent="0.25">
      <c r="A7" s="28" t="s">
        <v>39</v>
      </c>
      <c r="B7" s="28" t="s">
        <v>38</v>
      </c>
      <c r="C7" s="70" t="str">
        <f t="shared" si="0"/>
        <v>Lina Röhrdanz</v>
      </c>
      <c r="D7" s="73" t="s">
        <v>35</v>
      </c>
      <c r="E7" s="28">
        <v>2012</v>
      </c>
      <c r="F7" s="74" t="s">
        <v>139</v>
      </c>
      <c r="G7" s="28">
        <f t="shared" si="1"/>
        <v>1</v>
      </c>
      <c r="H7" s="28" t="e">
        <f>VLOOKUP(C7,Teilnehmer!$A$1:$A$200,1,FALSE)</f>
        <v>#N/A</v>
      </c>
    </row>
    <row r="8" spans="1:8" x14ac:dyDescent="0.25">
      <c r="A8" s="28" t="s">
        <v>61</v>
      </c>
      <c r="B8" s="28" t="s">
        <v>41</v>
      </c>
      <c r="C8" s="70" t="str">
        <f t="shared" si="0"/>
        <v>Clara Illgen</v>
      </c>
      <c r="D8" s="73" t="s">
        <v>35</v>
      </c>
      <c r="E8" s="28">
        <v>2011</v>
      </c>
      <c r="F8" s="74">
        <v>10.82</v>
      </c>
      <c r="G8" s="28">
        <f t="shared" si="1"/>
        <v>0</v>
      </c>
      <c r="H8" s="28" t="str">
        <f>VLOOKUP(C8,Teilnehmer!$A$1:$A$200,1,FALSE)</f>
        <v>Clara Illgen</v>
      </c>
    </row>
    <row r="9" spans="1:8" x14ac:dyDescent="0.25">
      <c r="A9" s="28" t="s">
        <v>55</v>
      </c>
      <c r="B9" s="28" t="s">
        <v>50</v>
      </c>
      <c r="C9" s="70" t="str">
        <f t="shared" si="0"/>
        <v>Amelie Rausch</v>
      </c>
      <c r="D9" s="73" t="s">
        <v>35</v>
      </c>
      <c r="E9" s="28">
        <v>2011</v>
      </c>
      <c r="F9" s="74">
        <v>11.07</v>
      </c>
      <c r="G9" s="28">
        <f t="shared" si="1"/>
        <v>1</v>
      </c>
      <c r="H9" s="28" t="str">
        <f>VLOOKUP(C9,Teilnehmer!$A$1:$A$200,1,FALSE)</f>
        <v>Amelie Rausch</v>
      </c>
    </row>
    <row r="10" spans="1:8" x14ac:dyDescent="0.25">
      <c r="A10" s="28" t="s">
        <v>140</v>
      </c>
      <c r="B10" s="28" t="s">
        <v>59</v>
      </c>
      <c r="C10" s="70" t="str">
        <f t="shared" si="0"/>
        <v>Ella Weitzel</v>
      </c>
      <c r="D10" s="73" t="s">
        <v>35</v>
      </c>
      <c r="E10" s="28">
        <v>2011</v>
      </c>
      <c r="F10" s="74">
        <v>11.76</v>
      </c>
      <c r="G10" s="28">
        <f t="shared" si="1"/>
        <v>0</v>
      </c>
      <c r="H10" s="28" t="str">
        <f>VLOOKUP(C10,Teilnehmer!$A$1:$A$200,1,FALSE)</f>
        <v>Ella Weitzel</v>
      </c>
    </row>
    <row r="11" spans="1:8" x14ac:dyDescent="0.25">
      <c r="A11" s="28" t="s">
        <v>56</v>
      </c>
      <c r="B11" s="73" t="s">
        <v>144</v>
      </c>
      <c r="C11" s="70" t="str">
        <f t="shared" si="0"/>
        <v>Lisa Malin Göbel</v>
      </c>
      <c r="D11" s="73" t="s">
        <v>35</v>
      </c>
      <c r="E11" s="28">
        <v>2011</v>
      </c>
      <c r="F11" s="74">
        <v>12.03</v>
      </c>
      <c r="G11" s="28">
        <f t="shared" si="1"/>
        <v>1</v>
      </c>
      <c r="H11" s="28" t="str">
        <f>VLOOKUP(C11,Teilnehmer!$A$1:$A$200,1,FALSE)</f>
        <v>Lisa Malin Göbel</v>
      </c>
    </row>
    <row r="12" spans="1:8" x14ac:dyDescent="0.25">
      <c r="A12" s="28" t="s">
        <v>112</v>
      </c>
      <c r="B12" s="28" t="s">
        <v>113</v>
      </c>
      <c r="C12" s="70" t="str">
        <f t="shared" si="0"/>
        <v>Alexandra Gez</v>
      </c>
      <c r="D12" s="73" t="s">
        <v>35</v>
      </c>
      <c r="E12" s="28">
        <v>2011</v>
      </c>
      <c r="F12" s="74">
        <v>12.2</v>
      </c>
      <c r="G12" s="28">
        <f t="shared" si="1"/>
        <v>0</v>
      </c>
      <c r="H12" s="28" t="str">
        <f>VLOOKUP(C12,Teilnehmer!$A$1:$A$200,1,FALSE)</f>
        <v>Alexandra Gez</v>
      </c>
    </row>
    <row r="13" spans="1:8" x14ac:dyDescent="0.25">
      <c r="A13" s="28" t="s">
        <v>55</v>
      </c>
      <c r="B13" s="73" t="s">
        <v>84</v>
      </c>
      <c r="C13" s="70" t="str">
        <f t="shared" si="0"/>
        <v>Lotta Marie Rausch</v>
      </c>
      <c r="D13" s="73" t="s">
        <v>35</v>
      </c>
      <c r="E13" s="28">
        <v>2011</v>
      </c>
      <c r="F13" s="74">
        <v>12.48</v>
      </c>
      <c r="G13" s="28">
        <f t="shared" si="1"/>
        <v>1</v>
      </c>
      <c r="H13" s="28" t="str">
        <f>VLOOKUP(C13,Teilnehmer!$A$1:$A$200,1,FALSE)</f>
        <v>Lotta Marie Rausch</v>
      </c>
    </row>
    <row r="14" spans="1:8" x14ac:dyDescent="0.25">
      <c r="A14" s="28" t="s">
        <v>114</v>
      </c>
      <c r="B14" s="28" t="s">
        <v>115</v>
      </c>
      <c r="C14" s="70" t="str">
        <f t="shared" si="0"/>
        <v>Ritaj Hasoun</v>
      </c>
      <c r="D14" s="73" t="s">
        <v>35</v>
      </c>
      <c r="E14" s="28">
        <v>2011</v>
      </c>
      <c r="F14" s="74">
        <v>12.5</v>
      </c>
      <c r="G14" s="28">
        <f t="shared" si="1"/>
        <v>0</v>
      </c>
      <c r="H14" s="28" t="str">
        <f>VLOOKUP(C14,Teilnehmer!$A$1:$A$200,1,FALSE)</f>
        <v>Ritaj Hasoun</v>
      </c>
    </row>
    <row r="15" spans="1:8" x14ac:dyDescent="0.25">
      <c r="A15" s="28" t="s">
        <v>116</v>
      </c>
      <c r="B15" s="28" t="s">
        <v>117</v>
      </c>
      <c r="C15" s="70" t="str">
        <f t="shared" si="0"/>
        <v>Ana Uzunova</v>
      </c>
      <c r="D15" s="73" t="s">
        <v>35</v>
      </c>
      <c r="E15" s="28">
        <v>2011</v>
      </c>
      <c r="F15" s="74">
        <v>12.52</v>
      </c>
      <c r="G15" s="28">
        <f t="shared" si="1"/>
        <v>1</v>
      </c>
      <c r="H15" s="28" t="str">
        <f>VLOOKUP(C15,Teilnehmer!$A$1:$A$200,1,FALSE)</f>
        <v>Ana Uzunova</v>
      </c>
    </row>
    <row r="16" spans="1:8" x14ac:dyDescent="0.25">
      <c r="A16" s="28" t="s">
        <v>83</v>
      </c>
      <c r="B16" s="28" t="s">
        <v>60</v>
      </c>
      <c r="C16" s="70" t="str">
        <f t="shared" si="0"/>
        <v>Marlene Ludwig</v>
      </c>
      <c r="D16" s="73" t="s">
        <v>35</v>
      </c>
      <c r="E16" s="28">
        <v>2011</v>
      </c>
      <c r="F16" s="74">
        <v>12.9</v>
      </c>
      <c r="G16" s="28">
        <f t="shared" si="1"/>
        <v>0</v>
      </c>
      <c r="H16" s="28" t="str">
        <f>VLOOKUP(C16,Teilnehmer!$A$1:$A$200,1,FALSE)</f>
        <v>Marlene Ludwig</v>
      </c>
    </row>
    <row r="17" spans="1:8" x14ac:dyDescent="0.25">
      <c r="A17" s="28" t="s">
        <v>107</v>
      </c>
      <c r="B17" s="28" t="s">
        <v>59</v>
      </c>
      <c r="C17" s="70" t="str">
        <f t="shared" si="0"/>
        <v>Ella Grünewald</v>
      </c>
      <c r="D17" s="73" t="s">
        <v>35</v>
      </c>
      <c r="E17" s="28">
        <v>2011</v>
      </c>
      <c r="F17" s="74">
        <v>13.09</v>
      </c>
      <c r="G17" s="28">
        <f t="shared" si="1"/>
        <v>1</v>
      </c>
      <c r="H17" s="28" t="str">
        <f>VLOOKUP(C17,Teilnehmer!$A$1:$A$200,1,FALSE)</f>
        <v>Ella Grünewald</v>
      </c>
    </row>
    <row r="18" spans="1:8" x14ac:dyDescent="0.25">
      <c r="A18" s="28" t="s">
        <v>141</v>
      </c>
      <c r="B18" s="28" t="s">
        <v>142</v>
      </c>
      <c r="C18" s="70" t="str">
        <f t="shared" si="0"/>
        <v>Alwin Greifzu</v>
      </c>
      <c r="D18" s="73" t="s">
        <v>20</v>
      </c>
      <c r="E18" s="28">
        <v>2012</v>
      </c>
      <c r="F18" s="74">
        <v>10.98</v>
      </c>
      <c r="G18" s="28">
        <f>MOD(ROW(),2)</f>
        <v>0</v>
      </c>
      <c r="H18" s="28" t="str">
        <f>VLOOKUP(C18,Teilnehmer!$A$1:$A$200,1,FALSE)</f>
        <v>Alwin Greifzu</v>
      </c>
    </row>
    <row r="19" spans="1:8" x14ac:dyDescent="0.25">
      <c r="A19" s="28" t="s">
        <v>23</v>
      </c>
      <c r="B19" s="28" t="s">
        <v>22</v>
      </c>
      <c r="C19" s="70" t="str">
        <f t="shared" si="0"/>
        <v>Fritz Zwicker</v>
      </c>
      <c r="D19" s="73" t="s">
        <v>20</v>
      </c>
      <c r="E19" s="28">
        <v>2012</v>
      </c>
      <c r="F19" s="74">
        <v>11.83</v>
      </c>
      <c r="G19" s="28">
        <f t="shared" si="1"/>
        <v>1</v>
      </c>
      <c r="H19" s="28" t="str">
        <f>VLOOKUP(C19,Teilnehmer!$A$1:$A$200,1,FALSE)</f>
        <v>Fritz Zwicker</v>
      </c>
    </row>
    <row r="20" spans="1:8" x14ac:dyDescent="0.25">
      <c r="A20" s="28" t="s">
        <v>31</v>
      </c>
      <c r="B20" s="28" t="s">
        <v>30</v>
      </c>
      <c r="C20" s="70" t="str">
        <f t="shared" si="0"/>
        <v>Tom Abeska</v>
      </c>
      <c r="D20" s="73" t="s">
        <v>20</v>
      </c>
      <c r="E20" s="28">
        <v>2012</v>
      </c>
      <c r="F20" s="74">
        <v>12.5</v>
      </c>
      <c r="G20" s="28">
        <f t="shared" si="1"/>
        <v>0</v>
      </c>
      <c r="H20" s="28" t="str">
        <f>VLOOKUP(C20,Teilnehmer!$A$1:$A$200,1,FALSE)</f>
        <v>Tom Abeska</v>
      </c>
    </row>
    <row r="21" spans="1:8" x14ac:dyDescent="0.25">
      <c r="A21" s="31" t="s">
        <v>28</v>
      </c>
      <c r="B21" s="73" t="s">
        <v>94</v>
      </c>
      <c r="C21" s="70" t="str">
        <f t="shared" si="0"/>
        <v>Tim Jonathan Fischer</v>
      </c>
      <c r="D21" s="73" t="s">
        <v>20</v>
      </c>
      <c r="E21" s="28">
        <v>2012</v>
      </c>
      <c r="F21" s="74">
        <v>13.01</v>
      </c>
      <c r="G21" s="28">
        <f t="shared" si="1"/>
        <v>1</v>
      </c>
      <c r="H21" s="28" t="str">
        <f>VLOOKUP(C21,Teilnehmer!$A$1:$A$200,1,FALSE)</f>
        <v>Tim Jonathan Fischer</v>
      </c>
    </row>
    <row r="22" spans="1:8" x14ac:dyDescent="0.25">
      <c r="A22" s="28" t="s">
        <v>27</v>
      </c>
      <c r="B22" s="28" t="s">
        <v>26</v>
      </c>
      <c r="C22" s="70" t="str">
        <f t="shared" si="0"/>
        <v>Georg Wamser</v>
      </c>
      <c r="D22" s="73" t="s">
        <v>20</v>
      </c>
      <c r="E22" s="28">
        <v>2012</v>
      </c>
      <c r="F22" s="74">
        <v>13.17</v>
      </c>
      <c r="G22" s="28">
        <f t="shared" si="1"/>
        <v>0</v>
      </c>
      <c r="H22" s="28" t="str">
        <f>VLOOKUP(C22,Teilnehmer!$A$1:$A$200,1,FALSE)</f>
        <v>Georg Wamser</v>
      </c>
    </row>
    <row r="23" spans="1:8" x14ac:dyDescent="0.25">
      <c r="A23" s="28" t="s">
        <v>66</v>
      </c>
      <c r="B23" s="28" t="s">
        <v>65</v>
      </c>
      <c r="C23" s="70" t="str">
        <f t="shared" si="0"/>
        <v>Jakob Hewig</v>
      </c>
      <c r="D23" s="73" t="s">
        <v>20</v>
      </c>
      <c r="E23" s="28">
        <v>2012</v>
      </c>
      <c r="F23" s="74">
        <v>13.46</v>
      </c>
      <c r="G23" s="28">
        <f t="shared" si="1"/>
        <v>1</v>
      </c>
      <c r="H23" s="28" t="str">
        <f>VLOOKUP(C23,Teilnehmer!$A$1:$A$200,1,FALSE)</f>
        <v>Jakob Hewig</v>
      </c>
    </row>
    <row r="24" spans="1:8" x14ac:dyDescent="0.25">
      <c r="A24" s="28" t="s">
        <v>25</v>
      </c>
      <c r="B24" s="28" t="s">
        <v>24</v>
      </c>
      <c r="C24" s="70" t="str">
        <f t="shared" si="0"/>
        <v>Ben Harbusch</v>
      </c>
      <c r="D24" s="73" t="s">
        <v>20</v>
      </c>
      <c r="E24" s="28">
        <v>2012</v>
      </c>
      <c r="F24" s="74" t="s">
        <v>143</v>
      </c>
      <c r="G24" s="28">
        <f t="shared" si="1"/>
        <v>0</v>
      </c>
      <c r="H24" s="28" t="str">
        <f>VLOOKUP(C24,Teilnehmer!$A$1:$A$200,1,FALSE)</f>
        <v>Ben Harbusch</v>
      </c>
    </row>
    <row r="25" spans="1:8" x14ac:dyDescent="0.25">
      <c r="A25" s="28" t="s">
        <v>78</v>
      </c>
      <c r="B25" s="28" t="s">
        <v>79</v>
      </c>
      <c r="C25" s="70" t="str">
        <f t="shared" si="0"/>
        <v>John Neszi</v>
      </c>
      <c r="D25" s="73" t="s">
        <v>20</v>
      </c>
      <c r="E25" s="28">
        <v>2011</v>
      </c>
      <c r="F25" s="74">
        <v>10.68</v>
      </c>
      <c r="G25" s="28">
        <f t="shared" si="1"/>
        <v>1</v>
      </c>
      <c r="H25" s="28" t="str">
        <f>VLOOKUP(C25,Teilnehmer!$A$1:$A$200,1,FALSE)</f>
        <v>John Neszi</v>
      </c>
    </row>
    <row r="26" spans="1:8" x14ac:dyDescent="0.25">
      <c r="A26" s="28" t="s">
        <v>58</v>
      </c>
      <c r="B26" s="28" t="s">
        <v>80</v>
      </c>
      <c r="C26" s="70" t="str">
        <f t="shared" si="0"/>
        <v>Finn Walther</v>
      </c>
      <c r="D26" s="73" t="s">
        <v>20</v>
      </c>
      <c r="E26" s="28">
        <v>2011</v>
      </c>
      <c r="F26" s="74">
        <v>11.32</v>
      </c>
      <c r="G26" s="28">
        <f t="shared" si="1"/>
        <v>0</v>
      </c>
      <c r="H26" s="28" t="str">
        <f>VLOOKUP(C26,Teilnehmer!$A$1:$A$200,1,FALSE)</f>
        <v>Finn Walther</v>
      </c>
    </row>
    <row r="27" spans="1:8" x14ac:dyDescent="0.25">
      <c r="A27" s="28" t="s">
        <v>54</v>
      </c>
      <c r="B27" s="28" t="s">
        <v>64</v>
      </c>
      <c r="C27" s="70" t="str">
        <f t="shared" si="0"/>
        <v>Oliver Steinacker</v>
      </c>
      <c r="D27" s="73" t="s">
        <v>20</v>
      </c>
      <c r="E27" s="28">
        <v>2011</v>
      </c>
      <c r="F27" s="74">
        <v>11.82</v>
      </c>
      <c r="G27" s="28">
        <f t="shared" si="1"/>
        <v>1</v>
      </c>
      <c r="H27" s="28" t="str">
        <f>VLOOKUP(C27,Teilnehmer!$A$1:$A$200,1,FALSE)</f>
        <v>Oliver Steinacker</v>
      </c>
    </row>
    <row r="28" spans="1:8" x14ac:dyDescent="0.25">
      <c r="A28" s="28" t="s">
        <v>54</v>
      </c>
      <c r="B28" s="28" t="s">
        <v>81</v>
      </c>
      <c r="C28" s="70" t="str">
        <f t="shared" si="0"/>
        <v>Matthias Steinacker</v>
      </c>
      <c r="D28" s="73" t="s">
        <v>20</v>
      </c>
      <c r="E28" s="28">
        <v>2011</v>
      </c>
      <c r="F28" s="74">
        <v>12.35</v>
      </c>
      <c r="G28" s="28">
        <f t="shared" si="1"/>
        <v>0</v>
      </c>
      <c r="H28" s="28" t="str">
        <f>VLOOKUP(C28,Teilnehmer!$A$1:$A$200,1,FALSE)</f>
        <v>Matthias Steinacker</v>
      </c>
    </row>
    <row r="29" spans="1:8" x14ac:dyDescent="0.25">
      <c r="A29" s="28" t="s">
        <v>118</v>
      </c>
      <c r="B29" s="28" t="s">
        <v>119</v>
      </c>
      <c r="C29" s="70" t="str">
        <f t="shared" si="0"/>
        <v>Julien Sachs</v>
      </c>
      <c r="D29" s="73" t="s">
        <v>20</v>
      </c>
      <c r="E29" s="28">
        <v>2011</v>
      </c>
      <c r="F29" s="74" t="s">
        <v>143</v>
      </c>
      <c r="G29" s="28">
        <f t="shared" si="1"/>
        <v>1</v>
      </c>
      <c r="H29" s="28" t="str">
        <f>VLOOKUP(C29,Teilnehmer!$A$1:$A$200,1,FALSE)</f>
        <v>Julien Sachs</v>
      </c>
    </row>
    <row r="30" spans="1:8" x14ac:dyDescent="0.25">
      <c r="C30" s="28" t="str">
        <f t="shared" ref="C30:C66" si="2">B30&amp;" "&amp;A30</f>
        <v xml:space="preserve"> </v>
      </c>
      <c r="F30" s="74"/>
      <c r="G30" s="28">
        <f t="shared" si="1"/>
        <v>0</v>
      </c>
      <c r="H30" s="28" t="e">
        <f>VLOOKUP(C30,Teilnehmer!$A$1:$A$200,1,FALSE)</f>
        <v>#N/A</v>
      </c>
    </row>
    <row r="31" spans="1:8" x14ac:dyDescent="0.25">
      <c r="C31" s="28" t="str">
        <f t="shared" si="2"/>
        <v xml:space="preserve"> </v>
      </c>
      <c r="F31" s="74"/>
      <c r="G31" s="28">
        <f t="shared" si="1"/>
        <v>1</v>
      </c>
      <c r="H31" s="28" t="e">
        <f>VLOOKUP(C31,Teilnehmer!$A$1:$A$200,1,FALSE)</f>
        <v>#N/A</v>
      </c>
    </row>
    <row r="32" spans="1:8" x14ac:dyDescent="0.25">
      <c r="C32" s="28" t="str">
        <f t="shared" si="2"/>
        <v xml:space="preserve"> </v>
      </c>
      <c r="F32" s="74"/>
      <c r="G32" s="28">
        <f t="shared" si="1"/>
        <v>0</v>
      </c>
      <c r="H32" s="28" t="e">
        <f>VLOOKUP(C32,Teilnehmer!$A$1:$A$200,1,FALSE)</f>
        <v>#N/A</v>
      </c>
    </row>
    <row r="33" spans="3:8" x14ac:dyDescent="0.25">
      <c r="C33" s="28" t="str">
        <f t="shared" si="2"/>
        <v xml:space="preserve"> </v>
      </c>
      <c r="F33" s="74"/>
      <c r="G33" s="28">
        <f t="shared" si="1"/>
        <v>1</v>
      </c>
      <c r="H33" s="28" t="e">
        <f>VLOOKUP(C33,Teilnehmer!$A$1:$A$200,1,FALSE)</f>
        <v>#N/A</v>
      </c>
    </row>
    <row r="34" spans="3:8" x14ac:dyDescent="0.25">
      <c r="C34" s="28" t="str">
        <f t="shared" si="2"/>
        <v xml:space="preserve"> </v>
      </c>
      <c r="F34" s="74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25">
      <c r="C35" s="28" t="str">
        <f t="shared" si="2"/>
        <v xml:space="preserve"> </v>
      </c>
      <c r="F35" s="74"/>
      <c r="G35" s="29">
        <f t="shared" si="1"/>
        <v>1</v>
      </c>
      <c r="H35" s="28" t="e">
        <f>VLOOKUP(C35,Teilnehmer!$A$1:$A$200,1,FALSE)</f>
        <v>#N/A</v>
      </c>
    </row>
    <row r="36" spans="3:8" x14ac:dyDescent="0.25">
      <c r="C36" s="28" t="str">
        <f t="shared" si="2"/>
        <v xml:space="preserve"> </v>
      </c>
      <c r="F36" s="74"/>
      <c r="G36" s="28">
        <f t="shared" si="1"/>
        <v>0</v>
      </c>
      <c r="H36" s="28" t="e">
        <f>VLOOKUP(C36,Teilnehmer!$A$1:$A$200,1,FALSE)</f>
        <v>#N/A</v>
      </c>
    </row>
    <row r="37" spans="3:8" x14ac:dyDescent="0.25">
      <c r="C37" s="28" t="str">
        <f t="shared" si="2"/>
        <v xml:space="preserve"> </v>
      </c>
      <c r="F37" s="74"/>
      <c r="G37" s="28">
        <f t="shared" si="1"/>
        <v>1</v>
      </c>
      <c r="H37" s="28" t="e">
        <f>VLOOKUP(C37,Teilnehmer!$A$1:$A$200,1,FALSE)</f>
        <v>#N/A</v>
      </c>
    </row>
    <row r="38" spans="3:8" x14ac:dyDescent="0.25">
      <c r="C38" s="28" t="str">
        <f t="shared" si="2"/>
        <v xml:space="preserve"> </v>
      </c>
      <c r="F38" s="74"/>
      <c r="G38" s="28">
        <f t="shared" si="1"/>
        <v>0</v>
      </c>
      <c r="H38" s="28" t="e">
        <f>VLOOKUP(C38,Teilnehmer!$A$1:$A$200,1,FALSE)</f>
        <v>#N/A</v>
      </c>
    </row>
    <row r="39" spans="3:8" x14ac:dyDescent="0.25">
      <c r="C39" s="28" t="str">
        <f t="shared" si="2"/>
        <v xml:space="preserve"> </v>
      </c>
      <c r="F39" s="74"/>
      <c r="G39" s="28">
        <f t="shared" si="1"/>
        <v>1</v>
      </c>
      <c r="H39" s="28" t="e">
        <f>VLOOKUP(C39,Teilnehmer!$A$1:$A$200,1,FALSE)</f>
        <v>#N/A</v>
      </c>
    </row>
    <row r="40" spans="3:8" x14ac:dyDescent="0.25">
      <c r="C40" s="28" t="str">
        <f t="shared" si="2"/>
        <v xml:space="preserve"> </v>
      </c>
      <c r="F40" s="74"/>
      <c r="G40" s="28">
        <f t="shared" si="1"/>
        <v>0</v>
      </c>
      <c r="H40" s="28" t="e">
        <f>VLOOKUP(C40,Teilnehmer!$A$1:$A$200,1,FALSE)</f>
        <v>#N/A</v>
      </c>
    </row>
    <row r="41" spans="3:8" x14ac:dyDescent="0.25">
      <c r="C41" s="28" t="str">
        <f t="shared" si="2"/>
        <v xml:space="preserve"> </v>
      </c>
      <c r="F41" s="74"/>
      <c r="G41" s="28">
        <f t="shared" si="1"/>
        <v>1</v>
      </c>
      <c r="H41" s="28" t="e">
        <f>VLOOKUP(C41,Teilnehmer!$A$1:$A$200,1,FALSE)</f>
        <v>#N/A</v>
      </c>
    </row>
    <row r="42" spans="3:8" x14ac:dyDescent="0.25">
      <c r="C42" s="28" t="str">
        <f t="shared" si="2"/>
        <v xml:space="preserve"> </v>
      </c>
      <c r="F42" s="74"/>
      <c r="G42" s="28">
        <f t="shared" si="1"/>
        <v>0</v>
      </c>
      <c r="H42" s="28" t="e">
        <f>VLOOKUP(C42,Teilnehmer!$A$1:$A$200,1,FALSE)</f>
        <v>#N/A</v>
      </c>
    </row>
    <row r="43" spans="3:8" x14ac:dyDescent="0.25">
      <c r="C43" s="28" t="str">
        <f t="shared" si="2"/>
        <v xml:space="preserve"> </v>
      </c>
      <c r="F43" s="74"/>
      <c r="G43" s="28">
        <f t="shared" si="1"/>
        <v>1</v>
      </c>
      <c r="H43" s="28" t="e">
        <f>VLOOKUP(C43,Teilnehmer!$A$1:$A$200,1,FALSE)</f>
        <v>#N/A</v>
      </c>
    </row>
    <row r="44" spans="3:8" x14ac:dyDescent="0.25">
      <c r="C44" s="28" t="str">
        <f t="shared" si="2"/>
        <v xml:space="preserve"> </v>
      </c>
      <c r="F44" s="74"/>
      <c r="G44" s="28">
        <f t="shared" si="1"/>
        <v>0</v>
      </c>
      <c r="H44" s="28" t="e">
        <f>VLOOKUP(C44,Teilnehmer!$A$1:$A$200,1,FALSE)</f>
        <v>#N/A</v>
      </c>
    </row>
    <row r="45" spans="3:8" x14ac:dyDescent="0.25">
      <c r="C45" s="28" t="str">
        <f t="shared" si="2"/>
        <v xml:space="preserve"> </v>
      </c>
      <c r="F45" s="74"/>
      <c r="G45" s="28">
        <f t="shared" si="1"/>
        <v>1</v>
      </c>
      <c r="H45" s="28" t="e">
        <f>VLOOKUP(C45,Teilnehmer!$A$1:$A$200,1,FALSE)</f>
        <v>#N/A</v>
      </c>
    </row>
    <row r="46" spans="3:8" x14ac:dyDescent="0.25">
      <c r="C46" s="28" t="str">
        <f t="shared" si="2"/>
        <v xml:space="preserve"> </v>
      </c>
      <c r="F46" s="74"/>
      <c r="G46" s="28">
        <f t="shared" si="1"/>
        <v>0</v>
      </c>
      <c r="H46" s="28" t="e">
        <f>VLOOKUP(C46,Teilnehmer!$A$1:$A$200,1,FALSE)</f>
        <v>#N/A</v>
      </c>
    </row>
    <row r="47" spans="3:8" x14ac:dyDescent="0.25">
      <c r="C47" s="28" t="str">
        <f t="shared" si="2"/>
        <v xml:space="preserve"> </v>
      </c>
      <c r="F47" s="74"/>
      <c r="G47" s="28">
        <f t="shared" si="1"/>
        <v>1</v>
      </c>
      <c r="H47" s="28" t="e">
        <f>VLOOKUP(C47,Teilnehmer!$A$1:$A$200,1,FALSE)</f>
        <v>#N/A</v>
      </c>
    </row>
    <row r="48" spans="3:8" x14ac:dyDescent="0.25">
      <c r="C48" s="28" t="str">
        <f t="shared" si="2"/>
        <v xml:space="preserve"> </v>
      </c>
      <c r="F48" s="74"/>
      <c r="G48" s="28">
        <f t="shared" si="1"/>
        <v>0</v>
      </c>
      <c r="H48" s="28" t="e">
        <f>VLOOKUP(C48,Teilnehmer!$A$1:$A$200,1,FALSE)</f>
        <v>#N/A</v>
      </c>
    </row>
    <row r="49" spans="3:8" x14ac:dyDescent="0.25">
      <c r="C49" s="28" t="str">
        <f t="shared" si="2"/>
        <v xml:space="preserve"> </v>
      </c>
      <c r="F49" s="74"/>
      <c r="G49" s="28">
        <f t="shared" si="1"/>
        <v>1</v>
      </c>
      <c r="H49" s="28" t="e">
        <f>VLOOKUP(C49,Teilnehmer!$A$1:$A$200,1,FALSE)</f>
        <v>#N/A</v>
      </c>
    </row>
    <row r="50" spans="3:8" x14ac:dyDescent="0.25">
      <c r="C50" s="28" t="str">
        <f t="shared" si="2"/>
        <v xml:space="preserve"> </v>
      </c>
      <c r="F50" s="74"/>
      <c r="G50" s="28">
        <f t="shared" si="1"/>
        <v>0</v>
      </c>
      <c r="H50" s="28" t="e">
        <f>VLOOKUP(C50,Teilnehmer!$A$1:$A$200,1,FALSE)</f>
        <v>#N/A</v>
      </c>
    </row>
    <row r="51" spans="3:8" x14ac:dyDescent="0.25">
      <c r="C51" s="28" t="str">
        <f t="shared" si="2"/>
        <v xml:space="preserve"> </v>
      </c>
      <c r="F51" s="74"/>
      <c r="G51" s="28">
        <f t="shared" si="1"/>
        <v>1</v>
      </c>
      <c r="H51" s="28" t="e">
        <f>VLOOKUP(C51,Teilnehmer!$A$1:$A$200,1,FALSE)</f>
        <v>#N/A</v>
      </c>
    </row>
    <row r="52" spans="3:8" x14ac:dyDescent="0.25">
      <c r="C52" s="28" t="str">
        <f t="shared" si="2"/>
        <v xml:space="preserve"> </v>
      </c>
      <c r="F52" s="74"/>
      <c r="G52" s="28">
        <f t="shared" si="1"/>
        <v>0</v>
      </c>
      <c r="H52" s="28" t="e">
        <f>VLOOKUP(C52,Teilnehmer!$A$1:$A$200,1,FALSE)</f>
        <v>#N/A</v>
      </c>
    </row>
    <row r="53" spans="3:8" x14ac:dyDescent="0.25">
      <c r="C53" s="28" t="str">
        <f t="shared" si="2"/>
        <v xml:space="preserve"> </v>
      </c>
      <c r="F53" s="74"/>
      <c r="G53" s="28">
        <f t="shared" si="1"/>
        <v>1</v>
      </c>
      <c r="H53" s="28" t="e">
        <f>VLOOKUP(C53,Teilnehmer!$A$1:$A$200,1,FALSE)</f>
        <v>#N/A</v>
      </c>
    </row>
    <row r="54" spans="3:8" x14ac:dyDescent="0.25">
      <c r="C54" s="28" t="str">
        <f t="shared" si="2"/>
        <v xml:space="preserve"> </v>
      </c>
      <c r="F54" s="74"/>
      <c r="G54" s="28">
        <f t="shared" si="1"/>
        <v>0</v>
      </c>
      <c r="H54" s="28" t="e">
        <f>VLOOKUP(C54,Teilnehmer!$A$1:$A$200,1,FALSE)</f>
        <v>#N/A</v>
      </c>
    </row>
    <row r="55" spans="3:8" x14ac:dyDescent="0.25">
      <c r="C55" s="28" t="str">
        <f t="shared" si="2"/>
        <v xml:space="preserve"> </v>
      </c>
      <c r="F55" s="74"/>
      <c r="G55" s="28">
        <f t="shared" si="1"/>
        <v>1</v>
      </c>
      <c r="H55" s="28" t="e">
        <f>VLOOKUP(C55,Teilnehmer!$A$1:$A$200,1,FALSE)</f>
        <v>#N/A</v>
      </c>
    </row>
    <row r="56" spans="3:8" x14ac:dyDescent="0.25">
      <c r="C56" s="28" t="str">
        <f t="shared" si="2"/>
        <v xml:space="preserve"> </v>
      </c>
      <c r="F56" s="74"/>
      <c r="G56" s="28">
        <f t="shared" si="1"/>
        <v>0</v>
      </c>
      <c r="H56" s="28" t="e">
        <f>VLOOKUP(C56,Teilnehmer!$A$1:$A$200,1,FALSE)</f>
        <v>#N/A</v>
      </c>
    </row>
    <row r="57" spans="3:8" x14ac:dyDescent="0.25">
      <c r="C57" s="28" t="str">
        <f t="shared" si="2"/>
        <v xml:space="preserve"> </v>
      </c>
      <c r="F57" s="74"/>
      <c r="G57" s="28">
        <f t="shared" si="1"/>
        <v>1</v>
      </c>
      <c r="H57" s="28" t="e">
        <f>VLOOKUP(C57,Teilnehmer!$A$1:$A$200,1,FALSE)</f>
        <v>#N/A</v>
      </c>
    </row>
    <row r="58" spans="3:8" x14ac:dyDescent="0.25">
      <c r="C58" s="28" t="str">
        <f t="shared" si="2"/>
        <v xml:space="preserve"> </v>
      </c>
      <c r="F58" s="74"/>
      <c r="G58" s="28">
        <f t="shared" si="1"/>
        <v>0</v>
      </c>
      <c r="H58" s="28" t="e">
        <f>VLOOKUP(C58,Teilnehmer!$A$1:$A$200,1,FALSE)</f>
        <v>#N/A</v>
      </c>
    </row>
    <row r="59" spans="3:8" x14ac:dyDescent="0.25">
      <c r="C59" s="28" t="str">
        <f t="shared" si="2"/>
        <v xml:space="preserve"> </v>
      </c>
      <c r="F59" s="74"/>
      <c r="G59" s="28">
        <f t="shared" si="1"/>
        <v>1</v>
      </c>
      <c r="H59" s="28" t="e">
        <f>VLOOKUP(C59,Teilnehmer!$A$1:$A$200,1,FALSE)</f>
        <v>#N/A</v>
      </c>
    </row>
    <row r="60" spans="3:8" x14ac:dyDescent="0.25">
      <c r="C60" s="28" t="str">
        <f t="shared" si="2"/>
        <v xml:space="preserve"> </v>
      </c>
      <c r="F60" s="74"/>
      <c r="G60" s="28">
        <f t="shared" si="1"/>
        <v>0</v>
      </c>
      <c r="H60" s="28" t="e">
        <f>VLOOKUP(C60,Teilnehmer!$A$1:$A$200,1,FALSE)</f>
        <v>#N/A</v>
      </c>
    </row>
    <row r="61" spans="3:8" x14ac:dyDescent="0.25">
      <c r="C61" s="28" t="str">
        <f t="shared" si="2"/>
        <v xml:space="preserve"> </v>
      </c>
      <c r="F61" s="74"/>
      <c r="G61" s="28">
        <f t="shared" si="1"/>
        <v>1</v>
      </c>
      <c r="H61" s="28" t="e">
        <f>VLOOKUP(C61,Teilnehmer!$A$1:$A$200,1,FALSE)</f>
        <v>#N/A</v>
      </c>
    </row>
    <row r="62" spans="3:8" x14ac:dyDescent="0.25">
      <c r="C62" s="28" t="str">
        <f t="shared" si="2"/>
        <v xml:space="preserve"> </v>
      </c>
      <c r="F62" s="74"/>
      <c r="G62" s="28">
        <f t="shared" si="1"/>
        <v>0</v>
      </c>
      <c r="H62" s="28" t="e">
        <f>VLOOKUP(C62,Teilnehmer!$A$1:$A$200,1,FALSE)</f>
        <v>#N/A</v>
      </c>
    </row>
    <row r="63" spans="3:8" x14ac:dyDescent="0.25">
      <c r="C63" s="28" t="str">
        <f t="shared" si="2"/>
        <v xml:space="preserve"> </v>
      </c>
      <c r="F63" s="74"/>
      <c r="G63" s="28">
        <f t="shared" si="1"/>
        <v>1</v>
      </c>
      <c r="H63" s="28" t="e">
        <f>VLOOKUP(C63,Teilnehmer!$A$1:$A$200,1,FALSE)</f>
        <v>#N/A</v>
      </c>
    </row>
    <row r="64" spans="3:8" x14ac:dyDescent="0.25">
      <c r="C64" s="28" t="str">
        <f t="shared" si="2"/>
        <v xml:space="preserve"> </v>
      </c>
      <c r="F64" s="74"/>
      <c r="G64" s="28">
        <f t="shared" si="1"/>
        <v>0</v>
      </c>
      <c r="H64" s="28" t="e">
        <f>VLOOKUP(C64,Teilnehmer!$A$1:$A$200,1,FALSE)</f>
        <v>#N/A</v>
      </c>
    </row>
    <row r="65" spans="3:8" x14ac:dyDescent="0.25">
      <c r="C65" s="28" t="str">
        <f t="shared" si="2"/>
        <v xml:space="preserve"> </v>
      </c>
      <c r="F65" s="74"/>
      <c r="G65" s="28">
        <f t="shared" si="1"/>
        <v>1</v>
      </c>
      <c r="H65" s="28" t="e">
        <f>VLOOKUP(C65,Teilnehmer!$A$1:$A$200,1,FALSE)</f>
        <v>#N/A</v>
      </c>
    </row>
    <row r="66" spans="3:8" x14ac:dyDescent="0.25">
      <c r="C66" s="28" t="str">
        <f t="shared" si="2"/>
        <v xml:space="preserve"> </v>
      </c>
      <c r="F66" s="74"/>
      <c r="G66" s="28">
        <f t="shared" si="1"/>
        <v>0</v>
      </c>
      <c r="H66" s="28" t="e">
        <f>VLOOKUP(C66,Teilnehmer!$A$1:$A$200,1,FALSE)</f>
        <v>#N/A</v>
      </c>
    </row>
    <row r="67" spans="3:8" x14ac:dyDescent="0.25">
      <c r="C67" s="28" t="str">
        <f t="shared" ref="C67:C124" si="3">B67&amp;" "&amp;A67</f>
        <v xml:space="preserve"> </v>
      </c>
      <c r="F67" s="74"/>
      <c r="G67" s="28">
        <f t="shared" ref="G67:G130" si="4">MOD(ROW(),2)</f>
        <v>1</v>
      </c>
      <c r="H67" s="28" t="e">
        <f>VLOOKUP(C67,Teilnehmer!$A$1:$A$200,1,FALSE)</f>
        <v>#N/A</v>
      </c>
    </row>
    <row r="68" spans="3:8" x14ac:dyDescent="0.25">
      <c r="C68" s="28" t="str">
        <f t="shared" si="3"/>
        <v xml:space="preserve"> </v>
      </c>
      <c r="F68" s="74"/>
      <c r="G68" s="28">
        <f t="shared" si="4"/>
        <v>0</v>
      </c>
      <c r="H68" s="28" t="e">
        <f>VLOOKUP(C68,Teilnehmer!$A$1:$A$200,1,FALSE)</f>
        <v>#N/A</v>
      </c>
    </row>
    <row r="69" spans="3:8" x14ac:dyDescent="0.25">
      <c r="C69" s="28" t="str">
        <f t="shared" si="3"/>
        <v xml:space="preserve"> </v>
      </c>
      <c r="F69" s="74"/>
      <c r="G69" s="28">
        <f t="shared" si="4"/>
        <v>1</v>
      </c>
      <c r="H69" s="28" t="e">
        <f>VLOOKUP(C69,Teilnehmer!$A$1:$A$200,1,FALSE)</f>
        <v>#N/A</v>
      </c>
    </row>
    <row r="70" spans="3:8" x14ac:dyDescent="0.25">
      <c r="C70" s="28" t="str">
        <f t="shared" si="3"/>
        <v xml:space="preserve"> </v>
      </c>
      <c r="F70" s="74"/>
      <c r="G70" s="28">
        <f t="shared" si="4"/>
        <v>0</v>
      </c>
      <c r="H70" s="28" t="e">
        <f>VLOOKUP(C70,Teilnehmer!$A$1:$A$200,1,FALSE)</f>
        <v>#N/A</v>
      </c>
    </row>
    <row r="71" spans="3:8" x14ac:dyDescent="0.25">
      <c r="C71" s="28" t="str">
        <f t="shared" si="3"/>
        <v xml:space="preserve"> </v>
      </c>
      <c r="F71" s="74"/>
      <c r="G71" s="28">
        <f t="shared" si="4"/>
        <v>1</v>
      </c>
      <c r="H71" s="28" t="e">
        <f>VLOOKUP(C71,Teilnehmer!$A$1:$A$200,1,FALSE)</f>
        <v>#N/A</v>
      </c>
    </row>
    <row r="72" spans="3:8" x14ac:dyDescent="0.25">
      <c r="C72" s="28" t="str">
        <f t="shared" si="3"/>
        <v xml:space="preserve"> </v>
      </c>
      <c r="F72" s="74"/>
      <c r="G72" s="28">
        <f t="shared" si="4"/>
        <v>0</v>
      </c>
      <c r="H72" s="28" t="e">
        <f>VLOOKUP(C72,Teilnehmer!$A$1:$A$200,1,FALSE)</f>
        <v>#N/A</v>
      </c>
    </row>
    <row r="73" spans="3:8" x14ac:dyDescent="0.25">
      <c r="C73" s="28" t="str">
        <f t="shared" si="3"/>
        <v xml:space="preserve"> </v>
      </c>
      <c r="F73" s="74"/>
      <c r="G73" s="28">
        <f t="shared" si="4"/>
        <v>1</v>
      </c>
      <c r="H73" s="28" t="e">
        <f>VLOOKUP(C73,Teilnehmer!$A$1:$A$200,1,FALSE)</f>
        <v>#N/A</v>
      </c>
    </row>
    <row r="74" spans="3:8" x14ac:dyDescent="0.25">
      <c r="C74" s="28" t="str">
        <f t="shared" si="3"/>
        <v xml:space="preserve"> </v>
      </c>
      <c r="F74" s="74"/>
      <c r="G74" s="28">
        <f t="shared" si="4"/>
        <v>0</v>
      </c>
      <c r="H74" s="28" t="e">
        <f>VLOOKUP(C74,Teilnehmer!$A$1:$A$200,1,FALSE)</f>
        <v>#N/A</v>
      </c>
    </row>
    <row r="75" spans="3:8" x14ac:dyDescent="0.25">
      <c r="C75" s="28" t="str">
        <f t="shared" si="3"/>
        <v xml:space="preserve"> </v>
      </c>
      <c r="F75" s="74"/>
      <c r="G75" s="28">
        <f t="shared" si="4"/>
        <v>1</v>
      </c>
      <c r="H75" s="28" t="e">
        <f>VLOOKUP(C75,Teilnehmer!$A$1:$A$200,1,FALSE)</f>
        <v>#N/A</v>
      </c>
    </row>
    <row r="76" spans="3:8" x14ac:dyDescent="0.25">
      <c r="C76" s="28" t="str">
        <f t="shared" si="3"/>
        <v xml:space="preserve"> </v>
      </c>
      <c r="F76" s="74"/>
      <c r="G76" s="28">
        <f t="shared" si="4"/>
        <v>0</v>
      </c>
      <c r="H76" s="28" t="e">
        <f>VLOOKUP(C76,Teilnehmer!$A$1:$A$200,1,FALSE)</f>
        <v>#N/A</v>
      </c>
    </row>
    <row r="77" spans="3:8" x14ac:dyDescent="0.25">
      <c r="C77" s="28" t="str">
        <f t="shared" si="3"/>
        <v xml:space="preserve"> </v>
      </c>
      <c r="F77" s="74"/>
      <c r="G77" s="28">
        <f t="shared" si="4"/>
        <v>1</v>
      </c>
      <c r="H77" s="28" t="e">
        <f>VLOOKUP(C77,Teilnehmer!$A$1:$A$200,1,FALSE)</f>
        <v>#N/A</v>
      </c>
    </row>
    <row r="78" spans="3:8" x14ac:dyDescent="0.25">
      <c r="C78" s="28" t="str">
        <f t="shared" si="3"/>
        <v xml:space="preserve"> </v>
      </c>
      <c r="F78" s="74"/>
      <c r="G78" s="28">
        <f t="shared" si="4"/>
        <v>0</v>
      </c>
      <c r="H78" s="28" t="e">
        <f>VLOOKUP(C78,Teilnehmer!$A$1:$A$200,1,FALSE)</f>
        <v>#N/A</v>
      </c>
    </row>
    <row r="79" spans="3:8" x14ac:dyDescent="0.25">
      <c r="C79" s="28" t="str">
        <f t="shared" si="3"/>
        <v xml:space="preserve"> </v>
      </c>
      <c r="F79" s="74"/>
      <c r="G79" s="28">
        <f t="shared" si="4"/>
        <v>1</v>
      </c>
      <c r="H79" s="28" t="e">
        <f>VLOOKUP(C79,Teilnehmer!$A$1:$A$200,1,FALSE)</f>
        <v>#N/A</v>
      </c>
    </row>
    <row r="80" spans="3:8" x14ac:dyDescent="0.25">
      <c r="C80" s="28" t="str">
        <f t="shared" si="3"/>
        <v xml:space="preserve"> </v>
      </c>
      <c r="F80" s="74"/>
      <c r="G80" s="28">
        <f t="shared" si="4"/>
        <v>0</v>
      </c>
      <c r="H80" s="28" t="e">
        <f>VLOOKUP(C80,Teilnehmer!$A$1:$A$200,1,FALSE)</f>
        <v>#N/A</v>
      </c>
    </row>
    <row r="81" spans="3:8" x14ac:dyDescent="0.25">
      <c r="C81" s="28" t="str">
        <f t="shared" si="3"/>
        <v xml:space="preserve"> </v>
      </c>
      <c r="F81" s="74"/>
      <c r="G81" s="28">
        <f t="shared" si="4"/>
        <v>1</v>
      </c>
      <c r="H81" s="28" t="e">
        <f>VLOOKUP(C81,Teilnehmer!$A$1:$A$200,1,FALSE)</f>
        <v>#N/A</v>
      </c>
    </row>
    <row r="82" spans="3:8" x14ac:dyDescent="0.25">
      <c r="C82" s="28" t="str">
        <f t="shared" si="3"/>
        <v xml:space="preserve"> </v>
      </c>
      <c r="F82" s="74"/>
      <c r="G82" s="28">
        <f t="shared" si="4"/>
        <v>0</v>
      </c>
      <c r="H82" s="28" t="e">
        <f>VLOOKUP(C82,Teilnehmer!$A$1:$A$200,1,FALSE)</f>
        <v>#N/A</v>
      </c>
    </row>
    <row r="83" spans="3:8" x14ac:dyDescent="0.25">
      <c r="C83" s="28" t="str">
        <f t="shared" si="3"/>
        <v xml:space="preserve"> </v>
      </c>
      <c r="F83" s="74"/>
      <c r="G83" s="28">
        <f t="shared" si="4"/>
        <v>1</v>
      </c>
      <c r="H83" s="28" t="e">
        <f>VLOOKUP(C83,Teilnehmer!$A$1:$A$200,1,FALSE)</f>
        <v>#N/A</v>
      </c>
    </row>
    <row r="84" spans="3:8" x14ac:dyDescent="0.25">
      <c r="C84" s="28" t="str">
        <f t="shared" si="3"/>
        <v xml:space="preserve"> </v>
      </c>
      <c r="F84" s="74"/>
      <c r="G84" s="28">
        <f t="shared" si="4"/>
        <v>0</v>
      </c>
      <c r="H84" s="28" t="e">
        <f>VLOOKUP(C84,Teilnehmer!$A$1:$A$200,1,FALSE)</f>
        <v>#N/A</v>
      </c>
    </row>
    <row r="85" spans="3:8" x14ac:dyDescent="0.25">
      <c r="C85" s="28" t="str">
        <f t="shared" si="3"/>
        <v xml:space="preserve"> </v>
      </c>
      <c r="F85" s="74"/>
      <c r="G85" s="28">
        <f t="shared" si="4"/>
        <v>1</v>
      </c>
      <c r="H85" s="28" t="e">
        <f>VLOOKUP(C85,Teilnehmer!$A$1:$A$200,1,FALSE)</f>
        <v>#N/A</v>
      </c>
    </row>
    <row r="86" spans="3:8" x14ac:dyDescent="0.25">
      <c r="C86" s="28" t="str">
        <f t="shared" si="3"/>
        <v xml:space="preserve"> </v>
      </c>
      <c r="F86" s="74"/>
      <c r="G86" s="28">
        <f t="shared" si="4"/>
        <v>0</v>
      </c>
      <c r="H86" s="28" t="e">
        <f>VLOOKUP(C86,Teilnehmer!$A$1:$A$200,1,FALSE)</f>
        <v>#N/A</v>
      </c>
    </row>
    <row r="87" spans="3:8" s="29" customFormat="1" x14ac:dyDescent="0.25">
      <c r="C87" s="29" t="str">
        <f t="shared" si="3"/>
        <v xml:space="preserve"> </v>
      </c>
      <c r="F87" s="74"/>
      <c r="G87" s="29">
        <f t="shared" si="4"/>
        <v>1</v>
      </c>
      <c r="H87" s="28" t="e">
        <f>VLOOKUP(C87,Teilnehmer!$A$1:$A$200,1,FALSE)</f>
        <v>#N/A</v>
      </c>
    </row>
    <row r="88" spans="3:8" x14ac:dyDescent="0.25">
      <c r="C88" s="28" t="str">
        <f t="shared" si="3"/>
        <v xml:space="preserve"> </v>
      </c>
      <c r="F88" s="74"/>
      <c r="G88" s="29">
        <f t="shared" si="4"/>
        <v>0</v>
      </c>
      <c r="H88" s="28" t="e">
        <f>VLOOKUP(C88,Teilnehmer!$A$1:$A$200,1,FALSE)</f>
        <v>#N/A</v>
      </c>
    </row>
    <row r="89" spans="3:8" x14ac:dyDescent="0.25">
      <c r="C89" s="28" t="str">
        <f t="shared" si="3"/>
        <v xml:space="preserve"> </v>
      </c>
      <c r="F89" s="74"/>
      <c r="G89" s="29">
        <f t="shared" si="4"/>
        <v>1</v>
      </c>
      <c r="H89" s="28" t="e">
        <f>VLOOKUP(C89,Teilnehmer!$A$1:$A$200,1,FALSE)</f>
        <v>#N/A</v>
      </c>
    </row>
    <row r="90" spans="3:8" x14ac:dyDescent="0.25">
      <c r="C90" s="28" t="str">
        <f t="shared" si="3"/>
        <v xml:space="preserve"> </v>
      </c>
      <c r="F90" s="74"/>
      <c r="G90" s="29">
        <f t="shared" si="4"/>
        <v>0</v>
      </c>
      <c r="H90" s="28" t="e">
        <f>VLOOKUP(C90,Teilnehmer!$A$1:$A$200,1,FALSE)</f>
        <v>#N/A</v>
      </c>
    </row>
    <row r="91" spans="3:8" x14ac:dyDescent="0.25">
      <c r="C91" s="28" t="str">
        <f t="shared" si="3"/>
        <v xml:space="preserve"> </v>
      </c>
      <c r="F91" s="74"/>
      <c r="G91" s="29">
        <f t="shared" si="4"/>
        <v>1</v>
      </c>
      <c r="H91" s="28" t="e">
        <f>VLOOKUP(C91,Teilnehmer!$A$1:$A$200,1,FALSE)</f>
        <v>#N/A</v>
      </c>
    </row>
    <row r="92" spans="3:8" x14ac:dyDescent="0.25">
      <c r="C92" s="28" t="str">
        <f t="shared" si="3"/>
        <v xml:space="preserve"> </v>
      </c>
      <c r="F92" s="74"/>
      <c r="G92" s="29">
        <f t="shared" si="4"/>
        <v>0</v>
      </c>
      <c r="H92" s="28" t="e">
        <f>VLOOKUP(C92,Teilnehmer!$A$1:$A$200,1,FALSE)</f>
        <v>#N/A</v>
      </c>
    </row>
    <row r="93" spans="3:8" x14ac:dyDescent="0.25">
      <c r="C93" s="28" t="str">
        <f t="shared" si="3"/>
        <v xml:space="preserve"> </v>
      </c>
      <c r="F93" s="74"/>
      <c r="G93" s="29">
        <f t="shared" si="4"/>
        <v>1</v>
      </c>
      <c r="H93" s="28" t="e">
        <f>VLOOKUP(C93,Teilnehmer!$A$1:$A$200,1,FALSE)</f>
        <v>#N/A</v>
      </c>
    </row>
    <row r="94" spans="3:8" x14ac:dyDescent="0.25">
      <c r="C94" s="28" t="str">
        <f t="shared" si="3"/>
        <v xml:space="preserve"> </v>
      </c>
      <c r="F94" s="74"/>
      <c r="G94" s="29">
        <f t="shared" si="4"/>
        <v>0</v>
      </c>
      <c r="H94" s="28" t="e">
        <f>VLOOKUP(C94,Teilnehmer!$A$1:$A$200,1,FALSE)</f>
        <v>#N/A</v>
      </c>
    </row>
    <row r="95" spans="3:8" x14ac:dyDescent="0.25">
      <c r="C95" s="28" t="str">
        <f t="shared" si="3"/>
        <v xml:space="preserve"> </v>
      </c>
      <c r="F95" s="74"/>
      <c r="G95" s="29">
        <f t="shared" si="4"/>
        <v>1</v>
      </c>
      <c r="H95" s="28" t="e">
        <f>VLOOKUP(C95,Teilnehmer!$A$1:$A$200,1,FALSE)</f>
        <v>#N/A</v>
      </c>
    </row>
    <row r="96" spans="3:8" x14ac:dyDescent="0.25">
      <c r="C96" s="28" t="str">
        <f t="shared" si="3"/>
        <v xml:space="preserve"> </v>
      </c>
      <c r="F96" s="74"/>
      <c r="G96" s="29">
        <f t="shared" si="4"/>
        <v>0</v>
      </c>
      <c r="H96" s="28" t="e">
        <f>VLOOKUP(C96,Teilnehmer!$A$1:$A$200,1,FALSE)</f>
        <v>#N/A</v>
      </c>
    </row>
    <row r="97" spans="3:8" x14ac:dyDescent="0.25">
      <c r="C97" s="28" t="str">
        <f t="shared" si="3"/>
        <v xml:space="preserve"> </v>
      </c>
      <c r="F97" s="74"/>
      <c r="G97" s="29">
        <f t="shared" si="4"/>
        <v>1</v>
      </c>
      <c r="H97" s="28" t="e">
        <f>VLOOKUP(C97,Teilnehmer!$A$1:$A$200,1,FALSE)</f>
        <v>#N/A</v>
      </c>
    </row>
    <row r="98" spans="3:8" x14ac:dyDescent="0.25">
      <c r="C98" s="28" t="str">
        <f t="shared" si="3"/>
        <v xml:space="preserve"> </v>
      </c>
      <c r="F98" s="74"/>
      <c r="G98" s="29">
        <f t="shared" si="4"/>
        <v>0</v>
      </c>
      <c r="H98" s="28" t="e">
        <f>VLOOKUP(C98,Teilnehmer!$A$1:$A$200,1,FALSE)</f>
        <v>#N/A</v>
      </c>
    </row>
    <row r="99" spans="3:8" x14ac:dyDescent="0.25">
      <c r="C99" s="28" t="str">
        <f t="shared" si="3"/>
        <v xml:space="preserve"> </v>
      </c>
      <c r="F99" s="74"/>
      <c r="G99" s="29">
        <f t="shared" si="4"/>
        <v>1</v>
      </c>
      <c r="H99" s="28" t="e">
        <f>VLOOKUP(C99,Teilnehmer!$A$1:$A$200,1,FALSE)</f>
        <v>#N/A</v>
      </c>
    </row>
    <row r="100" spans="3:8" x14ac:dyDescent="0.25">
      <c r="C100" s="28" t="str">
        <f t="shared" si="3"/>
        <v xml:space="preserve"> </v>
      </c>
      <c r="F100" s="74"/>
      <c r="G100" s="29">
        <f t="shared" si="4"/>
        <v>0</v>
      </c>
      <c r="H100" s="28" t="e">
        <f>VLOOKUP(C100,Teilnehmer!$A$1:$A$200,1,FALSE)</f>
        <v>#N/A</v>
      </c>
    </row>
    <row r="101" spans="3:8" x14ac:dyDescent="0.25">
      <c r="C101" s="28" t="str">
        <f t="shared" si="3"/>
        <v xml:space="preserve"> </v>
      </c>
      <c r="F101" s="74"/>
      <c r="G101" s="29">
        <f t="shared" si="4"/>
        <v>1</v>
      </c>
      <c r="H101" s="28" t="e">
        <f>VLOOKUP(C101,Teilnehmer!$A$1:$A$200,1,FALSE)</f>
        <v>#N/A</v>
      </c>
    </row>
    <row r="102" spans="3:8" x14ac:dyDescent="0.25">
      <c r="C102" s="28" t="str">
        <f t="shared" si="3"/>
        <v xml:space="preserve"> </v>
      </c>
      <c r="F102" s="74"/>
      <c r="G102" s="29">
        <f t="shared" si="4"/>
        <v>0</v>
      </c>
      <c r="H102" s="28" t="e">
        <f>VLOOKUP(C102,Teilnehmer!$A$1:$A$200,1,FALSE)</f>
        <v>#N/A</v>
      </c>
    </row>
    <row r="103" spans="3:8" x14ac:dyDescent="0.25">
      <c r="C103" s="28" t="str">
        <f t="shared" si="3"/>
        <v xml:space="preserve"> </v>
      </c>
      <c r="F103" s="74"/>
      <c r="G103" s="29">
        <f t="shared" si="4"/>
        <v>1</v>
      </c>
      <c r="H103" s="28" t="e">
        <f>VLOOKUP(C103,Teilnehmer!$A$1:$A$200,1,FALSE)</f>
        <v>#N/A</v>
      </c>
    </row>
    <row r="104" spans="3:8" x14ac:dyDescent="0.25">
      <c r="C104" s="28" t="str">
        <f t="shared" si="3"/>
        <v xml:space="preserve"> </v>
      </c>
      <c r="F104" s="74"/>
      <c r="G104" s="29">
        <f t="shared" si="4"/>
        <v>0</v>
      </c>
      <c r="H104" s="28" t="e">
        <f>VLOOKUP(C104,Teilnehmer!$A$1:$A$200,1,FALSE)</f>
        <v>#N/A</v>
      </c>
    </row>
    <row r="105" spans="3:8" x14ac:dyDescent="0.25">
      <c r="C105" s="28" t="str">
        <f t="shared" si="3"/>
        <v xml:space="preserve"> </v>
      </c>
      <c r="F105" s="74"/>
      <c r="G105" s="29">
        <f t="shared" si="4"/>
        <v>1</v>
      </c>
      <c r="H105" s="28" t="e">
        <f>VLOOKUP(C105,Teilnehmer!$A$1:$A$200,1,FALSE)</f>
        <v>#N/A</v>
      </c>
    </row>
    <row r="106" spans="3:8" x14ac:dyDescent="0.25">
      <c r="C106" s="28" t="str">
        <f t="shared" si="3"/>
        <v xml:space="preserve"> </v>
      </c>
      <c r="F106" s="74"/>
      <c r="G106" s="29">
        <f t="shared" si="4"/>
        <v>0</v>
      </c>
      <c r="H106" s="28" t="e">
        <f>VLOOKUP(C106,Teilnehmer!$A$1:$A$200,1,FALSE)</f>
        <v>#N/A</v>
      </c>
    </row>
    <row r="107" spans="3:8" x14ac:dyDescent="0.25">
      <c r="C107" s="28" t="str">
        <f t="shared" si="3"/>
        <v xml:space="preserve"> </v>
      </c>
      <c r="F107" s="74"/>
      <c r="G107" s="29">
        <f t="shared" si="4"/>
        <v>1</v>
      </c>
      <c r="H107" s="28" t="e">
        <f>VLOOKUP(C107,Teilnehmer!$A$1:$A$200,1,FALSE)</f>
        <v>#N/A</v>
      </c>
    </row>
    <row r="108" spans="3:8" x14ac:dyDescent="0.25">
      <c r="C108" s="28" t="str">
        <f t="shared" si="3"/>
        <v xml:space="preserve"> </v>
      </c>
      <c r="F108" s="74"/>
      <c r="G108" s="29">
        <f t="shared" si="4"/>
        <v>0</v>
      </c>
      <c r="H108" s="28" t="e">
        <f>VLOOKUP(C108,Teilnehmer!$A$1:$A$200,1,FALSE)</f>
        <v>#N/A</v>
      </c>
    </row>
    <row r="109" spans="3:8" x14ac:dyDescent="0.25">
      <c r="C109" s="28" t="str">
        <f t="shared" si="3"/>
        <v xml:space="preserve"> </v>
      </c>
      <c r="F109" s="74"/>
      <c r="G109" s="29">
        <f t="shared" si="4"/>
        <v>1</v>
      </c>
      <c r="H109" s="28" t="e">
        <f>VLOOKUP(C109,Teilnehmer!$A$1:$A$200,1,FALSE)</f>
        <v>#N/A</v>
      </c>
    </row>
    <row r="110" spans="3:8" x14ac:dyDescent="0.25">
      <c r="C110" s="28" t="str">
        <f t="shared" si="3"/>
        <v xml:space="preserve"> </v>
      </c>
      <c r="F110" s="74"/>
      <c r="G110" s="29">
        <f t="shared" si="4"/>
        <v>0</v>
      </c>
      <c r="H110" s="28" t="e">
        <f>VLOOKUP(C110,Teilnehmer!$A$1:$A$200,1,FALSE)</f>
        <v>#N/A</v>
      </c>
    </row>
    <row r="111" spans="3:8" x14ac:dyDescent="0.25">
      <c r="C111" s="28" t="str">
        <f t="shared" si="3"/>
        <v xml:space="preserve"> </v>
      </c>
      <c r="F111" s="74"/>
      <c r="G111" s="29">
        <f t="shared" si="4"/>
        <v>1</v>
      </c>
      <c r="H111" s="28" t="e">
        <f>VLOOKUP(C111,Teilnehmer!$A$1:$A$200,1,FALSE)</f>
        <v>#N/A</v>
      </c>
    </row>
    <row r="112" spans="3:8" x14ac:dyDescent="0.25">
      <c r="C112" s="28" t="str">
        <f t="shared" si="3"/>
        <v xml:space="preserve"> </v>
      </c>
      <c r="F112" s="74"/>
      <c r="G112" s="29">
        <f t="shared" si="4"/>
        <v>0</v>
      </c>
      <c r="H112" s="28" t="e">
        <f>VLOOKUP(C112,Teilnehmer!$A$1:$A$200,1,FALSE)</f>
        <v>#N/A</v>
      </c>
    </row>
    <row r="113" spans="3:8" x14ac:dyDescent="0.25">
      <c r="C113" s="28" t="str">
        <f t="shared" si="3"/>
        <v xml:space="preserve"> </v>
      </c>
      <c r="F113" s="74"/>
      <c r="G113" s="29">
        <f t="shared" si="4"/>
        <v>1</v>
      </c>
      <c r="H113" s="28" t="e">
        <f>VLOOKUP(C113,Teilnehmer!$A$1:$A$200,1,FALSE)</f>
        <v>#N/A</v>
      </c>
    </row>
    <row r="114" spans="3:8" x14ac:dyDescent="0.25">
      <c r="C114" s="28" t="str">
        <f t="shared" si="3"/>
        <v xml:space="preserve"> </v>
      </c>
      <c r="F114" s="74"/>
      <c r="G114" s="29">
        <f t="shared" si="4"/>
        <v>0</v>
      </c>
      <c r="H114" s="28" t="e">
        <f>VLOOKUP(C114,Teilnehmer!$A$1:$A$200,1,FALSE)</f>
        <v>#N/A</v>
      </c>
    </row>
    <row r="115" spans="3:8" x14ac:dyDescent="0.25">
      <c r="C115" s="28" t="str">
        <f t="shared" si="3"/>
        <v xml:space="preserve"> </v>
      </c>
      <c r="F115" s="74"/>
      <c r="G115" s="29">
        <f t="shared" si="4"/>
        <v>1</v>
      </c>
      <c r="H115" s="28" t="e">
        <f>VLOOKUP(C115,Teilnehmer!$A$1:$A$200,1,FALSE)</f>
        <v>#N/A</v>
      </c>
    </row>
    <row r="116" spans="3:8" x14ac:dyDescent="0.25">
      <c r="C116" s="28" t="str">
        <f t="shared" si="3"/>
        <v xml:space="preserve"> </v>
      </c>
      <c r="F116" s="74"/>
      <c r="G116" s="29">
        <f t="shared" si="4"/>
        <v>0</v>
      </c>
      <c r="H116" s="28" t="e">
        <f>VLOOKUP(C116,Teilnehmer!$A$1:$A$200,1,FALSE)</f>
        <v>#N/A</v>
      </c>
    </row>
    <row r="117" spans="3:8" x14ac:dyDescent="0.25">
      <c r="C117" s="28" t="str">
        <f t="shared" si="3"/>
        <v xml:space="preserve"> </v>
      </c>
      <c r="F117" s="74"/>
      <c r="G117" s="29">
        <f t="shared" si="4"/>
        <v>1</v>
      </c>
      <c r="H117" s="28" t="e">
        <f>VLOOKUP(C117,Teilnehmer!$A$1:$A$200,1,FALSE)</f>
        <v>#N/A</v>
      </c>
    </row>
    <row r="118" spans="3:8" x14ac:dyDescent="0.25">
      <c r="C118" s="28" t="str">
        <f t="shared" si="3"/>
        <v xml:space="preserve"> </v>
      </c>
      <c r="F118" s="74"/>
      <c r="G118" s="29">
        <f t="shared" si="4"/>
        <v>0</v>
      </c>
      <c r="H118" s="28" t="e">
        <f>VLOOKUP(C118,Teilnehmer!$A$1:$A$200,1,FALSE)</f>
        <v>#N/A</v>
      </c>
    </row>
    <row r="119" spans="3:8" x14ac:dyDescent="0.25">
      <c r="C119" s="28" t="str">
        <f t="shared" si="3"/>
        <v xml:space="preserve"> </v>
      </c>
      <c r="F119" s="74"/>
      <c r="G119" s="29">
        <f t="shared" si="4"/>
        <v>1</v>
      </c>
      <c r="H119" s="28" t="e">
        <f>VLOOKUP(C119,Teilnehmer!$A$1:$A$200,1,FALSE)</f>
        <v>#N/A</v>
      </c>
    </row>
    <row r="120" spans="3:8" x14ac:dyDescent="0.25">
      <c r="C120" s="28" t="str">
        <f t="shared" si="3"/>
        <v xml:space="preserve"> </v>
      </c>
      <c r="F120" s="74"/>
      <c r="G120" s="29">
        <f t="shared" si="4"/>
        <v>0</v>
      </c>
      <c r="H120" s="28" t="e">
        <f>VLOOKUP(C120,Teilnehmer!$A$1:$A$200,1,FALSE)</f>
        <v>#N/A</v>
      </c>
    </row>
    <row r="121" spans="3:8" x14ac:dyDescent="0.25">
      <c r="C121" s="28" t="str">
        <f t="shared" si="3"/>
        <v xml:space="preserve"> </v>
      </c>
      <c r="F121" s="74"/>
      <c r="G121" s="29">
        <f t="shared" si="4"/>
        <v>1</v>
      </c>
      <c r="H121" s="28" t="e">
        <f>VLOOKUP(C121,Teilnehmer!$A$1:$A$200,1,FALSE)</f>
        <v>#N/A</v>
      </c>
    </row>
    <row r="122" spans="3:8" x14ac:dyDescent="0.25">
      <c r="C122" s="28" t="str">
        <f t="shared" si="3"/>
        <v xml:space="preserve"> </v>
      </c>
      <c r="F122" s="74"/>
      <c r="G122" s="29">
        <f t="shared" si="4"/>
        <v>0</v>
      </c>
      <c r="H122" s="28" t="e">
        <f>VLOOKUP(C122,Teilnehmer!$A$1:$A$200,1,FALSE)</f>
        <v>#N/A</v>
      </c>
    </row>
    <row r="123" spans="3:8" x14ac:dyDescent="0.25">
      <c r="C123" s="28" t="str">
        <f t="shared" si="3"/>
        <v xml:space="preserve"> </v>
      </c>
      <c r="F123" s="74"/>
      <c r="G123" s="29">
        <f t="shared" si="4"/>
        <v>1</v>
      </c>
      <c r="H123" s="28" t="e">
        <f>VLOOKUP(C123,Teilnehmer!$A$1:$A$200,1,FALSE)</f>
        <v>#N/A</v>
      </c>
    </row>
    <row r="124" spans="3:8" x14ac:dyDescent="0.25">
      <c r="C124" s="28" t="str">
        <f t="shared" si="3"/>
        <v xml:space="preserve"> </v>
      </c>
      <c r="F124" s="74"/>
      <c r="G124" s="29">
        <f t="shared" si="4"/>
        <v>0</v>
      </c>
      <c r="H124" s="28" t="e">
        <f>VLOOKUP(C124,Teilnehmer!$A$1:$A$200,1,FALSE)</f>
        <v>#N/A</v>
      </c>
    </row>
    <row r="125" spans="3:8" x14ac:dyDescent="0.25">
      <c r="F125" s="74"/>
      <c r="G125" s="29">
        <f t="shared" si="4"/>
        <v>1</v>
      </c>
      <c r="H125" s="28">
        <f>VLOOKUP(C125,Teilnehmer!$A$1:$A$200,1,FALSE)</f>
        <v>0</v>
      </c>
    </row>
    <row r="126" spans="3:8" x14ac:dyDescent="0.25">
      <c r="G126" s="29">
        <f t="shared" si="4"/>
        <v>0</v>
      </c>
      <c r="H126" s="28">
        <f>VLOOKUP(C126,Teilnehmer!$A$1:$A$200,1,FALSE)</f>
        <v>0</v>
      </c>
    </row>
    <row r="127" spans="3:8" x14ac:dyDescent="0.25">
      <c r="G127" s="29">
        <f t="shared" si="4"/>
        <v>1</v>
      </c>
      <c r="H127" s="28">
        <f>VLOOKUP(C127,Teilnehmer!$A$1:$A$200,1,FALSE)</f>
        <v>0</v>
      </c>
    </row>
    <row r="128" spans="3:8" x14ac:dyDescent="0.25">
      <c r="G128" s="29">
        <f t="shared" si="4"/>
        <v>0</v>
      </c>
      <c r="H128" s="28">
        <f>VLOOKUP(C128,Teilnehmer!$A$1:$A$200,1,FALSE)</f>
        <v>0</v>
      </c>
    </row>
    <row r="129" spans="7:8" x14ac:dyDescent="0.25">
      <c r="G129" s="29">
        <f t="shared" si="4"/>
        <v>1</v>
      </c>
      <c r="H129" s="28">
        <f>VLOOKUP(C129,Teilnehmer!$A$1:$A$200,1,FALSE)</f>
        <v>0</v>
      </c>
    </row>
    <row r="130" spans="7:8" x14ac:dyDescent="0.25">
      <c r="G130" s="29">
        <f t="shared" si="4"/>
        <v>0</v>
      </c>
      <c r="H130" s="28">
        <f>VLOOKUP(C130,Teilnehmer!$A$1:$A$200,1,FALSE)</f>
        <v>0</v>
      </c>
    </row>
    <row r="131" spans="7:8" x14ac:dyDescent="0.25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25">
      <c r="G132" s="29">
        <f t="shared" si="5"/>
        <v>0</v>
      </c>
      <c r="H132" s="28">
        <f>VLOOKUP(C132,Teilnehmer!$A$1:$A$200,1,FALSE)</f>
        <v>0</v>
      </c>
    </row>
    <row r="133" spans="7:8" x14ac:dyDescent="0.25">
      <c r="G133" s="29">
        <f t="shared" si="5"/>
        <v>1</v>
      </c>
      <c r="H133" s="28">
        <f>VLOOKUP(C133,Teilnehmer!$A$1:$A$200,1,FALSE)</f>
        <v>0</v>
      </c>
    </row>
    <row r="134" spans="7:8" x14ac:dyDescent="0.25">
      <c r="G134" s="29">
        <f t="shared" si="5"/>
        <v>0</v>
      </c>
      <c r="H134" s="28">
        <f>VLOOKUP(C134,Teilnehmer!$A$1:$A$200,1,FALSE)</f>
        <v>0</v>
      </c>
    </row>
    <row r="135" spans="7:8" x14ac:dyDescent="0.25">
      <c r="G135" s="29">
        <f t="shared" si="5"/>
        <v>1</v>
      </c>
      <c r="H135" s="28">
        <f>VLOOKUP(C135,Teilnehmer!$A$1:$A$200,1,FALSE)</f>
        <v>0</v>
      </c>
    </row>
    <row r="136" spans="7:8" x14ac:dyDescent="0.25">
      <c r="G136" s="29">
        <f t="shared" si="5"/>
        <v>0</v>
      </c>
      <c r="H136" s="28">
        <f>VLOOKUP(C136,Teilnehmer!$A$1:$A$200,1,FALSE)</f>
        <v>0</v>
      </c>
    </row>
    <row r="137" spans="7:8" x14ac:dyDescent="0.25">
      <c r="G137" s="29">
        <f t="shared" si="5"/>
        <v>1</v>
      </c>
      <c r="H137" s="28">
        <f>VLOOKUP(C137,Teilnehmer!$A$1:$A$200,1,FALSE)</f>
        <v>0</v>
      </c>
    </row>
    <row r="138" spans="7:8" x14ac:dyDescent="0.25">
      <c r="G138" s="29">
        <f t="shared" si="5"/>
        <v>0</v>
      </c>
      <c r="H138" s="28">
        <f>VLOOKUP(C138,Teilnehmer!$A$1:$A$200,1,FALSE)</f>
        <v>0</v>
      </c>
    </row>
    <row r="139" spans="7:8" x14ac:dyDescent="0.25">
      <c r="G139" s="29">
        <f t="shared" si="5"/>
        <v>1</v>
      </c>
      <c r="H139" s="28">
        <f>VLOOKUP(C139,Teilnehmer!$A$1:$A$200,1,FALSE)</f>
        <v>0</v>
      </c>
    </row>
    <row r="140" spans="7:8" x14ac:dyDescent="0.25">
      <c r="G140" s="29">
        <f t="shared" si="5"/>
        <v>0</v>
      </c>
      <c r="H140" s="28">
        <f>VLOOKUP(C140,Teilnehmer!$A$1:$A$200,1,FALSE)</f>
        <v>0</v>
      </c>
    </row>
    <row r="141" spans="7:8" x14ac:dyDescent="0.25">
      <c r="G141" s="29"/>
    </row>
    <row r="142" spans="7:8" x14ac:dyDescent="0.25">
      <c r="G142" s="29"/>
    </row>
    <row r="143" spans="7:8" x14ac:dyDescent="0.25">
      <c r="G143" s="29"/>
    </row>
    <row r="144" spans="7:8" x14ac:dyDescent="0.25">
      <c r="G144" s="29"/>
    </row>
    <row r="145" spans="7:7" x14ac:dyDescent="0.25">
      <c r="G145" s="29"/>
    </row>
    <row r="146" spans="7:7" x14ac:dyDescent="0.25">
      <c r="G146" s="29"/>
    </row>
    <row r="147" spans="7:7" x14ac:dyDescent="0.25">
      <c r="G147" s="29"/>
    </row>
    <row r="148" spans="7:7" x14ac:dyDescent="0.25">
      <c r="G148" s="29"/>
    </row>
    <row r="149" spans="7:7" x14ac:dyDescent="0.25">
      <c r="G149" s="29"/>
    </row>
    <row r="150" spans="7:7" x14ac:dyDescent="0.25">
      <c r="G150" s="29"/>
    </row>
    <row r="151" spans="7:7" x14ac:dyDescent="0.25">
      <c r="G151" s="29"/>
    </row>
    <row r="152" spans="7:7" x14ac:dyDescent="0.25">
      <c r="G152" s="29"/>
    </row>
    <row r="153" spans="7:7" x14ac:dyDescent="0.25">
      <c r="G153" s="29"/>
    </row>
    <row r="154" spans="7:7" x14ac:dyDescent="0.25">
      <c r="G154" s="29"/>
    </row>
    <row r="155" spans="7:7" x14ac:dyDescent="0.25">
      <c r="G155" s="29"/>
    </row>
    <row r="156" spans="7:7" x14ac:dyDescent="0.25">
      <c r="G156" s="29"/>
    </row>
    <row r="157" spans="7:7" x14ac:dyDescent="0.25">
      <c r="G157" s="29"/>
    </row>
    <row r="158" spans="7:7" x14ac:dyDescent="0.25">
      <c r="G158" s="29"/>
    </row>
    <row r="159" spans="7:7" x14ac:dyDescent="0.25">
      <c r="G159" s="29"/>
    </row>
    <row r="160" spans="7:7" x14ac:dyDescent="0.25">
      <c r="G160" s="29"/>
    </row>
    <row r="161" spans="7:7" x14ac:dyDescent="0.25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J18" sqref="J18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10" s="70" customFormat="1" x14ac:dyDescent="0.25">
      <c r="A1" s="75" t="s">
        <v>149</v>
      </c>
      <c r="C1" s="70" t="str">
        <f>B1&amp;" "&amp;A1</f>
        <v xml:space="preserve"> NIA_Cross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10" x14ac:dyDescent="0.25">
      <c r="A2" s="28" t="s">
        <v>23</v>
      </c>
      <c r="B2" s="28" t="s">
        <v>22</v>
      </c>
      <c r="C2" s="70" t="str">
        <f t="shared" ref="C2:C18" si="0">B2&amp;" "&amp;A2</f>
        <v>Fritz Zwicker</v>
      </c>
      <c r="D2" s="73"/>
      <c r="F2" s="78">
        <f>J2</f>
        <v>0.43333333333333335</v>
      </c>
      <c r="G2" s="28">
        <f>MOD(ROW(),2)</f>
        <v>0</v>
      </c>
      <c r="H2" s="28" t="str">
        <f>VLOOKUP(C2,Teilnehmer!$A$1:$A$200,1,FALSE)</f>
        <v>Fritz Zwicker</v>
      </c>
      <c r="J2" s="78">
        <v>0.43333333333333335</v>
      </c>
    </row>
    <row r="3" spans="1:10" x14ac:dyDescent="0.25">
      <c r="A3" s="28" t="s">
        <v>58</v>
      </c>
      <c r="B3" s="28" t="s">
        <v>80</v>
      </c>
      <c r="C3" s="70" t="str">
        <f t="shared" si="0"/>
        <v>Finn Walther</v>
      </c>
      <c r="D3" s="73"/>
      <c r="F3" s="78">
        <f t="shared" ref="F3:F17" si="1">J3</f>
        <v>0.47013888888888888</v>
      </c>
      <c r="G3" s="28">
        <f t="shared" ref="G3:G17" si="2">MOD(ROW(),2)</f>
        <v>1</v>
      </c>
      <c r="H3" s="28" t="str">
        <f>VLOOKUP(C3,Teilnehmer!$A$1:$A$200,1,FALSE)</f>
        <v>Finn Walther</v>
      </c>
      <c r="J3" s="78">
        <v>0.47013888888888888</v>
      </c>
    </row>
    <row r="4" spans="1:10" x14ac:dyDescent="0.25">
      <c r="A4" s="28" t="s">
        <v>78</v>
      </c>
      <c r="B4" s="73" t="s">
        <v>79</v>
      </c>
      <c r="C4" s="70" t="str">
        <f t="shared" si="0"/>
        <v>John Neszi</v>
      </c>
      <c r="D4" s="73"/>
      <c r="F4" s="78">
        <f t="shared" si="1"/>
        <v>0.48472222222222222</v>
      </c>
      <c r="G4" s="28">
        <f t="shared" si="2"/>
        <v>0</v>
      </c>
      <c r="H4" s="28" t="str">
        <f>VLOOKUP(C4,Teilnehmer!$A$1:$A$200,1,FALSE)</f>
        <v>John Neszi</v>
      </c>
      <c r="J4" s="78">
        <v>0.48472222222222222</v>
      </c>
    </row>
    <row r="5" spans="1:10" x14ac:dyDescent="0.25">
      <c r="A5" s="76" t="s">
        <v>120</v>
      </c>
      <c r="B5" s="28" t="s">
        <v>19</v>
      </c>
      <c r="C5" s="70" t="str">
        <f t="shared" si="0"/>
        <v>Hannes Pfannschilling</v>
      </c>
      <c r="D5" s="73"/>
      <c r="F5" s="78">
        <f t="shared" si="1"/>
        <v>0.50763888888888886</v>
      </c>
      <c r="G5" s="28">
        <f t="shared" si="2"/>
        <v>1</v>
      </c>
      <c r="H5" s="28" t="str">
        <f>VLOOKUP(C5,Teilnehmer!$A$1:$A$200,1,FALSE)</f>
        <v>Hannes Pfannschilling</v>
      </c>
      <c r="J5" s="78">
        <v>0.50763888888888886</v>
      </c>
    </row>
    <row r="6" spans="1:10" x14ac:dyDescent="0.25">
      <c r="A6" s="28" t="s">
        <v>28</v>
      </c>
      <c r="B6" s="76" t="s">
        <v>94</v>
      </c>
      <c r="C6" s="70" t="str">
        <f t="shared" si="0"/>
        <v>Tim Jonathan Fischer</v>
      </c>
      <c r="D6" s="73"/>
      <c r="F6" s="78">
        <f t="shared" si="1"/>
        <v>0.51874999999999993</v>
      </c>
      <c r="G6" s="28">
        <f t="shared" si="2"/>
        <v>0</v>
      </c>
      <c r="H6" s="28" t="str">
        <f>VLOOKUP(C6,Teilnehmer!$A$1:$A$200,1,FALSE)</f>
        <v>Tim Jonathan Fischer</v>
      </c>
      <c r="J6" s="78">
        <v>0.51874999999999993</v>
      </c>
    </row>
    <row r="7" spans="1:10" x14ac:dyDescent="0.25">
      <c r="A7" s="28" t="s">
        <v>43</v>
      </c>
      <c r="B7" s="28" t="s">
        <v>42</v>
      </c>
      <c r="C7" s="70" t="str">
        <f t="shared" si="0"/>
        <v>Mia Weppler</v>
      </c>
      <c r="D7" s="73"/>
      <c r="F7" s="78">
        <f t="shared" si="1"/>
        <v>0.53125</v>
      </c>
      <c r="G7" s="28">
        <f t="shared" si="2"/>
        <v>1</v>
      </c>
      <c r="H7" s="28" t="str">
        <f>VLOOKUP(C7,Teilnehmer!$A$1:$A$200,1,FALSE)</f>
        <v>Mia Weppler</v>
      </c>
      <c r="J7" s="78">
        <v>0.53125</v>
      </c>
    </row>
    <row r="8" spans="1:10" x14ac:dyDescent="0.25">
      <c r="A8" s="28" t="s">
        <v>25</v>
      </c>
      <c r="B8" s="28" t="s">
        <v>24</v>
      </c>
      <c r="C8" s="70" t="str">
        <f t="shared" si="0"/>
        <v>Ben Harbusch</v>
      </c>
      <c r="D8" s="73"/>
      <c r="F8" s="78">
        <f t="shared" si="1"/>
        <v>0.53888888888888886</v>
      </c>
      <c r="G8" s="28">
        <f t="shared" si="2"/>
        <v>0</v>
      </c>
      <c r="H8" s="28" t="str">
        <f>VLOOKUP(C8,Teilnehmer!$A$1:$A$200,1,FALSE)</f>
        <v>Ben Harbusch</v>
      </c>
      <c r="J8" s="78">
        <v>0.53888888888888886</v>
      </c>
    </row>
    <row r="9" spans="1:10" x14ac:dyDescent="0.25">
      <c r="A9" s="28" t="s">
        <v>61</v>
      </c>
      <c r="B9" s="28" t="s">
        <v>41</v>
      </c>
      <c r="C9" s="70" t="str">
        <f t="shared" si="0"/>
        <v>Clara Illgen</v>
      </c>
      <c r="D9" s="73"/>
      <c r="F9" s="78">
        <f t="shared" si="1"/>
        <v>0.5444444444444444</v>
      </c>
      <c r="G9" s="28">
        <f t="shared" si="2"/>
        <v>1</v>
      </c>
      <c r="H9" s="28" t="str">
        <f>VLOOKUP(C9,Teilnehmer!$A$1:$A$200,1,FALSE)</f>
        <v>Clara Illgen</v>
      </c>
      <c r="J9" s="78">
        <v>0.5444444444444444</v>
      </c>
    </row>
    <row r="10" spans="1:10" x14ac:dyDescent="0.25">
      <c r="A10" s="28" t="s">
        <v>47</v>
      </c>
      <c r="B10" s="76" t="s">
        <v>122</v>
      </c>
      <c r="C10" s="70" t="str">
        <f t="shared" si="0"/>
        <v>Marit Frieda Stock</v>
      </c>
      <c r="D10" s="73"/>
      <c r="F10" s="78">
        <f t="shared" si="1"/>
        <v>0.5493055555555556</v>
      </c>
      <c r="G10" s="28">
        <f t="shared" si="2"/>
        <v>0</v>
      </c>
      <c r="H10" s="28" t="str">
        <f>VLOOKUP(C10,Teilnehmer!$A$1:$A$200,1,FALSE)</f>
        <v>Marit Frieda Stock</v>
      </c>
      <c r="J10" s="78">
        <v>0.5493055555555556</v>
      </c>
    </row>
    <row r="11" spans="1:10" x14ac:dyDescent="0.25">
      <c r="A11" s="28" t="s">
        <v>54</v>
      </c>
      <c r="B11" s="73" t="s">
        <v>81</v>
      </c>
      <c r="C11" s="70" t="str">
        <f t="shared" si="0"/>
        <v>Matthias Steinacker</v>
      </c>
      <c r="D11" s="73"/>
      <c r="F11" s="78">
        <f t="shared" si="1"/>
        <v>0.57638888888888895</v>
      </c>
      <c r="G11" s="28">
        <f t="shared" si="2"/>
        <v>1</v>
      </c>
      <c r="H11" s="28" t="str">
        <f>VLOOKUP(C11,Teilnehmer!$A$1:$A$200,1,FALSE)</f>
        <v>Matthias Steinacker</v>
      </c>
      <c r="J11" s="78">
        <v>0.57638888888888895</v>
      </c>
    </row>
    <row r="12" spans="1:10" x14ac:dyDescent="0.25">
      <c r="A12" s="28" t="s">
        <v>66</v>
      </c>
      <c r="B12" s="28" t="s">
        <v>65</v>
      </c>
      <c r="C12" s="70" t="str">
        <f t="shared" si="0"/>
        <v>Jakob Hewig</v>
      </c>
      <c r="D12" s="73"/>
      <c r="F12" s="78">
        <f t="shared" si="1"/>
        <v>0.59097222222222223</v>
      </c>
      <c r="G12" s="28">
        <f t="shared" si="2"/>
        <v>0</v>
      </c>
      <c r="H12" s="28" t="str">
        <f>VLOOKUP(C12,Teilnehmer!$A$1:$A$200,1,FALSE)</f>
        <v>Jakob Hewig</v>
      </c>
      <c r="J12" s="78">
        <v>0.59097222222222223</v>
      </c>
    </row>
    <row r="13" spans="1:10" x14ac:dyDescent="0.25">
      <c r="A13" s="28" t="s">
        <v>34</v>
      </c>
      <c r="B13" s="73" t="s">
        <v>33</v>
      </c>
      <c r="C13" s="70" t="str">
        <f t="shared" si="0"/>
        <v>Luisa Wirth</v>
      </c>
      <c r="D13" s="73"/>
      <c r="F13" s="78">
        <f t="shared" si="1"/>
        <v>0.59444444444444444</v>
      </c>
      <c r="G13" s="28">
        <f t="shared" si="2"/>
        <v>1</v>
      </c>
      <c r="H13" s="28" t="str">
        <f>VLOOKUP(C13,Teilnehmer!$A$1:$A$200,1,FALSE)</f>
        <v>Luisa Wirth</v>
      </c>
      <c r="J13" s="78">
        <v>0.59444444444444444</v>
      </c>
    </row>
    <row r="14" spans="1:10" x14ac:dyDescent="0.25">
      <c r="A14" s="28" t="s">
        <v>55</v>
      </c>
      <c r="B14" s="28" t="s">
        <v>50</v>
      </c>
      <c r="C14" s="70" t="str">
        <f t="shared" si="0"/>
        <v>Amelie Rausch</v>
      </c>
      <c r="D14" s="73"/>
      <c r="F14" s="78">
        <f t="shared" si="1"/>
        <v>0.60555555555555551</v>
      </c>
      <c r="G14" s="28">
        <f t="shared" si="2"/>
        <v>0</v>
      </c>
      <c r="H14" s="28" t="str">
        <f>VLOOKUP(C14,Teilnehmer!$A$1:$A$200,1,FALSE)</f>
        <v>Amelie Rausch</v>
      </c>
      <c r="J14" s="78">
        <v>0.60555555555555551</v>
      </c>
    </row>
    <row r="15" spans="1:10" x14ac:dyDescent="0.25">
      <c r="A15" s="28" t="s">
        <v>45</v>
      </c>
      <c r="B15" s="28" t="s">
        <v>44</v>
      </c>
      <c r="C15" s="70" t="str">
        <f t="shared" si="0"/>
        <v>Martha Wahl</v>
      </c>
      <c r="D15" s="73"/>
      <c r="F15" s="78">
        <f t="shared" si="1"/>
        <v>0.66180555555555554</v>
      </c>
      <c r="G15" s="28">
        <f t="shared" si="2"/>
        <v>1</v>
      </c>
      <c r="H15" s="28" t="str">
        <f>VLOOKUP(C15,Teilnehmer!$A$1:$A$200,1,FALSE)</f>
        <v>Martha Wahl</v>
      </c>
      <c r="J15" s="78">
        <v>0.66180555555555554</v>
      </c>
    </row>
    <row r="16" spans="1:10" x14ac:dyDescent="0.25">
      <c r="A16" s="28" t="s">
        <v>27</v>
      </c>
      <c r="B16" s="28" t="s">
        <v>26</v>
      </c>
      <c r="C16" s="70" t="str">
        <f t="shared" si="0"/>
        <v>Georg Wamser</v>
      </c>
      <c r="D16" s="73"/>
      <c r="F16" s="78">
        <f t="shared" si="1"/>
        <v>0.68055555555555547</v>
      </c>
      <c r="G16" s="28">
        <f t="shared" si="2"/>
        <v>0</v>
      </c>
      <c r="H16" s="28" t="str">
        <f>VLOOKUP(C16,Teilnehmer!$A$1:$A$200,1,FALSE)</f>
        <v>Georg Wamser</v>
      </c>
      <c r="J16" s="78">
        <v>0.68055555555555547</v>
      </c>
    </row>
    <row r="17" spans="1:10" x14ac:dyDescent="0.25">
      <c r="A17" s="28" t="s">
        <v>55</v>
      </c>
      <c r="B17" s="76" t="s">
        <v>84</v>
      </c>
      <c r="C17" s="70" t="str">
        <f t="shared" si="0"/>
        <v>Lotta Marie Rausch</v>
      </c>
      <c r="D17" s="73"/>
      <c r="F17" s="78">
        <f t="shared" si="1"/>
        <v>0.69861111111111107</v>
      </c>
      <c r="G17" s="28">
        <f t="shared" si="2"/>
        <v>1</v>
      </c>
      <c r="H17" s="28" t="str">
        <f>VLOOKUP(C17,Teilnehmer!$A$1:$A$200,1,FALSE)</f>
        <v>Lotta Marie Rausch</v>
      </c>
      <c r="J17" s="78">
        <v>0.69861111111111107</v>
      </c>
    </row>
    <row r="18" spans="1:10" x14ac:dyDescent="0.25">
      <c r="A18" s="28" t="s">
        <v>54</v>
      </c>
      <c r="B18" s="28" t="s">
        <v>64</v>
      </c>
      <c r="C18" s="70" t="str">
        <f t="shared" si="0"/>
        <v>Oliver Steinacker</v>
      </c>
      <c r="D18" s="73"/>
      <c r="F18" s="79" t="s">
        <v>143</v>
      </c>
      <c r="G18" s="28">
        <f>MOD(ROW(),2)</f>
        <v>0</v>
      </c>
      <c r="H18" s="28" t="str">
        <f>VLOOKUP(C18,Teilnehmer!$A$1:$A$200,1,FALSE)</f>
        <v>Oliver Steinacker</v>
      </c>
      <c r="J18" s="77"/>
    </row>
    <row r="19" spans="1:10" x14ac:dyDescent="0.25">
      <c r="C19" s="70"/>
      <c r="D19" s="73"/>
      <c r="F19" s="79"/>
    </row>
    <row r="20" spans="1:10" x14ac:dyDescent="0.25">
      <c r="C20" s="70"/>
      <c r="D20" s="73"/>
      <c r="F20" s="74"/>
    </row>
    <row r="21" spans="1:10" x14ac:dyDescent="0.25">
      <c r="A21" s="31"/>
      <c r="B21" s="73"/>
      <c r="C21" s="70"/>
      <c r="D21" s="73"/>
      <c r="F21" s="74"/>
    </row>
    <row r="22" spans="1:10" x14ac:dyDescent="0.25">
      <c r="C22" s="70"/>
      <c r="D22" s="73"/>
      <c r="F22" s="74"/>
    </row>
    <row r="23" spans="1:10" x14ac:dyDescent="0.25">
      <c r="C23" s="70"/>
      <c r="D23" s="73"/>
      <c r="F23" s="74"/>
    </row>
    <row r="24" spans="1:10" x14ac:dyDescent="0.25">
      <c r="C24" s="70"/>
      <c r="D24" s="73"/>
      <c r="F24" s="74"/>
    </row>
    <row r="25" spans="1:10" x14ac:dyDescent="0.25">
      <c r="C25" s="70"/>
      <c r="D25" s="73"/>
      <c r="F25" s="74"/>
    </row>
    <row r="26" spans="1:10" x14ac:dyDescent="0.25">
      <c r="C26" s="70"/>
      <c r="D26" s="73"/>
      <c r="F26" s="74"/>
    </row>
    <row r="27" spans="1:10" x14ac:dyDescent="0.25">
      <c r="C27" s="70"/>
      <c r="D27" s="73"/>
      <c r="F27" s="74"/>
    </row>
    <row r="28" spans="1:10" x14ac:dyDescent="0.25">
      <c r="C28" s="70"/>
      <c r="D28" s="73"/>
      <c r="F28" s="74"/>
    </row>
    <row r="29" spans="1:10" x14ac:dyDescent="0.25">
      <c r="C29" s="70"/>
      <c r="D29" s="73"/>
      <c r="F29" s="74"/>
    </row>
    <row r="30" spans="1:10" x14ac:dyDescent="0.25">
      <c r="F30" s="74"/>
    </row>
    <row r="31" spans="1:10" x14ac:dyDescent="0.25">
      <c r="F31" s="74"/>
    </row>
    <row r="32" spans="1:10" x14ac:dyDescent="0.25">
      <c r="F32" s="74"/>
    </row>
    <row r="33" spans="3:8" x14ac:dyDescent="0.25">
      <c r="F33" s="74"/>
    </row>
    <row r="34" spans="3:8" x14ac:dyDescent="0.25">
      <c r="F34" s="74"/>
    </row>
    <row r="35" spans="3:8" s="29" customFormat="1" x14ac:dyDescent="0.25">
      <c r="C35" s="28"/>
      <c r="F35" s="74"/>
      <c r="H35" s="28"/>
    </row>
    <row r="36" spans="3:8" x14ac:dyDescent="0.25">
      <c r="F36" s="74"/>
    </row>
    <row r="37" spans="3:8" x14ac:dyDescent="0.25">
      <c r="F37" s="74"/>
    </row>
    <row r="38" spans="3:8" x14ac:dyDescent="0.25">
      <c r="F38" s="74"/>
    </row>
    <row r="39" spans="3:8" x14ac:dyDescent="0.25">
      <c r="F39" s="74"/>
    </row>
    <row r="40" spans="3:8" x14ac:dyDescent="0.25">
      <c r="F40" s="74"/>
    </row>
    <row r="41" spans="3:8" x14ac:dyDescent="0.25">
      <c r="F41" s="74"/>
    </row>
    <row r="42" spans="3:8" x14ac:dyDescent="0.25">
      <c r="F42" s="74"/>
    </row>
    <row r="43" spans="3:8" x14ac:dyDescent="0.25">
      <c r="F43" s="74"/>
    </row>
    <row r="44" spans="3:8" x14ac:dyDescent="0.25">
      <c r="F44" s="74"/>
    </row>
    <row r="45" spans="3:8" x14ac:dyDescent="0.25">
      <c r="F45" s="74"/>
    </row>
    <row r="46" spans="3:8" x14ac:dyDescent="0.25">
      <c r="F46" s="74"/>
    </row>
    <row r="47" spans="3:8" x14ac:dyDescent="0.25">
      <c r="F47" s="74"/>
    </row>
    <row r="48" spans="3:8" x14ac:dyDescent="0.25">
      <c r="F48" s="74"/>
    </row>
    <row r="49" spans="6:6" x14ac:dyDescent="0.25">
      <c r="F49" s="74"/>
    </row>
    <row r="50" spans="6:6" x14ac:dyDescent="0.25">
      <c r="F50" s="74"/>
    </row>
    <row r="51" spans="6:6" x14ac:dyDescent="0.25">
      <c r="F51" s="74"/>
    </row>
    <row r="52" spans="6:6" x14ac:dyDescent="0.25">
      <c r="F52" s="74"/>
    </row>
    <row r="53" spans="6:6" x14ac:dyDescent="0.25">
      <c r="F53" s="74"/>
    </row>
    <row r="54" spans="6:6" x14ac:dyDescent="0.25">
      <c r="F54" s="74"/>
    </row>
    <row r="55" spans="6:6" x14ac:dyDescent="0.25">
      <c r="F55" s="74"/>
    </row>
    <row r="56" spans="6:6" x14ac:dyDescent="0.25">
      <c r="F56" s="74"/>
    </row>
    <row r="57" spans="6:6" x14ac:dyDescent="0.25">
      <c r="F57" s="74"/>
    </row>
    <row r="58" spans="6:6" x14ac:dyDescent="0.25">
      <c r="F58" s="74"/>
    </row>
    <row r="59" spans="6:6" x14ac:dyDescent="0.25">
      <c r="F59" s="74"/>
    </row>
    <row r="60" spans="6:6" x14ac:dyDescent="0.25">
      <c r="F60" s="74"/>
    </row>
    <row r="61" spans="6:6" x14ac:dyDescent="0.25">
      <c r="F61" s="74"/>
    </row>
    <row r="62" spans="6:6" x14ac:dyDescent="0.25">
      <c r="F62" s="74"/>
    </row>
    <row r="63" spans="6:6" x14ac:dyDescent="0.25">
      <c r="F63" s="74"/>
    </row>
    <row r="64" spans="6:6" x14ac:dyDescent="0.25">
      <c r="F64" s="74"/>
    </row>
    <row r="65" spans="6:6" x14ac:dyDescent="0.25">
      <c r="F65" s="74"/>
    </row>
    <row r="66" spans="6:6" x14ac:dyDescent="0.25">
      <c r="F66" s="74"/>
    </row>
    <row r="67" spans="6:6" x14ac:dyDescent="0.25">
      <c r="F67" s="74"/>
    </row>
    <row r="68" spans="6:6" x14ac:dyDescent="0.25">
      <c r="F68" s="74"/>
    </row>
    <row r="69" spans="6:6" x14ac:dyDescent="0.25">
      <c r="F69" s="74"/>
    </row>
    <row r="70" spans="6:6" x14ac:dyDescent="0.25">
      <c r="F70" s="74"/>
    </row>
    <row r="71" spans="6:6" x14ac:dyDescent="0.25">
      <c r="F71" s="74"/>
    </row>
    <row r="72" spans="6:6" x14ac:dyDescent="0.25">
      <c r="F72" s="74"/>
    </row>
    <row r="73" spans="6:6" x14ac:dyDescent="0.25">
      <c r="F73" s="74"/>
    </row>
    <row r="74" spans="6:6" x14ac:dyDescent="0.25">
      <c r="F74" s="74"/>
    </row>
    <row r="75" spans="6:6" x14ac:dyDescent="0.25">
      <c r="F75" s="74"/>
    </row>
    <row r="76" spans="6:6" x14ac:dyDescent="0.25">
      <c r="F76" s="74"/>
    </row>
    <row r="77" spans="6:6" x14ac:dyDescent="0.25">
      <c r="F77" s="74"/>
    </row>
    <row r="78" spans="6:6" x14ac:dyDescent="0.25">
      <c r="F78" s="74"/>
    </row>
    <row r="79" spans="6:6" x14ac:dyDescent="0.25">
      <c r="F79" s="74"/>
    </row>
    <row r="80" spans="6:6" x14ac:dyDescent="0.25">
      <c r="F80" s="74"/>
    </row>
    <row r="81" spans="6:8" x14ac:dyDescent="0.25">
      <c r="F81" s="74"/>
    </row>
    <row r="82" spans="6:8" x14ac:dyDescent="0.25">
      <c r="F82" s="74"/>
    </row>
    <row r="83" spans="6:8" x14ac:dyDescent="0.25">
      <c r="F83" s="74"/>
    </row>
    <row r="84" spans="6:8" x14ac:dyDescent="0.25">
      <c r="F84" s="74"/>
    </row>
    <row r="85" spans="6:8" x14ac:dyDescent="0.25">
      <c r="F85" s="74"/>
    </row>
    <row r="86" spans="6:8" x14ac:dyDescent="0.25">
      <c r="F86" s="74"/>
    </row>
    <row r="87" spans="6:8" s="29" customFormat="1" x14ac:dyDescent="0.25">
      <c r="F87" s="74"/>
      <c r="H87" s="28"/>
    </row>
    <row r="88" spans="6:8" x14ac:dyDescent="0.25">
      <c r="F88" s="74"/>
      <c r="G88" s="29"/>
    </row>
    <row r="89" spans="6:8" x14ac:dyDescent="0.25">
      <c r="F89" s="74"/>
      <c r="G89" s="29"/>
    </row>
    <row r="90" spans="6:8" x14ac:dyDescent="0.25">
      <c r="F90" s="74"/>
      <c r="G90" s="29"/>
    </row>
    <row r="91" spans="6:8" x14ac:dyDescent="0.25">
      <c r="F91" s="74"/>
      <c r="G91" s="29"/>
    </row>
    <row r="92" spans="6:8" x14ac:dyDescent="0.25">
      <c r="F92" s="74"/>
      <c r="G92" s="29"/>
    </row>
    <row r="93" spans="6:8" x14ac:dyDescent="0.25">
      <c r="F93" s="74"/>
      <c r="G93" s="29"/>
    </row>
    <row r="94" spans="6:8" x14ac:dyDescent="0.25">
      <c r="F94" s="74"/>
      <c r="G94" s="29"/>
    </row>
    <row r="95" spans="6:8" x14ac:dyDescent="0.25">
      <c r="F95" s="74"/>
      <c r="G95" s="29"/>
    </row>
    <row r="96" spans="6:8" x14ac:dyDescent="0.25">
      <c r="F96" s="74"/>
      <c r="G96" s="29"/>
    </row>
    <row r="97" spans="6:7" x14ac:dyDescent="0.25">
      <c r="F97" s="74"/>
      <c r="G97" s="29"/>
    </row>
    <row r="98" spans="6:7" x14ac:dyDescent="0.25">
      <c r="F98" s="74"/>
      <c r="G98" s="29"/>
    </row>
    <row r="99" spans="6:7" x14ac:dyDescent="0.25">
      <c r="F99" s="74"/>
      <c r="G99" s="29"/>
    </row>
    <row r="100" spans="6:7" x14ac:dyDescent="0.25">
      <c r="F100" s="74"/>
      <c r="G100" s="29"/>
    </row>
    <row r="101" spans="6:7" x14ac:dyDescent="0.25">
      <c r="F101" s="74"/>
      <c r="G101" s="29"/>
    </row>
    <row r="102" spans="6:7" x14ac:dyDescent="0.25">
      <c r="F102" s="74"/>
      <c r="G102" s="29"/>
    </row>
    <row r="103" spans="6:7" x14ac:dyDescent="0.25">
      <c r="F103" s="74"/>
      <c r="G103" s="29"/>
    </row>
    <row r="104" spans="6:7" x14ac:dyDescent="0.25">
      <c r="F104" s="74"/>
      <c r="G104" s="29"/>
    </row>
    <row r="105" spans="6:7" x14ac:dyDescent="0.25">
      <c r="F105" s="74"/>
      <c r="G105" s="29"/>
    </row>
    <row r="106" spans="6:7" x14ac:dyDescent="0.25">
      <c r="F106" s="74"/>
      <c r="G106" s="29"/>
    </row>
    <row r="107" spans="6:7" x14ac:dyDescent="0.25">
      <c r="F107" s="74"/>
      <c r="G107" s="29"/>
    </row>
    <row r="108" spans="6:7" x14ac:dyDescent="0.25">
      <c r="F108" s="74"/>
      <c r="G108" s="29"/>
    </row>
    <row r="109" spans="6:7" x14ac:dyDescent="0.25">
      <c r="F109" s="74"/>
      <c r="G109" s="29"/>
    </row>
    <row r="110" spans="6:7" x14ac:dyDescent="0.25">
      <c r="F110" s="74"/>
      <c r="G110" s="29"/>
    </row>
    <row r="111" spans="6:7" x14ac:dyDescent="0.25">
      <c r="F111" s="74"/>
      <c r="G111" s="29"/>
    </row>
    <row r="112" spans="6:7" x14ac:dyDescent="0.25">
      <c r="F112" s="74"/>
      <c r="G112" s="29"/>
    </row>
    <row r="113" spans="6:7" x14ac:dyDescent="0.25">
      <c r="F113" s="74"/>
      <c r="G113" s="29"/>
    </row>
    <row r="114" spans="6:7" x14ac:dyDescent="0.25">
      <c r="F114" s="74"/>
      <c r="G114" s="29"/>
    </row>
    <row r="115" spans="6:7" x14ac:dyDescent="0.25">
      <c r="F115" s="74"/>
      <c r="G115" s="29"/>
    </row>
    <row r="116" spans="6:7" x14ac:dyDescent="0.25">
      <c r="F116" s="74"/>
      <c r="G116" s="29"/>
    </row>
    <row r="117" spans="6:7" x14ac:dyDescent="0.25">
      <c r="F117" s="74"/>
      <c r="G117" s="29"/>
    </row>
    <row r="118" spans="6:7" x14ac:dyDescent="0.25">
      <c r="F118" s="74"/>
      <c r="G118" s="29"/>
    </row>
    <row r="119" spans="6:7" x14ac:dyDescent="0.25">
      <c r="F119" s="74"/>
      <c r="G119" s="29"/>
    </row>
    <row r="120" spans="6:7" x14ac:dyDescent="0.25">
      <c r="F120" s="74"/>
      <c r="G120" s="29"/>
    </row>
    <row r="121" spans="6:7" x14ac:dyDescent="0.25">
      <c r="F121" s="74"/>
      <c r="G121" s="29"/>
    </row>
    <row r="122" spans="6:7" x14ac:dyDescent="0.25">
      <c r="F122" s="74"/>
      <c r="G122" s="29"/>
    </row>
    <row r="123" spans="6:7" x14ac:dyDescent="0.25">
      <c r="F123" s="74"/>
      <c r="G123" s="29"/>
    </row>
    <row r="124" spans="6:7" x14ac:dyDescent="0.25">
      <c r="F124" s="74"/>
      <c r="G124" s="29"/>
    </row>
    <row r="125" spans="6:7" x14ac:dyDescent="0.25">
      <c r="F125" s="74"/>
      <c r="G125" s="29"/>
    </row>
    <row r="126" spans="6:7" x14ac:dyDescent="0.25">
      <c r="G126" s="29"/>
    </row>
    <row r="127" spans="6:7" x14ac:dyDescent="0.25">
      <c r="G127" s="29"/>
    </row>
    <row r="128" spans="6:7" x14ac:dyDescent="0.25">
      <c r="G128" s="29"/>
    </row>
    <row r="129" spans="7:7" x14ac:dyDescent="0.25">
      <c r="G129" s="29"/>
    </row>
    <row r="130" spans="7:7" x14ac:dyDescent="0.25">
      <c r="G130" s="29"/>
    </row>
    <row r="131" spans="7:7" x14ac:dyDescent="0.25">
      <c r="G131" s="29"/>
    </row>
    <row r="132" spans="7:7" x14ac:dyDescent="0.25">
      <c r="G132" s="29"/>
    </row>
    <row r="133" spans="7:7" x14ac:dyDescent="0.25">
      <c r="G133" s="29"/>
    </row>
    <row r="134" spans="7:7" x14ac:dyDescent="0.25">
      <c r="G134" s="29"/>
    </row>
    <row r="135" spans="7:7" x14ac:dyDescent="0.25">
      <c r="G135" s="29"/>
    </row>
    <row r="136" spans="7:7" x14ac:dyDescent="0.25">
      <c r="G136" s="29"/>
    </row>
    <row r="137" spans="7:7" x14ac:dyDescent="0.25">
      <c r="G137" s="29"/>
    </row>
    <row r="138" spans="7:7" x14ac:dyDescent="0.25">
      <c r="G138" s="29"/>
    </row>
    <row r="139" spans="7:7" x14ac:dyDescent="0.25">
      <c r="G139" s="29"/>
    </row>
    <row r="140" spans="7:7" x14ac:dyDescent="0.25">
      <c r="G140" s="29"/>
    </row>
    <row r="141" spans="7:7" x14ac:dyDescent="0.25">
      <c r="G141" s="29"/>
    </row>
    <row r="142" spans="7:7" x14ac:dyDescent="0.25">
      <c r="G142" s="29"/>
    </row>
    <row r="143" spans="7:7" x14ac:dyDescent="0.25">
      <c r="G143" s="29"/>
    </row>
    <row r="144" spans="7:7" x14ac:dyDescent="0.25">
      <c r="G144" s="29"/>
    </row>
    <row r="145" spans="7:7" x14ac:dyDescent="0.25">
      <c r="G145" s="29"/>
    </row>
    <row r="146" spans="7:7" x14ac:dyDescent="0.25">
      <c r="G146" s="29"/>
    </row>
    <row r="147" spans="7:7" x14ac:dyDescent="0.25">
      <c r="G147" s="29"/>
    </row>
    <row r="148" spans="7:7" x14ac:dyDescent="0.25">
      <c r="G148" s="29"/>
    </row>
    <row r="149" spans="7:7" x14ac:dyDescent="0.25">
      <c r="G149" s="29"/>
    </row>
    <row r="150" spans="7:7" x14ac:dyDescent="0.25">
      <c r="G150" s="29"/>
    </row>
    <row r="151" spans="7:7" x14ac:dyDescent="0.25">
      <c r="G151" s="29"/>
    </row>
    <row r="152" spans="7:7" x14ac:dyDescent="0.25">
      <c r="G152" s="29"/>
    </row>
    <row r="153" spans="7:7" x14ac:dyDescent="0.25">
      <c r="G153" s="29"/>
    </row>
    <row r="154" spans="7:7" x14ac:dyDescent="0.25">
      <c r="G154" s="29"/>
    </row>
    <row r="155" spans="7:7" x14ac:dyDescent="0.25">
      <c r="G155" s="29"/>
    </row>
    <row r="156" spans="7:7" x14ac:dyDescent="0.25">
      <c r="G156" s="29"/>
    </row>
    <row r="157" spans="7:7" x14ac:dyDescent="0.25">
      <c r="G157" s="29"/>
    </row>
    <row r="158" spans="7:7" x14ac:dyDescent="0.25">
      <c r="G158" s="29"/>
    </row>
    <row r="159" spans="7:7" x14ac:dyDescent="0.25">
      <c r="G159" s="29"/>
    </row>
    <row r="160" spans="7:7" x14ac:dyDescent="0.25">
      <c r="G160" s="29"/>
    </row>
    <row r="161" spans="7:7" x14ac:dyDescent="0.25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G22" sqref="G22:H137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70" customFormat="1" x14ac:dyDescent="0.25">
      <c r="A1" s="75" t="s">
        <v>150</v>
      </c>
      <c r="C1" s="70" t="str">
        <f>B1&amp;" "&amp;A1</f>
        <v xml:space="preserve"> NIA_Speer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8" x14ac:dyDescent="0.25">
      <c r="A2" s="28" t="s">
        <v>58</v>
      </c>
      <c r="B2" s="28" t="s">
        <v>80</v>
      </c>
      <c r="C2" s="70" t="str">
        <f t="shared" ref="C2:C21" si="0">B2&amp;" "&amp;A2</f>
        <v>Finn Walther</v>
      </c>
      <c r="D2" s="73"/>
      <c r="F2" s="74">
        <v>27.7</v>
      </c>
      <c r="G2" s="28">
        <f>MOD(ROW(),2)</f>
        <v>0</v>
      </c>
      <c r="H2" s="28" t="str">
        <f>VLOOKUP(C2,Teilnehmer!$A$1:$A$200,1,FALSE)</f>
        <v>Finn Walther</v>
      </c>
    </row>
    <row r="3" spans="1:8" x14ac:dyDescent="0.25">
      <c r="A3" s="28" t="s">
        <v>78</v>
      </c>
      <c r="B3" s="73" t="s">
        <v>79</v>
      </c>
      <c r="C3" s="70" t="str">
        <f t="shared" si="0"/>
        <v>John Neszi</v>
      </c>
      <c r="D3" s="73"/>
      <c r="F3" s="74">
        <v>20.98</v>
      </c>
      <c r="G3" s="28">
        <f t="shared" ref="G3:G21" si="1">MOD(ROW(),2)</f>
        <v>1</v>
      </c>
      <c r="H3" s="28" t="str">
        <f>VLOOKUP(C3,Teilnehmer!$A$1:$A$200,1,FALSE)</f>
        <v>John Neszi</v>
      </c>
    </row>
    <row r="4" spans="1:8" x14ac:dyDescent="0.25">
      <c r="A4" s="28" t="s">
        <v>54</v>
      </c>
      <c r="B4" s="28" t="s">
        <v>81</v>
      </c>
      <c r="C4" s="70" t="str">
        <f t="shared" si="0"/>
        <v>Matthias Steinacker</v>
      </c>
      <c r="D4" s="73"/>
      <c r="F4" s="74">
        <v>16.75</v>
      </c>
      <c r="G4" s="28">
        <f t="shared" si="1"/>
        <v>0</v>
      </c>
      <c r="H4" s="28" t="str">
        <f>VLOOKUP(C4,Teilnehmer!$A$1:$A$200,1,FALSE)</f>
        <v>Matthias Steinacker</v>
      </c>
    </row>
    <row r="5" spans="1:8" x14ac:dyDescent="0.25">
      <c r="A5" s="28" t="s">
        <v>54</v>
      </c>
      <c r="B5" s="28" t="s">
        <v>64</v>
      </c>
      <c r="C5" s="70" t="str">
        <f t="shared" si="0"/>
        <v>Oliver Steinacker</v>
      </c>
      <c r="D5" s="73"/>
      <c r="F5" s="74">
        <v>15.57</v>
      </c>
      <c r="G5" s="28">
        <f t="shared" si="1"/>
        <v>1</v>
      </c>
      <c r="H5" s="28" t="str">
        <f>VLOOKUP(C5,Teilnehmer!$A$1:$A$200,1,FALSE)</f>
        <v>Oliver Steinacker</v>
      </c>
    </row>
    <row r="6" spans="1:8" x14ac:dyDescent="0.25">
      <c r="A6" s="76" t="s">
        <v>120</v>
      </c>
      <c r="B6" s="28" t="s">
        <v>19</v>
      </c>
      <c r="C6" s="70" t="str">
        <f t="shared" si="0"/>
        <v>Hannes Pfannschilling</v>
      </c>
      <c r="D6" s="73"/>
      <c r="F6" s="74">
        <v>18.239999999999998</v>
      </c>
      <c r="G6" s="28">
        <f t="shared" si="1"/>
        <v>0</v>
      </c>
      <c r="H6" s="28" t="str">
        <f>VLOOKUP(C6,Teilnehmer!$A$1:$A$200,1,FALSE)</f>
        <v>Hannes Pfannschilling</v>
      </c>
    </row>
    <row r="7" spans="1:8" x14ac:dyDescent="0.25">
      <c r="A7" s="28" t="s">
        <v>23</v>
      </c>
      <c r="B7" s="28" t="s">
        <v>22</v>
      </c>
      <c r="C7" s="70" t="str">
        <f t="shared" si="0"/>
        <v>Fritz Zwicker</v>
      </c>
      <c r="D7" s="73"/>
      <c r="F7" s="74">
        <v>17.14</v>
      </c>
      <c r="G7" s="28">
        <f t="shared" si="1"/>
        <v>1</v>
      </c>
      <c r="H7" s="28" t="str">
        <f>VLOOKUP(C7,Teilnehmer!$A$1:$A$200,1,FALSE)</f>
        <v>Fritz Zwicker</v>
      </c>
    </row>
    <row r="8" spans="1:8" x14ac:dyDescent="0.25">
      <c r="A8" s="28" t="s">
        <v>28</v>
      </c>
      <c r="B8" s="76" t="s">
        <v>94</v>
      </c>
      <c r="C8" s="70" t="str">
        <f t="shared" si="0"/>
        <v>Tim Jonathan Fischer</v>
      </c>
      <c r="D8" s="73"/>
      <c r="F8" s="74">
        <v>15.58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25">
      <c r="A9" s="28" t="s">
        <v>25</v>
      </c>
      <c r="B9" s="28" t="s">
        <v>24</v>
      </c>
      <c r="C9" s="70" t="str">
        <f t="shared" si="0"/>
        <v>Ben Harbusch</v>
      </c>
      <c r="D9" s="73"/>
      <c r="F9" s="74">
        <v>15.09</v>
      </c>
      <c r="G9" s="28">
        <f t="shared" si="1"/>
        <v>1</v>
      </c>
      <c r="H9" s="28" t="str">
        <f>VLOOKUP(C9,Teilnehmer!$A$1:$A$200,1,FALSE)</f>
        <v>Ben Harbusch</v>
      </c>
    </row>
    <row r="10" spans="1:8" x14ac:dyDescent="0.25">
      <c r="A10" s="28" t="s">
        <v>66</v>
      </c>
      <c r="B10" s="28" t="s">
        <v>65</v>
      </c>
      <c r="C10" s="70" t="str">
        <f t="shared" si="0"/>
        <v>Jakob Hewig</v>
      </c>
      <c r="D10" s="73"/>
      <c r="F10" s="74">
        <v>11.28</v>
      </c>
      <c r="G10" s="28">
        <f>MOD(ROW(),2)</f>
        <v>0</v>
      </c>
      <c r="H10" s="28" t="str">
        <f>VLOOKUP(C10,Teilnehmer!$A$1:$A$200,1,FALSE)</f>
        <v>Jakob Hewig</v>
      </c>
    </row>
    <row r="11" spans="1:8" x14ac:dyDescent="0.25">
      <c r="A11" s="28" t="s">
        <v>27</v>
      </c>
      <c r="B11" s="28" t="s">
        <v>26</v>
      </c>
      <c r="C11" s="70" t="str">
        <f t="shared" si="0"/>
        <v>Georg Wamser</v>
      </c>
      <c r="D11" s="73"/>
      <c r="F11" s="74">
        <v>11.06</v>
      </c>
      <c r="G11" s="28">
        <f t="shared" si="1"/>
        <v>1</v>
      </c>
      <c r="H11" s="28" t="str">
        <f>VLOOKUP(C11,Teilnehmer!$A$1:$A$200,1,FALSE)</f>
        <v>Georg Wamser</v>
      </c>
    </row>
    <row r="12" spans="1:8" x14ac:dyDescent="0.25">
      <c r="A12" s="28" t="s">
        <v>61</v>
      </c>
      <c r="B12" s="28" t="s">
        <v>41</v>
      </c>
      <c r="C12" s="70" t="str">
        <f t="shared" si="0"/>
        <v>Clara Illgen</v>
      </c>
      <c r="D12" s="73"/>
      <c r="F12" s="74">
        <v>19.77</v>
      </c>
      <c r="G12" s="28">
        <f t="shared" si="1"/>
        <v>0</v>
      </c>
      <c r="H12" s="28" t="str">
        <f>VLOOKUP(C12,Teilnehmer!$A$1:$A$200,1,FALSE)</f>
        <v>Clara Illgen</v>
      </c>
    </row>
    <row r="13" spans="1:8" x14ac:dyDescent="0.25">
      <c r="A13" s="28" t="s">
        <v>55</v>
      </c>
      <c r="B13" s="28" t="s">
        <v>50</v>
      </c>
      <c r="C13" s="70" t="str">
        <f t="shared" si="0"/>
        <v>Amelie Rausch</v>
      </c>
      <c r="D13" s="73"/>
      <c r="F13" s="74">
        <v>19.670000000000002</v>
      </c>
      <c r="G13" s="28">
        <f t="shared" si="1"/>
        <v>1</v>
      </c>
      <c r="H13" s="28" t="str">
        <f>VLOOKUP(C13,Teilnehmer!$A$1:$A$200,1,FALSE)</f>
        <v>Amelie Rausch</v>
      </c>
    </row>
    <row r="14" spans="1:8" x14ac:dyDescent="0.25">
      <c r="A14" s="28" t="s">
        <v>83</v>
      </c>
      <c r="B14" s="28" t="s">
        <v>60</v>
      </c>
      <c r="C14" s="70" t="str">
        <f t="shared" si="0"/>
        <v>Marlene Ludwig</v>
      </c>
      <c r="D14" s="73"/>
      <c r="F14" s="74">
        <v>16.829999999999998</v>
      </c>
      <c r="G14" s="28">
        <f t="shared" si="1"/>
        <v>0</v>
      </c>
      <c r="H14" s="28" t="str">
        <f>VLOOKUP(C14,Teilnehmer!$A$1:$A$200,1,FALSE)</f>
        <v>Marlene Ludwig</v>
      </c>
    </row>
    <row r="15" spans="1:8" x14ac:dyDescent="0.25">
      <c r="A15" s="28" t="s">
        <v>151</v>
      </c>
      <c r="B15" s="28" t="s">
        <v>62</v>
      </c>
      <c r="C15" s="70" t="str">
        <f t="shared" si="0"/>
        <v>Lena Brandau</v>
      </c>
      <c r="D15" s="73"/>
      <c r="F15" s="74">
        <v>14.53</v>
      </c>
      <c r="G15" s="28">
        <f t="shared" si="1"/>
        <v>1</v>
      </c>
      <c r="H15" s="28" t="str">
        <f>VLOOKUP(C15,Teilnehmer!$A$1:$A$200,1,FALSE)</f>
        <v>Lena Brandau</v>
      </c>
    </row>
    <row r="16" spans="1:8" x14ac:dyDescent="0.25">
      <c r="A16" s="28" t="s">
        <v>55</v>
      </c>
      <c r="B16" s="76" t="s">
        <v>84</v>
      </c>
      <c r="C16" s="70" t="str">
        <f t="shared" si="0"/>
        <v>Lotta Marie Rausch</v>
      </c>
      <c r="F16" s="74">
        <v>4.75</v>
      </c>
      <c r="G16" s="28">
        <f t="shared" si="1"/>
        <v>0</v>
      </c>
      <c r="H16" s="28" t="str">
        <f>VLOOKUP(C16,Teilnehmer!$A$1:$A$200,1,FALSE)</f>
        <v>Lotta Marie Rausch</v>
      </c>
    </row>
    <row r="17" spans="1:8" x14ac:dyDescent="0.25">
      <c r="A17" s="28" t="s">
        <v>37</v>
      </c>
      <c r="B17" s="28" t="s">
        <v>36</v>
      </c>
      <c r="C17" s="70" t="str">
        <f t="shared" si="0"/>
        <v>Fine Hahn</v>
      </c>
      <c r="F17" s="74">
        <v>15.39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25">
      <c r="A18" s="28" t="s">
        <v>43</v>
      </c>
      <c r="B18" s="28" t="s">
        <v>42</v>
      </c>
      <c r="C18" s="70" t="str">
        <f t="shared" si="0"/>
        <v>Mia Weppler</v>
      </c>
      <c r="F18" s="74">
        <v>13.37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25">
      <c r="A19" s="28" t="s">
        <v>47</v>
      </c>
      <c r="B19" s="76" t="s">
        <v>122</v>
      </c>
      <c r="C19" s="70" t="str">
        <f t="shared" si="0"/>
        <v>Marit Frieda Stock</v>
      </c>
      <c r="F19" s="74">
        <v>12.67</v>
      </c>
      <c r="G19" s="28">
        <f t="shared" si="1"/>
        <v>1</v>
      </c>
      <c r="H19" s="28" t="str">
        <f>VLOOKUP(C19,Teilnehmer!$A$1:$A$200,1,FALSE)</f>
        <v>Marit Frieda Stock</v>
      </c>
    </row>
    <row r="20" spans="1:8" x14ac:dyDescent="0.25">
      <c r="A20" s="28" t="s">
        <v>34</v>
      </c>
      <c r="B20" s="28" t="s">
        <v>33</v>
      </c>
      <c r="C20" s="70" t="str">
        <f t="shared" si="0"/>
        <v>Luisa Wirth</v>
      </c>
      <c r="F20" s="74">
        <v>10.98</v>
      </c>
      <c r="G20" s="28">
        <f t="shared" si="1"/>
        <v>0</v>
      </c>
      <c r="H20" s="28" t="str">
        <f>VLOOKUP(C20,Teilnehmer!$A$1:$A$200,1,FALSE)</f>
        <v>Luisa Wirth</v>
      </c>
    </row>
    <row r="21" spans="1:8" x14ac:dyDescent="0.25">
      <c r="A21" s="28" t="s">
        <v>45</v>
      </c>
      <c r="B21" s="28" t="s">
        <v>44</v>
      </c>
      <c r="C21" s="70" t="str">
        <f t="shared" si="0"/>
        <v>Martha Wahl</v>
      </c>
      <c r="F21" s="74">
        <v>8.9600000000000009</v>
      </c>
      <c r="G21" s="28">
        <f t="shared" si="1"/>
        <v>1</v>
      </c>
      <c r="H21" s="28" t="str">
        <f>VLOOKUP(C21,Teilnehmer!$A$1:$A$200,1,FALSE)</f>
        <v>Martha Wahl</v>
      </c>
    </row>
    <row r="22" spans="1:8" x14ac:dyDescent="0.25">
      <c r="C22" s="28" t="str">
        <f t="shared" ref="C22:C43" si="2">B22&amp;" "&amp;A22</f>
        <v xml:space="preserve"> </v>
      </c>
      <c r="F22" s="74"/>
    </row>
    <row r="23" spans="1:8" x14ac:dyDescent="0.25">
      <c r="C23" s="28" t="str">
        <f t="shared" si="2"/>
        <v xml:space="preserve"> </v>
      </c>
      <c r="F23" s="74"/>
    </row>
    <row r="24" spans="1:8" x14ac:dyDescent="0.25">
      <c r="C24" s="28" t="str">
        <f t="shared" si="2"/>
        <v xml:space="preserve"> </v>
      </c>
      <c r="F24" s="74"/>
    </row>
    <row r="25" spans="1:8" x14ac:dyDescent="0.25">
      <c r="C25" s="28" t="str">
        <f t="shared" si="2"/>
        <v xml:space="preserve"> </v>
      </c>
      <c r="F25" s="74"/>
    </row>
    <row r="26" spans="1:8" x14ac:dyDescent="0.25">
      <c r="C26" s="28" t="str">
        <f t="shared" si="2"/>
        <v xml:space="preserve"> </v>
      </c>
      <c r="F26" s="74"/>
    </row>
    <row r="27" spans="1:8" x14ac:dyDescent="0.25">
      <c r="C27" s="28" t="str">
        <f t="shared" si="2"/>
        <v xml:space="preserve"> </v>
      </c>
      <c r="F27" s="74"/>
    </row>
    <row r="28" spans="1:8" x14ac:dyDescent="0.25">
      <c r="C28" s="28" t="str">
        <f t="shared" si="2"/>
        <v xml:space="preserve"> </v>
      </c>
      <c r="F28" s="74"/>
    </row>
    <row r="29" spans="1:8" x14ac:dyDescent="0.25">
      <c r="C29" s="28" t="str">
        <f t="shared" si="2"/>
        <v xml:space="preserve"> </v>
      </c>
      <c r="F29" s="74"/>
    </row>
    <row r="30" spans="1:8" x14ac:dyDescent="0.25">
      <c r="C30" s="28" t="str">
        <f t="shared" si="2"/>
        <v xml:space="preserve"> </v>
      </c>
      <c r="F30" s="74"/>
    </row>
    <row r="31" spans="1:8" x14ac:dyDescent="0.25">
      <c r="C31" s="28" t="str">
        <f t="shared" si="2"/>
        <v xml:space="preserve"> </v>
      </c>
      <c r="F31" s="74"/>
    </row>
    <row r="32" spans="1:8" x14ac:dyDescent="0.25">
      <c r="C32" s="28" t="str">
        <f t="shared" si="2"/>
        <v xml:space="preserve"> </v>
      </c>
      <c r="F32" s="74"/>
    </row>
    <row r="33" spans="3:6" x14ac:dyDescent="0.25">
      <c r="C33" s="28" t="str">
        <f t="shared" si="2"/>
        <v xml:space="preserve"> </v>
      </c>
      <c r="F33" s="74"/>
    </row>
    <row r="34" spans="3:6" x14ac:dyDescent="0.25">
      <c r="C34" s="28" t="str">
        <f t="shared" si="2"/>
        <v xml:space="preserve"> </v>
      </c>
      <c r="F34" s="74"/>
    </row>
    <row r="35" spans="3:6" x14ac:dyDescent="0.25">
      <c r="C35" s="28" t="str">
        <f t="shared" si="2"/>
        <v xml:space="preserve"> </v>
      </c>
      <c r="F35" s="74"/>
    </row>
    <row r="36" spans="3:6" x14ac:dyDescent="0.25">
      <c r="C36" s="28" t="str">
        <f t="shared" si="2"/>
        <v xml:space="preserve"> </v>
      </c>
      <c r="F36" s="74"/>
    </row>
    <row r="37" spans="3:6" x14ac:dyDescent="0.25">
      <c r="C37" s="28" t="str">
        <f t="shared" si="2"/>
        <v xml:space="preserve"> </v>
      </c>
      <c r="F37" s="74"/>
    </row>
    <row r="38" spans="3:6" x14ac:dyDescent="0.25">
      <c r="C38" s="28" t="str">
        <f t="shared" si="2"/>
        <v xml:space="preserve"> </v>
      </c>
      <c r="F38" s="74"/>
    </row>
    <row r="39" spans="3:6" x14ac:dyDescent="0.25">
      <c r="C39" s="28" t="str">
        <f t="shared" si="2"/>
        <v xml:space="preserve"> </v>
      </c>
      <c r="F39" s="74"/>
    </row>
    <row r="40" spans="3:6" x14ac:dyDescent="0.25">
      <c r="C40" s="28" t="str">
        <f t="shared" si="2"/>
        <v xml:space="preserve"> </v>
      </c>
      <c r="F40" s="74"/>
    </row>
    <row r="41" spans="3:6" x14ac:dyDescent="0.25">
      <c r="C41" s="28" t="str">
        <f t="shared" si="2"/>
        <v xml:space="preserve"> </v>
      </c>
      <c r="F41" s="74"/>
    </row>
    <row r="42" spans="3:6" x14ac:dyDescent="0.25">
      <c r="C42" s="28" t="str">
        <f t="shared" si="2"/>
        <v xml:space="preserve"> </v>
      </c>
      <c r="F42" s="74"/>
    </row>
    <row r="43" spans="3:6" x14ac:dyDescent="0.25">
      <c r="C43" s="28" t="str">
        <f t="shared" si="2"/>
        <v xml:space="preserve"> </v>
      </c>
      <c r="F43" s="74"/>
    </row>
    <row r="44" spans="3:6" x14ac:dyDescent="0.25">
      <c r="C44" s="28" t="str">
        <f t="shared" ref="C44:C102" si="3">B44&amp;" "&amp;A44</f>
        <v xml:space="preserve"> </v>
      </c>
      <c r="F44" s="74"/>
    </row>
    <row r="45" spans="3:6" x14ac:dyDescent="0.25">
      <c r="C45" s="28" t="str">
        <f t="shared" si="3"/>
        <v xml:space="preserve"> </v>
      </c>
      <c r="F45" s="74"/>
    </row>
    <row r="46" spans="3:6" x14ac:dyDescent="0.25">
      <c r="C46" s="28" t="str">
        <f t="shared" si="3"/>
        <v xml:space="preserve"> </v>
      </c>
      <c r="F46" s="74"/>
    </row>
    <row r="47" spans="3:6" x14ac:dyDescent="0.25">
      <c r="C47" s="28" t="str">
        <f t="shared" si="3"/>
        <v xml:space="preserve"> </v>
      </c>
      <c r="F47" s="74"/>
    </row>
    <row r="48" spans="3:6" x14ac:dyDescent="0.25">
      <c r="C48" s="28" t="str">
        <f t="shared" si="3"/>
        <v xml:space="preserve"> </v>
      </c>
      <c r="F48" s="74"/>
    </row>
    <row r="49" spans="3:6" x14ac:dyDescent="0.25">
      <c r="C49" s="28" t="str">
        <f t="shared" si="3"/>
        <v xml:space="preserve"> </v>
      </c>
      <c r="F49" s="74"/>
    </row>
    <row r="50" spans="3:6" x14ac:dyDescent="0.25">
      <c r="C50" s="28" t="str">
        <f t="shared" si="3"/>
        <v xml:space="preserve"> </v>
      </c>
      <c r="F50" s="74"/>
    </row>
    <row r="51" spans="3:6" x14ac:dyDescent="0.25">
      <c r="C51" s="28" t="str">
        <f t="shared" si="3"/>
        <v xml:space="preserve"> </v>
      </c>
      <c r="F51" s="74"/>
    </row>
    <row r="52" spans="3:6" x14ac:dyDescent="0.25">
      <c r="C52" s="28" t="str">
        <f t="shared" si="3"/>
        <v xml:space="preserve"> </v>
      </c>
      <c r="F52" s="74"/>
    </row>
    <row r="53" spans="3:6" x14ac:dyDescent="0.25">
      <c r="C53" s="28" t="str">
        <f t="shared" si="3"/>
        <v xml:space="preserve"> </v>
      </c>
      <c r="F53" s="74"/>
    </row>
    <row r="54" spans="3:6" x14ac:dyDescent="0.25">
      <c r="C54" s="28" t="str">
        <f t="shared" si="3"/>
        <v xml:space="preserve"> </v>
      </c>
      <c r="F54" s="74"/>
    </row>
    <row r="55" spans="3:6" x14ac:dyDescent="0.25">
      <c r="C55" s="28" t="str">
        <f t="shared" si="3"/>
        <v xml:space="preserve"> </v>
      </c>
      <c r="F55" s="74"/>
    </row>
    <row r="56" spans="3:6" x14ac:dyDescent="0.25">
      <c r="C56" s="28" t="str">
        <f t="shared" si="3"/>
        <v xml:space="preserve"> </v>
      </c>
      <c r="F56" s="74"/>
    </row>
    <row r="57" spans="3:6" x14ac:dyDescent="0.25">
      <c r="C57" s="28" t="str">
        <f t="shared" si="3"/>
        <v xml:space="preserve"> </v>
      </c>
      <c r="F57" s="74"/>
    </row>
    <row r="58" spans="3:6" x14ac:dyDescent="0.25">
      <c r="C58" s="28" t="str">
        <f t="shared" si="3"/>
        <v xml:space="preserve"> </v>
      </c>
      <c r="F58" s="74"/>
    </row>
    <row r="59" spans="3:6" x14ac:dyDescent="0.25">
      <c r="C59" s="28" t="str">
        <f t="shared" si="3"/>
        <v xml:space="preserve"> </v>
      </c>
      <c r="F59" s="74"/>
    </row>
    <row r="60" spans="3:6" x14ac:dyDescent="0.25">
      <c r="C60" s="28" t="str">
        <f t="shared" si="3"/>
        <v xml:space="preserve"> </v>
      </c>
      <c r="F60" s="74"/>
    </row>
    <row r="61" spans="3:6" x14ac:dyDescent="0.25">
      <c r="C61" s="28" t="str">
        <f t="shared" si="3"/>
        <v xml:space="preserve"> </v>
      </c>
      <c r="F61" s="74"/>
    </row>
    <row r="62" spans="3:6" x14ac:dyDescent="0.25">
      <c r="C62" s="28" t="str">
        <f t="shared" si="3"/>
        <v xml:space="preserve"> </v>
      </c>
      <c r="F62" s="74"/>
    </row>
    <row r="63" spans="3:6" x14ac:dyDescent="0.25">
      <c r="C63" s="28" t="str">
        <f t="shared" si="3"/>
        <v xml:space="preserve"> </v>
      </c>
      <c r="F63" s="74"/>
    </row>
    <row r="64" spans="3:6" x14ac:dyDescent="0.25">
      <c r="C64" s="28" t="str">
        <f t="shared" si="3"/>
        <v xml:space="preserve"> </v>
      </c>
      <c r="F64" s="74"/>
    </row>
    <row r="65" spans="3:8" s="29" customFormat="1" x14ac:dyDescent="0.25">
      <c r="C65" s="29" t="str">
        <f t="shared" si="3"/>
        <v xml:space="preserve"> </v>
      </c>
      <c r="F65" s="74"/>
      <c r="H65" s="28"/>
    </row>
    <row r="66" spans="3:8" x14ac:dyDescent="0.25">
      <c r="C66" s="28" t="str">
        <f t="shared" si="3"/>
        <v xml:space="preserve"> </v>
      </c>
      <c r="F66" s="74"/>
      <c r="G66" s="29"/>
    </row>
    <row r="67" spans="3:8" x14ac:dyDescent="0.25">
      <c r="C67" s="28" t="str">
        <f t="shared" si="3"/>
        <v xml:space="preserve"> </v>
      </c>
      <c r="F67" s="74"/>
      <c r="G67" s="29"/>
    </row>
    <row r="68" spans="3:8" x14ac:dyDescent="0.25">
      <c r="C68" s="28" t="str">
        <f t="shared" si="3"/>
        <v xml:space="preserve"> </v>
      </c>
      <c r="F68" s="74"/>
      <c r="G68" s="29"/>
    </row>
    <row r="69" spans="3:8" x14ac:dyDescent="0.25">
      <c r="C69" s="28" t="str">
        <f t="shared" si="3"/>
        <v xml:space="preserve"> </v>
      </c>
      <c r="F69" s="74"/>
      <c r="G69" s="29"/>
    </row>
    <row r="70" spans="3:8" x14ac:dyDescent="0.25">
      <c r="C70" s="28" t="str">
        <f t="shared" si="3"/>
        <v xml:space="preserve"> </v>
      </c>
      <c r="F70" s="74"/>
      <c r="G70" s="29"/>
    </row>
    <row r="71" spans="3:8" x14ac:dyDescent="0.25">
      <c r="C71" s="28" t="str">
        <f t="shared" si="3"/>
        <v xml:space="preserve"> </v>
      </c>
      <c r="F71" s="74"/>
      <c r="G71" s="29"/>
    </row>
    <row r="72" spans="3:8" x14ac:dyDescent="0.25">
      <c r="C72" s="28" t="str">
        <f t="shared" si="3"/>
        <v xml:space="preserve"> </v>
      </c>
      <c r="F72" s="74"/>
      <c r="G72" s="29"/>
    </row>
    <row r="73" spans="3:8" x14ac:dyDescent="0.25">
      <c r="C73" s="28" t="str">
        <f t="shared" si="3"/>
        <v xml:space="preserve"> </v>
      </c>
      <c r="F73" s="74"/>
      <c r="G73" s="29"/>
    </row>
    <row r="74" spans="3:8" x14ac:dyDescent="0.25">
      <c r="C74" s="28" t="str">
        <f t="shared" si="3"/>
        <v xml:space="preserve"> </v>
      </c>
      <c r="F74" s="74"/>
      <c r="G74" s="29"/>
    </row>
    <row r="75" spans="3:8" x14ac:dyDescent="0.25">
      <c r="C75" s="28" t="str">
        <f t="shared" si="3"/>
        <v xml:space="preserve"> </v>
      </c>
      <c r="F75" s="74"/>
      <c r="G75" s="29"/>
    </row>
    <row r="76" spans="3:8" x14ac:dyDescent="0.25">
      <c r="C76" s="28" t="str">
        <f t="shared" si="3"/>
        <v xml:space="preserve"> </v>
      </c>
      <c r="F76" s="74"/>
      <c r="G76" s="29"/>
    </row>
    <row r="77" spans="3:8" x14ac:dyDescent="0.25">
      <c r="C77" s="28" t="str">
        <f t="shared" si="3"/>
        <v xml:space="preserve"> </v>
      </c>
      <c r="F77" s="74"/>
      <c r="G77" s="29"/>
    </row>
    <row r="78" spans="3:8" x14ac:dyDescent="0.25">
      <c r="C78" s="28" t="str">
        <f t="shared" si="3"/>
        <v xml:space="preserve"> </v>
      </c>
      <c r="F78" s="74"/>
      <c r="G78" s="29"/>
    </row>
    <row r="79" spans="3:8" x14ac:dyDescent="0.25">
      <c r="C79" s="28" t="str">
        <f t="shared" si="3"/>
        <v xml:space="preserve"> </v>
      </c>
      <c r="F79" s="74"/>
      <c r="G79" s="29"/>
    </row>
    <row r="80" spans="3:8" x14ac:dyDescent="0.25">
      <c r="C80" s="28" t="str">
        <f t="shared" si="3"/>
        <v xml:space="preserve"> </v>
      </c>
      <c r="F80" s="74"/>
      <c r="G80" s="29"/>
    </row>
    <row r="81" spans="3:7" x14ac:dyDescent="0.25">
      <c r="C81" s="28" t="str">
        <f t="shared" si="3"/>
        <v xml:space="preserve"> </v>
      </c>
      <c r="F81" s="74"/>
      <c r="G81" s="29"/>
    </row>
    <row r="82" spans="3:7" x14ac:dyDescent="0.25">
      <c r="C82" s="28" t="str">
        <f t="shared" si="3"/>
        <v xml:space="preserve"> </v>
      </c>
      <c r="F82" s="74"/>
      <c r="G82" s="29"/>
    </row>
    <row r="83" spans="3:7" x14ac:dyDescent="0.25">
      <c r="C83" s="28" t="str">
        <f t="shared" si="3"/>
        <v xml:space="preserve"> </v>
      </c>
      <c r="F83" s="74"/>
      <c r="G83" s="29"/>
    </row>
    <row r="84" spans="3:7" x14ac:dyDescent="0.25">
      <c r="C84" s="28" t="str">
        <f t="shared" si="3"/>
        <v xml:space="preserve"> </v>
      </c>
      <c r="F84" s="74"/>
      <c r="G84" s="29"/>
    </row>
    <row r="85" spans="3:7" x14ac:dyDescent="0.25">
      <c r="C85" s="28" t="str">
        <f t="shared" si="3"/>
        <v xml:space="preserve"> </v>
      </c>
      <c r="F85" s="74"/>
      <c r="G85" s="29"/>
    </row>
    <row r="86" spans="3:7" x14ac:dyDescent="0.25">
      <c r="C86" s="28" t="str">
        <f t="shared" si="3"/>
        <v xml:space="preserve"> </v>
      </c>
      <c r="F86" s="74"/>
      <c r="G86" s="29"/>
    </row>
    <row r="87" spans="3:7" x14ac:dyDescent="0.25">
      <c r="C87" s="28" t="str">
        <f t="shared" si="3"/>
        <v xml:space="preserve"> </v>
      </c>
      <c r="F87" s="74"/>
      <c r="G87" s="29"/>
    </row>
    <row r="88" spans="3:7" x14ac:dyDescent="0.25">
      <c r="C88" s="28" t="str">
        <f t="shared" si="3"/>
        <v xml:space="preserve"> </v>
      </c>
      <c r="F88" s="74"/>
      <c r="G88" s="29"/>
    </row>
    <row r="89" spans="3:7" x14ac:dyDescent="0.25">
      <c r="C89" s="28" t="str">
        <f t="shared" si="3"/>
        <v xml:space="preserve"> </v>
      </c>
      <c r="F89" s="74"/>
      <c r="G89" s="29"/>
    </row>
    <row r="90" spans="3:7" x14ac:dyDescent="0.25">
      <c r="C90" s="28" t="str">
        <f t="shared" si="3"/>
        <v xml:space="preserve"> </v>
      </c>
      <c r="F90" s="74"/>
      <c r="G90" s="29"/>
    </row>
    <row r="91" spans="3:7" x14ac:dyDescent="0.25">
      <c r="C91" s="28" t="str">
        <f t="shared" si="3"/>
        <v xml:space="preserve"> </v>
      </c>
      <c r="F91" s="74"/>
      <c r="G91" s="29"/>
    </row>
    <row r="92" spans="3:7" x14ac:dyDescent="0.25">
      <c r="C92" s="28" t="str">
        <f t="shared" si="3"/>
        <v xml:space="preserve"> </v>
      </c>
      <c r="F92" s="74"/>
      <c r="G92" s="29"/>
    </row>
    <row r="93" spans="3:7" x14ac:dyDescent="0.25">
      <c r="C93" s="28" t="str">
        <f t="shared" si="3"/>
        <v xml:space="preserve"> </v>
      </c>
      <c r="F93" s="74"/>
      <c r="G93" s="29"/>
    </row>
    <row r="94" spans="3:7" x14ac:dyDescent="0.25">
      <c r="C94" s="28" t="str">
        <f t="shared" si="3"/>
        <v xml:space="preserve"> </v>
      </c>
      <c r="F94" s="74"/>
      <c r="G94" s="29"/>
    </row>
    <row r="95" spans="3:7" x14ac:dyDescent="0.25">
      <c r="C95" s="28" t="str">
        <f t="shared" si="3"/>
        <v xml:space="preserve"> </v>
      </c>
      <c r="F95" s="74"/>
      <c r="G95" s="29"/>
    </row>
    <row r="96" spans="3:7" x14ac:dyDescent="0.25">
      <c r="C96" s="28" t="str">
        <f t="shared" si="3"/>
        <v xml:space="preserve"> </v>
      </c>
      <c r="F96" s="74"/>
      <c r="G96" s="29"/>
    </row>
    <row r="97" spans="3:7" x14ac:dyDescent="0.25">
      <c r="C97" s="28" t="str">
        <f t="shared" si="3"/>
        <v xml:space="preserve"> </v>
      </c>
      <c r="F97" s="74"/>
      <c r="G97" s="29"/>
    </row>
    <row r="98" spans="3:7" x14ac:dyDescent="0.25">
      <c r="C98" s="28" t="str">
        <f t="shared" si="3"/>
        <v xml:space="preserve"> </v>
      </c>
      <c r="F98" s="74"/>
      <c r="G98" s="29"/>
    </row>
    <row r="99" spans="3:7" x14ac:dyDescent="0.25">
      <c r="C99" s="28" t="str">
        <f t="shared" si="3"/>
        <v xml:space="preserve"> </v>
      </c>
      <c r="F99" s="74"/>
      <c r="G99" s="29"/>
    </row>
    <row r="100" spans="3:7" x14ac:dyDescent="0.25">
      <c r="C100" s="28" t="str">
        <f t="shared" si="3"/>
        <v xml:space="preserve"> </v>
      </c>
      <c r="F100" s="74"/>
      <c r="G100" s="29"/>
    </row>
    <row r="101" spans="3:7" x14ac:dyDescent="0.25">
      <c r="C101" s="28" t="str">
        <f t="shared" si="3"/>
        <v xml:space="preserve"> </v>
      </c>
      <c r="F101" s="74"/>
      <c r="G101" s="29"/>
    </row>
    <row r="102" spans="3:7" x14ac:dyDescent="0.25">
      <c r="C102" s="28" t="str">
        <f t="shared" si="3"/>
        <v xml:space="preserve"> </v>
      </c>
      <c r="F102" s="74"/>
      <c r="G102" s="29"/>
    </row>
    <row r="103" spans="3:7" x14ac:dyDescent="0.25">
      <c r="F103" s="74"/>
      <c r="G103" s="29"/>
    </row>
    <row r="104" spans="3:7" x14ac:dyDescent="0.25">
      <c r="G104" s="29"/>
    </row>
    <row r="105" spans="3:7" x14ac:dyDescent="0.25">
      <c r="G105" s="29"/>
    </row>
    <row r="106" spans="3:7" x14ac:dyDescent="0.25">
      <c r="G106" s="29"/>
    </row>
    <row r="107" spans="3:7" x14ac:dyDescent="0.25">
      <c r="G107" s="29"/>
    </row>
    <row r="108" spans="3:7" x14ac:dyDescent="0.25">
      <c r="G108" s="29"/>
    </row>
    <row r="109" spans="3:7" x14ac:dyDescent="0.25">
      <c r="G109" s="29"/>
    </row>
    <row r="110" spans="3:7" x14ac:dyDescent="0.25">
      <c r="G110" s="29"/>
    </row>
    <row r="111" spans="3:7" x14ac:dyDescent="0.25">
      <c r="G111" s="29"/>
    </row>
    <row r="112" spans="3:7" x14ac:dyDescent="0.25">
      <c r="G112" s="29"/>
    </row>
    <row r="113" spans="7:7" x14ac:dyDescent="0.25">
      <c r="G113" s="29"/>
    </row>
    <row r="114" spans="7:7" x14ac:dyDescent="0.25">
      <c r="G114" s="29"/>
    </row>
    <row r="115" spans="7:7" x14ac:dyDescent="0.25">
      <c r="G115" s="29"/>
    </row>
    <row r="116" spans="7:7" x14ac:dyDescent="0.25">
      <c r="G116" s="29"/>
    </row>
    <row r="117" spans="7:7" x14ac:dyDescent="0.25">
      <c r="G117" s="29"/>
    </row>
    <row r="118" spans="7:7" x14ac:dyDescent="0.25">
      <c r="G118" s="29"/>
    </row>
    <row r="119" spans="7:7" x14ac:dyDescent="0.25">
      <c r="G119" s="29"/>
    </row>
    <row r="120" spans="7:7" x14ac:dyDescent="0.25">
      <c r="G120" s="29"/>
    </row>
    <row r="121" spans="7:7" x14ac:dyDescent="0.25">
      <c r="G121" s="29"/>
    </row>
    <row r="122" spans="7:7" x14ac:dyDescent="0.25">
      <c r="G122" s="29"/>
    </row>
    <row r="123" spans="7:7" x14ac:dyDescent="0.25">
      <c r="G123" s="29"/>
    </row>
    <row r="124" spans="7:7" x14ac:dyDescent="0.25">
      <c r="G124" s="29"/>
    </row>
    <row r="125" spans="7:7" x14ac:dyDescent="0.25">
      <c r="G125" s="29"/>
    </row>
    <row r="126" spans="7:7" x14ac:dyDescent="0.25">
      <c r="G126" s="29"/>
    </row>
    <row r="127" spans="7:7" x14ac:dyDescent="0.25">
      <c r="G127" s="29"/>
    </row>
    <row r="128" spans="7:7" x14ac:dyDescent="0.25">
      <c r="G128" s="29"/>
    </row>
    <row r="129" spans="7:7" x14ac:dyDescent="0.25">
      <c r="G129" s="29"/>
    </row>
    <row r="130" spans="7:7" x14ac:dyDescent="0.25">
      <c r="G130" s="29"/>
    </row>
    <row r="131" spans="7:7" x14ac:dyDescent="0.25">
      <c r="G131" s="29"/>
    </row>
    <row r="132" spans="7:7" x14ac:dyDescent="0.25">
      <c r="G132" s="29"/>
    </row>
    <row r="133" spans="7:7" x14ac:dyDescent="0.25">
      <c r="G133" s="29"/>
    </row>
    <row r="134" spans="7:7" x14ac:dyDescent="0.25">
      <c r="G134" s="29"/>
    </row>
    <row r="135" spans="7:7" x14ac:dyDescent="0.25">
      <c r="G135" s="29"/>
    </row>
    <row r="136" spans="7:7" x14ac:dyDescent="0.25">
      <c r="G136" s="29"/>
    </row>
    <row r="137" spans="7:7" x14ac:dyDescent="0.25">
      <c r="G137" s="29"/>
    </row>
    <row r="138" spans="7:7" x14ac:dyDescent="0.25">
      <c r="G138" s="29"/>
    </row>
    <row r="139" spans="7:7" x14ac:dyDescent="0.25">
      <c r="G139" s="29"/>
    </row>
  </sheetData>
  <autoFilter ref="A1:G139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F12" sqref="F12:F23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70" customFormat="1" x14ac:dyDescent="0.25">
      <c r="A1" s="82" t="s">
        <v>156</v>
      </c>
      <c r="C1" s="70" t="str">
        <f>B1&amp;" "&amp;A1</f>
        <v xml:space="preserve"> STO_Weit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8" x14ac:dyDescent="0.25">
      <c r="A2" s="28" t="s">
        <v>78</v>
      </c>
      <c r="B2" s="28" t="s">
        <v>79</v>
      </c>
      <c r="C2" s="70" t="str">
        <f t="shared" ref="C2:C23" si="0">B2&amp;" "&amp;A2</f>
        <v>John Neszi</v>
      </c>
      <c r="D2" s="73"/>
      <c r="F2" s="74">
        <v>4.53</v>
      </c>
      <c r="G2" s="28">
        <f>MOD(ROW(),2)</f>
        <v>0</v>
      </c>
      <c r="H2" s="28" t="str">
        <f>VLOOKUP(C2,Teilnehmer!$A$1:$A$200,1,FALSE)</f>
        <v>John Neszi</v>
      </c>
    </row>
    <row r="3" spans="1:8" x14ac:dyDescent="0.25">
      <c r="A3" s="28" t="s">
        <v>91</v>
      </c>
      <c r="B3" s="28" t="s">
        <v>57</v>
      </c>
      <c r="C3" s="70" t="str">
        <f t="shared" si="0"/>
        <v>Paul Imhof</v>
      </c>
      <c r="D3" s="73"/>
      <c r="F3" s="74">
        <v>4.1100000000000003</v>
      </c>
      <c r="G3" s="28">
        <f t="shared" ref="G3:G23" si="1">MOD(ROW(),2)</f>
        <v>1</v>
      </c>
      <c r="H3" s="28" t="str">
        <f>VLOOKUP(C3,Teilnehmer!$A$1:$A$200,1,FALSE)</f>
        <v>Paul Imhof</v>
      </c>
    </row>
    <row r="4" spans="1:8" x14ac:dyDescent="0.25">
      <c r="A4" s="76" t="s">
        <v>58</v>
      </c>
      <c r="B4" s="28" t="s">
        <v>80</v>
      </c>
      <c r="C4" s="70" t="str">
        <f t="shared" si="0"/>
        <v>Finn Walther</v>
      </c>
      <c r="D4" s="73"/>
      <c r="F4" s="74">
        <v>3.99</v>
      </c>
      <c r="G4" s="28">
        <f t="shared" si="1"/>
        <v>0</v>
      </c>
      <c r="H4" s="28" t="str">
        <f>VLOOKUP(C4,Teilnehmer!$A$1:$A$200,1,FALSE)</f>
        <v>Finn Walther</v>
      </c>
    </row>
    <row r="5" spans="1:8" x14ac:dyDescent="0.25">
      <c r="A5" s="28" t="s">
        <v>120</v>
      </c>
      <c r="B5" s="76" t="s">
        <v>19</v>
      </c>
      <c r="C5" s="70" t="str">
        <f t="shared" si="0"/>
        <v>Hannes Pfannschilling</v>
      </c>
      <c r="D5" s="73"/>
      <c r="F5" s="74">
        <v>3.78</v>
      </c>
      <c r="G5" s="28">
        <f t="shared" si="1"/>
        <v>1</v>
      </c>
      <c r="H5" s="28" t="str">
        <f>VLOOKUP(C5,Teilnehmer!$A$1:$A$200,1,FALSE)</f>
        <v>Hannes Pfannschilling</v>
      </c>
    </row>
    <row r="6" spans="1:8" x14ac:dyDescent="0.25">
      <c r="A6" s="28" t="s">
        <v>23</v>
      </c>
      <c r="B6" s="28" t="s">
        <v>22</v>
      </c>
      <c r="C6" s="70" t="str">
        <f t="shared" si="0"/>
        <v>Fritz Zwicker</v>
      </c>
      <c r="D6" s="73"/>
      <c r="F6" s="74">
        <v>3.61</v>
      </c>
      <c r="G6" s="28">
        <f>MOD(ROW(),2)</f>
        <v>0</v>
      </c>
      <c r="H6" s="28" t="str">
        <f>VLOOKUP(C6,Teilnehmer!$A$1:$A$200,1,FALSE)</f>
        <v>Fritz Zwicker</v>
      </c>
    </row>
    <row r="7" spans="1:8" x14ac:dyDescent="0.25">
      <c r="A7" s="28" t="s">
        <v>54</v>
      </c>
      <c r="B7" s="28" t="s">
        <v>64</v>
      </c>
      <c r="C7" s="70" t="str">
        <f t="shared" si="0"/>
        <v>Oliver Steinacker</v>
      </c>
      <c r="D7" s="73"/>
      <c r="F7" s="74">
        <v>3.41</v>
      </c>
      <c r="G7" s="28">
        <f t="shared" si="1"/>
        <v>1</v>
      </c>
      <c r="H7" s="28" t="str">
        <f>VLOOKUP(C7,Teilnehmer!$A$1:$A$200,1,FALSE)</f>
        <v>Oliver Steinacker</v>
      </c>
    </row>
    <row r="8" spans="1:8" x14ac:dyDescent="0.25">
      <c r="A8" s="28" t="s">
        <v>28</v>
      </c>
      <c r="B8" s="81" t="s">
        <v>94</v>
      </c>
      <c r="C8" s="70" t="str">
        <f t="shared" si="0"/>
        <v>Tim Jonathan Fischer</v>
      </c>
      <c r="D8" s="73"/>
      <c r="F8" s="74">
        <v>3.39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25">
      <c r="A9" s="28" t="s">
        <v>54</v>
      </c>
      <c r="B9" s="76" t="s">
        <v>81</v>
      </c>
      <c r="C9" s="70" t="str">
        <f t="shared" si="0"/>
        <v>Matthias Steinacker</v>
      </c>
      <c r="F9" s="74">
        <v>3.38</v>
      </c>
      <c r="G9" s="28">
        <f t="shared" si="1"/>
        <v>1</v>
      </c>
      <c r="H9" s="28" t="str">
        <f>VLOOKUP(C9,Teilnehmer!$A$1:$A$200,1,FALSE)</f>
        <v>Matthias Steinacker</v>
      </c>
    </row>
    <row r="10" spans="1:8" x14ac:dyDescent="0.25">
      <c r="A10" s="28" t="s">
        <v>66</v>
      </c>
      <c r="B10" s="28" t="s">
        <v>65</v>
      </c>
      <c r="C10" s="70" t="str">
        <f t="shared" si="0"/>
        <v>Jakob Hewig</v>
      </c>
      <c r="F10" s="74">
        <v>3.18</v>
      </c>
      <c r="G10" s="28">
        <f t="shared" si="1"/>
        <v>0</v>
      </c>
      <c r="H10" s="28" t="str">
        <f>VLOOKUP(C10,Teilnehmer!$A$1:$A$200,1,FALSE)</f>
        <v>Jakob Hewig</v>
      </c>
    </row>
    <row r="11" spans="1:8" x14ac:dyDescent="0.25">
      <c r="A11" s="28" t="s">
        <v>25</v>
      </c>
      <c r="B11" s="28" t="s">
        <v>24</v>
      </c>
      <c r="C11" s="70" t="str">
        <f t="shared" si="0"/>
        <v>Ben Harbusch</v>
      </c>
      <c r="F11" s="74">
        <v>3.13</v>
      </c>
      <c r="G11" s="28">
        <f t="shared" si="1"/>
        <v>1</v>
      </c>
      <c r="H11" s="28" t="str">
        <f>VLOOKUP(C11,Teilnehmer!$A$1:$A$200,1,FALSE)</f>
        <v>Ben Harbusch</v>
      </c>
    </row>
    <row r="12" spans="1:8" x14ac:dyDescent="0.25">
      <c r="A12" s="28" t="s">
        <v>61</v>
      </c>
      <c r="B12" s="28" t="s">
        <v>41</v>
      </c>
      <c r="C12" s="70" t="str">
        <f t="shared" si="0"/>
        <v>Clara Illgen</v>
      </c>
      <c r="F12" s="74">
        <v>4.43</v>
      </c>
      <c r="G12" s="28">
        <f t="shared" si="1"/>
        <v>0</v>
      </c>
      <c r="H12" s="28" t="str">
        <f>VLOOKUP(C12,Teilnehmer!$A$1:$A$200,1,FALSE)</f>
        <v>Clara Illgen</v>
      </c>
    </row>
    <row r="13" spans="1:8" x14ac:dyDescent="0.25">
      <c r="A13" s="28" t="s">
        <v>37</v>
      </c>
      <c r="B13" s="28" t="s">
        <v>36</v>
      </c>
      <c r="C13" s="70" t="str">
        <f t="shared" si="0"/>
        <v>Fine Hahn</v>
      </c>
      <c r="F13" s="74">
        <v>3.73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25">
      <c r="A14" s="28" t="s">
        <v>55</v>
      </c>
      <c r="B14" s="28" t="s">
        <v>50</v>
      </c>
      <c r="C14" s="70" t="str">
        <f t="shared" si="0"/>
        <v>Amelie Rausch</v>
      </c>
      <c r="F14" s="74">
        <v>3.64</v>
      </c>
      <c r="G14" s="28">
        <f t="shared" si="1"/>
        <v>0</v>
      </c>
      <c r="H14" s="28" t="str">
        <f>VLOOKUP(C14,Teilnehmer!$A$1:$A$200,1,FALSE)</f>
        <v>Amelie Rausch</v>
      </c>
    </row>
    <row r="15" spans="1:8" x14ac:dyDescent="0.25">
      <c r="A15" s="28" t="s">
        <v>83</v>
      </c>
      <c r="B15" s="28" t="s">
        <v>60</v>
      </c>
      <c r="C15" s="70" t="str">
        <f t="shared" si="0"/>
        <v>Marlene Ludwig</v>
      </c>
      <c r="F15" s="74">
        <v>3.63</v>
      </c>
      <c r="G15" s="28">
        <f t="shared" si="1"/>
        <v>1</v>
      </c>
      <c r="H15" s="28" t="str">
        <f>VLOOKUP(C15,Teilnehmer!$A$1:$A$200,1,FALSE)</f>
        <v>Marlene Ludwig</v>
      </c>
    </row>
    <row r="16" spans="1:8" x14ac:dyDescent="0.25">
      <c r="A16" s="28" t="s">
        <v>34</v>
      </c>
      <c r="B16" s="28" t="s">
        <v>33</v>
      </c>
      <c r="C16" s="70" t="str">
        <f t="shared" si="0"/>
        <v>Luisa Wirth</v>
      </c>
      <c r="F16" s="74">
        <v>3.51</v>
      </c>
      <c r="G16" s="28">
        <f t="shared" si="1"/>
        <v>0</v>
      </c>
      <c r="H16" s="28" t="str">
        <f>VLOOKUP(C16,Teilnehmer!$A$1:$A$200,1,FALSE)</f>
        <v>Luisa Wirth</v>
      </c>
    </row>
    <row r="17" spans="1:8" x14ac:dyDescent="0.25">
      <c r="A17" s="28" t="s">
        <v>112</v>
      </c>
      <c r="B17" s="28" t="s">
        <v>113</v>
      </c>
      <c r="C17" s="70" t="str">
        <f t="shared" si="0"/>
        <v>Alexandra Gez</v>
      </c>
      <c r="F17" s="74">
        <v>3.49</v>
      </c>
      <c r="G17" s="28">
        <f t="shared" si="1"/>
        <v>1</v>
      </c>
      <c r="H17" s="28" t="str">
        <f>VLOOKUP(C17,Teilnehmer!$A$1:$A$200,1,FALSE)</f>
        <v>Alexandra Gez</v>
      </c>
    </row>
    <row r="18" spans="1:8" x14ac:dyDescent="0.25">
      <c r="A18" s="28" t="s">
        <v>43</v>
      </c>
      <c r="B18" s="28" t="s">
        <v>42</v>
      </c>
      <c r="C18" s="70" t="str">
        <f t="shared" si="0"/>
        <v>Mia Weppler</v>
      </c>
      <c r="F18" s="74">
        <v>3.48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25">
      <c r="A19" s="28" t="s">
        <v>55</v>
      </c>
      <c r="B19" s="81" t="s">
        <v>84</v>
      </c>
      <c r="C19" s="70" t="str">
        <f t="shared" si="0"/>
        <v>Lotta Marie Rausch</v>
      </c>
      <c r="F19" s="74">
        <v>3.27</v>
      </c>
      <c r="G19" s="28">
        <f t="shared" si="1"/>
        <v>1</v>
      </c>
      <c r="H19" s="28" t="str">
        <f>VLOOKUP(C19,Teilnehmer!$A$1:$A$200,1,FALSE)</f>
        <v>Lotta Marie Rausch</v>
      </c>
    </row>
    <row r="20" spans="1:8" x14ac:dyDescent="0.25">
      <c r="A20" s="28" t="s">
        <v>107</v>
      </c>
      <c r="B20" s="28" t="s">
        <v>59</v>
      </c>
      <c r="C20" s="70" t="str">
        <f t="shared" si="0"/>
        <v>Ella Grünewald</v>
      </c>
      <c r="F20" s="74">
        <v>3.19</v>
      </c>
      <c r="G20" s="28">
        <f t="shared" si="1"/>
        <v>0</v>
      </c>
      <c r="H20" s="28" t="str">
        <f>VLOOKUP(C20,Teilnehmer!$A$1:$A$200,1,FALSE)</f>
        <v>Ella Grünewald</v>
      </c>
    </row>
    <row r="21" spans="1:8" x14ac:dyDescent="0.25">
      <c r="A21" s="28" t="s">
        <v>114</v>
      </c>
      <c r="B21" s="28" t="s">
        <v>115</v>
      </c>
      <c r="C21" s="70" t="str">
        <f t="shared" si="0"/>
        <v>Ritaj Hasoun</v>
      </c>
      <c r="F21" s="74">
        <v>3.08</v>
      </c>
      <c r="G21" s="28">
        <f t="shared" si="1"/>
        <v>1</v>
      </c>
      <c r="H21" s="28" t="str">
        <f>VLOOKUP(C21,Teilnehmer!$A$1:$A$200,1,FALSE)</f>
        <v>Ritaj Hasoun</v>
      </c>
    </row>
    <row r="22" spans="1:8" x14ac:dyDescent="0.25">
      <c r="A22" s="28" t="s">
        <v>45</v>
      </c>
      <c r="B22" s="28" t="s">
        <v>44</v>
      </c>
      <c r="C22" s="70" t="str">
        <f t="shared" si="0"/>
        <v>Martha Wahl</v>
      </c>
      <c r="F22" s="74">
        <v>3.02</v>
      </c>
      <c r="G22" s="28">
        <f t="shared" si="1"/>
        <v>0</v>
      </c>
      <c r="H22" s="28" t="str">
        <f>VLOOKUP(C22,Teilnehmer!$A$1:$A$200,1,FALSE)</f>
        <v>Martha Wahl</v>
      </c>
    </row>
    <row r="23" spans="1:8" x14ac:dyDescent="0.25">
      <c r="A23" s="28" t="s">
        <v>154</v>
      </c>
      <c r="B23" s="28" t="s">
        <v>49</v>
      </c>
      <c r="C23" s="70" t="str">
        <f t="shared" si="0"/>
        <v>Marie Staubach</v>
      </c>
      <c r="F23" s="74">
        <v>2.84</v>
      </c>
      <c r="G23" s="28">
        <f t="shared" si="1"/>
        <v>1</v>
      </c>
      <c r="H23" s="28" t="str">
        <f>VLOOKUP(C23,Teilnehmer!$A$1:$A$200,1,FALSE)</f>
        <v>Marie Staubach</v>
      </c>
    </row>
    <row r="24" spans="1:8" x14ac:dyDescent="0.25">
      <c r="C24" s="28" t="str">
        <f t="shared" ref="C24:C43" si="2">B24&amp;" "&amp;A24</f>
        <v xml:space="preserve"> </v>
      </c>
      <c r="F24" s="74"/>
    </row>
    <row r="25" spans="1:8" x14ac:dyDescent="0.25">
      <c r="C25" s="28" t="str">
        <f t="shared" si="2"/>
        <v xml:space="preserve"> </v>
      </c>
      <c r="F25" s="74"/>
    </row>
    <row r="26" spans="1:8" x14ac:dyDescent="0.25">
      <c r="C26" s="28" t="str">
        <f t="shared" si="2"/>
        <v xml:space="preserve"> </v>
      </c>
      <c r="F26" s="74"/>
    </row>
    <row r="27" spans="1:8" x14ac:dyDescent="0.25">
      <c r="C27" s="28" t="str">
        <f t="shared" si="2"/>
        <v xml:space="preserve"> </v>
      </c>
      <c r="F27" s="74"/>
    </row>
    <row r="28" spans="1:8" x14ac:dyDescent="0.25">
      <c r="C28" s="28" t="str">
        <f t="shared" si="2"/>
        <v xml:space="preserve"> </v>
      </c>
      <c r="F28" s="74"/>
    </row>
    <row r="29" spans="1:8" x14ac:dyDescent="0.25">
      <c r="C29" s="28" t="str">
        <f t="shared" si="2"/>
        <v xml:space="preserve"> </v>
      </c>
      <c r="F29" s="74"/>
    </row>
    <row r="30" spans="1:8" x14ac:dyDescent="0.25">
      <c r="C30" s="28" t="str">
        <f t="shared" si="2"/>
        <v xml:space="preserve"> </v>
      </c>
      <c r="F30" s="74"/>
    </row>
    <row r="31" spans="1:8" x14ac:dyDescent="0.25">
      <c r="C31" s="28" t="str">
        <f t="shared" si="2"/>
        <v xml:space="preserve"> </v>
      </c>
      <c r="F31" s="74"/>
    </row>
    <row r="32" spans="1:8" x14ac:dyDescent="0.25">
      <c r="C32" s="28" t="str">
        <f t="shared" si="2"/>
        <v xml:space="preserve"> </v>
      </c>
      <c r="F32" s="74"/>
    </row>
    <row r="33" spans="3:8" x14ac:dyDescent="0.25">
      <c r="C33" s="28" t="str">
        <f t="shared" si="2"/>
        <v xml:space="preserve"> </v>
      </c>
      <c r="F33" s="74"/>
    </row>
    <row r="34" spans="3:8" x14ac:dyDescent="0.25">
      <c r="C34" s="28" t="str">
        <f t="shared" si="2"/>
        <v xml:space="preserve"> </v>
      </c>
      <c r="F34" s="74"/>
    </row>
    <row r="35" spans="3:8" x14ac:dyDescent="0.25">
      <c r="C35" s="28" t="str">
        <f t="shared" si="2"/>
        <v xml:space="preserve"> </v>
      </c>
      <c r="F35" s="74"/>
    </row>
    <row r="36" spans="3:8" x14ac:dyDescent="0.25">
      <c r="C36" s="28" t="str">
        <f t="shared" si="2"/>
        <v xml:space="preserve"> </v>
      </c>
      <c r="F36" s="74"/>
    </row>
    <row r="37" spans="3:8" x14ac:dyDescent="0.25">
      <c r="C37" s="28" t="str">
        <f t="shared" si="2"/>
        <v xml:space="preserve"> </v>
      </c>
      <c r="F37" s="74"/>
    </row>
    <row r="38" spans="3:8" x14ac:dyDescent="0.25">
      <c r="C38" s="28" t="str">
        <f t="shared" si="2"/>
        <v xml:space="preserve"> </v>
      </c>
      <c r="F38" s="74"/>
    </row>
    <row r="39" spans="3:8" x14ac:dyDescent="0.25">
      <c r="C39" s="28" t="str">
        <f t="shared" si="2"/>
        <v xml:space="preserve"> </v>
      </c>
      <c r="F39" s="74"/>
    </row>
    <row r="40" spans="3:8" x14ac:dyDescent="0.25">
      <c r="C40" s="28" t="str">
        <f t="shared" si="2"/>
        <v xml:space="preserve"> </v>
      </c>
      <c r="F40" s="74"/>
    </row>
    <row r="41" spans="3:8" x14ac:dyDescent="0.25">
      <c r="C41" s="28" t="str">
        <f t="shared" si="2"/>
        <v xml:space="preserve"> </v>
      </c>
      <c r="F41" s="74"/>
    </row>
    <row r="42" spans="3:8" x14ac:dyDescent="0.25">
      <c r="C42" s="28" t="str">
        <f t="shared" si="2"/>
        <v xml:space="preserve"> </v>
      </c>
      <c r="F42" s="74"/>
    </row>
    <row r="43" spans="3:8" s="29" customFormat="1" x14ac:dyDescent="0.25">
      <c r="C43" s="29" t="str">
        <f t="shared" si="2"/>
        <v xml:space="preserve"> </v>
      </c>
      <c r="F43" s="74"/>
      <c r="H43" s="28"/>
    </row>
    <row r="44" spans="3:8" x14ac:dyDescent="0.25">
      <c r="C44" s="28" t="str">
        <f t="shared" ref="C44:C80" si="3">B44&amp;" "&amp;A44</f>
        <v xml:space="preserve"> </v>
      </c>
      <c r="F44" s="74"/>
      <c r="G44" s="29"/>
    </row>
    <row r="45" spans="3:8" x14ac:dyDescent="0.25">
      <c r="C45" s="28" t="str">
        <f t="shared" si="3"/>
        <v xml:space="preserve"> </v>
      </c>
      <c r="F45" s="74"/>
      <c r="G45" s="29"/>
    </row>
    <row r="46" spans="3:8" x14ac:dyDescent="0.25">
      <c r="C46" s="28" t="str">
        <f t="shared" si="3"/>
        <v xml:space="preserve"> </v>
      </c>
      <c r="F46" s="74"/>
      <c r="G46" s="29"/>
    </row>
    <row r="47" spans="3:8" x14ac:dyDescent="0.25">
      <c r="C47" s="28" t="str">
        <f t="shared" si="3"/>
        <v xml:space="preserve"> </v>
      </c>
      <c r="F47" s="74"/>
      <c r="G47" s="29"/>
    </row>
    <row r="48" spans="3:8" x14ac:dyDescent="0.25">
      <c r="C48" s="28" t="str">
        <f t="shared" si="3"/>
        <v xml:space="preserve"> </v>
      </c>
      <c r="F48" s="74"/>
      <c r="G48" s="29"/>
    </row>
    <row r="49" spans="3:7" x14ac:dyDescent="0.25">
      <c r="C49" s="28" t="str">
        <f t="shared" si="3"/>
        <v xml:space="preserve"> </v>
      </c>
      <c r="F49" s="74"/>
      <c r="G49" s="29"/>
    </row>
    <row r="50" spans="3:7" x14ac:dyDescent="0.25">
      <c r="C50" s="28" t="str">
        <f t="shared" si="3"/>
        <v xml:space="preserve"> </v>
      </c>
      <c r="F50" s="74"/>
      <c r="G50" s="29"/>
    </row>
    <row r="51" spans="3:7" x14ac:dyDescent="0.25">
      <c r="C51" s="28" t="str">
        <f t="shared" si="3"/>
        <v xml:space="preserve"> </v>
      </c>
      <c r="F51" s="74"/>
      <c r="G51" s="29"/>
    </row>
    <row r="52" spans="3:7" x14ac:dyDescent="0.25">
      <c r="C52" s="28" t="str">
        <f t="shared" si="3"/>
        <v xml:space="preserve"> </v>
      </c>
      <c r="F52" s="74"/>
      <c r="G52" s="29"/>
    </row>
    <row r="53" spans="3:7" x14ac:dyDescent="0.25">
      <c r="C53" s="28" t="str">
        <f t="shared" si="3"/>
        <v xml:space="preserve"> </v>
      </c>
      <c r="F53" s="74"/>
      <c r="G53" s="29"/>
    </row>
    <row r="54" spans="3:7" x14ac:dyDescent="0.25">
      <c r="C54" s="28" t="str">
        <f t="shared" si="3"/>
        <v xml:space="preserve"> </v>
      </c>
      <c r="F54" s="74"/>
      <c r="G54" s="29"/>
    </row>
    <row r="55" spans="3:7" x14ac:dyDescent="0.25">
      <c r="C55" s="28" t="str">
        <f t="shared" si="3"/>
        <v xml:space="preserve"> </v>
      </c>
      <c r="F55" s="74"/>
      <c r="G55" s="29"/>
    </row>
    <row r="56" spans="3:7" x14ac:dyDescent="0.25">
      <c r="C56" s="28" t="str">
        <f t="shared" si="3"/>
        <v xml:space="preserve"> </v>
      </c>
      <c r="F56" s="74"/>
      <c r="G56" s="29"/>
    </row>
    <row r="57" spans="3:7" x14ac:dyDescent="0.25">
      <c r="C57" s="28" t="str">
        <f t="shared" si="3"/>
        <v xml:space="preserve"> </v>
      </c>
      <c r="F57" s="74"/>
      <c r="G57" s="29"/>
    </row>
    <row r="58" spans="3:7" x14ac:dyDescent="0.25">
      <c r="C58" s="28" t="str">
        <f t="shared" si="3"/>
        <v xml:space="preserve"> </v>
      </c>
      <c r="F58" s="74"/>
      <c r="G58" s="29"/>
    </row>
    <row r="59" spans="3:7" x14ac:dyDescent="0.25">
      <c r="C59" s="28" t="str">
        <f t="shared" si="3"/>
        <v xml:space="preserve"> </v>
      </c>
      <c r="F59" s="74"/>
      <c r="G59" s="29"/>
    </row>
    <row r="60" spans="3:7" x14ac:dyDescent="0.25">
      <c r="C60" s="28" t="str">
        <f t="shared" si="3"/>
        <v xml:space="preserve"> </v>
      </c>
      <c r="F60" s="74"/>
      <c r="G60" s="29"/>
    </row>
    <row r="61" spans="3:7" x14ac:dyDescent="0.25">
      <c r="C61" s="28" t="str">
        <f t="shared" si="3"/>
        <v xml:space="preserve"> </v>
      </c>
      <c r="F61" s="74"/>
      <c r="G61" s="29"/>
    </row>
    <row r="62" spans="3:7" x14ac:dyDescent="0.25">
      <c r="C62" s="28" t="str">
        <f t="shared" si="3"/>
        <v xml:space="preserve"> </v>
      </c>
      <c r="F62" s="74"/>
      <c r="G62" s="29"/>
    </row>
    <row r="63" spans="3:7" x14ac:dyDescent="0.25">
      <c r="C63" s="28" t="str">
        <f t="shared" si="3"/>
        <v xml:space="preserve"> </v>
      </c>
      <c r="F63" s="74"/>
      <c r="G63" s="29"/>
    </row>
    <row r="64" spans="3:7" x14ac:dyDescent="0.25">
      <c r="C64" s="28" t="str">
        <f t="shared" si="3"/>
        <v xml:space="preserve"> </v>
      </c>
      <c r="F64" s="74"/>
      <c r="G64" s="29"/>
    </row>
    <row r="65" spans="3:7" x14ac:dyDescent="0.25">
      <c r="C65" s="28" t="str">
        <f t="shared" si="3"/>
        <v xml:space="preserve"> </v>
      </c>
      <c r="F65" s="74"/>
      <c r="G65" s="29"/>
    </row>
    <row r="66" spans="3:7" x14ac:dyDescent="0.25">
      <c r="C66" s="28" t="str">
        <f t="shared" si="3"/>
        <v xml:space="preserve"> </v>
      </c>
      <c r="F66" s="74"/>
      <c r="G66" s="29"/>
    </row>
    <row r="67" spans="3:7" x14ac:dyDescent="0.25">
      <c r="C67" s="28" t="str">
        <f t="shared" si="3"/>
        <v xml:space="preserve"> </v>
      </c>
      <c r="F67" s="74"/>
      <c r="G67" s="29"/>
    </row>
    <row r="68" spans="3:7" x14ac:dyDescent="0.25">
      <c r="C68" s="28" t="str">
        <f t="shared" si="3"/>
        <v xml:space="preserve"> </v>
      </c>
      <c r="F68" s="74"/>
      <c r="G68" s="29"/>
    </row>
    <row r="69" spans="3:7" x14ac:dyDescent="0.25">
      <c r="C69" s="28" t="str">
        <f t="shared" si="3"/>
        <v xml:space="preserve"> </v>
      </c>
      <c r="F69" s="74"/>
      <c r="G69" s="29"/>
    </row>
    <row r="70" spans="3:7" x14ac:dyDescent="0.25">
      <c r="C70" s="28" t="str">
        <f t="shared" si="3"/>
        <v xml:space="preserve"> </v>
      </c>
      <c r="F70" s="74"/>
      <c r="G70" s="29"/>
    </row>
    <row r="71" spans="3:7" x14ac:dyDescent="0.25">
      <c r="C71" s="28" t="str">
        <f t="shared" si="3"/>
        <v xml:space="preserve"> </v>
      </c>
      <c r="F71" s="74"/>
      <c r="G71" s="29"/>
    </row>
    <row r="72" spans="3:7" x14ac:dyDescent="0.25">
      <c r="C72" s="28" t="str">
        <f t="shared" si="3"/>
        <v xml:space="preserve"> </v>
      </c>
      <c r="F72" s="74"/>
      <c r="G72" s="29"/>
    </row>
    <row r="73" spans="3:7" x14ac:dyDescent="0.25">
      <c r="C73" s="28" t="str">
        <f t="shared" si="3"/>
        <v xml:space="preserve"> </v>
      </c>
      <c r="F73" s="74"/>
      <c r="G73" s="29"/>
    </row>
    <row r="74" spans="3:7" x14ac:dyDescent="0.25">
      <c r="C74" s="28" t="str">
        <f t="shared" si="3"/>
        <v xml:space="preserve"> </v>
      </c>
      <c r="F74" s="74"/>
      <c r="G74" s="29"/>
    </row>
    <row r="75" spans="3:7" x14ac:dyDescent="0.25">
      <c r="C75" s="28" t="str">
        <f t="shared" si="3"/>
        <v xml:space="preserve"> </v>
      </c>
      <c r="F75" s="74"/>
      <c r="G75" s="29"/>
    </row>
    <row r="76" spans="3:7" x14ac:dyDescent="0.25">
      <c r="C76" s="28" t="str">
        <f t="shared" si="3"/>
        <v xml:space="preserve"> </v>
      </c>
      <c r="F76" s="74"/>
      <c r="G76" s="29"/>
    </row>
    <row r="77" spans="3:7" x14ac:dyDescent="0.25">
      <c r="C77" s="28" t="str">
        <f t="shared" si="3"/>
        <v xml:space="preserve"> </v>
      </c>
      <c r="F77" s="74"/>
      <c r="G77" s="29"/>
    </row>
    <row r="78" spans="3:7" x14ac:dyDescent="0.25">
      <c r="C78" s="28" t="str">
        <f t="shared" si="3"/>
        <v xml:space="preserve"> </v>
      </c>
      <c r="F78" s="74"/>
      <c r="G78" s="29"/>
    </row>
    <row r="79" spans="3:7" x14ac:dyDescent="0.25">
      <c r="C79" s="28" t="str">
        <f t="shared" si="3"/>
        <v xml:space="preserve"> </v>
      </c>
      <c r="F79" s="74"/>
      <c r="G79" s="29"/>
    </row>
    <row r="80" spans="3:7" x14ac:dyDescent="0.25">
      <c r="C80" s="28" t="str">
        <f t="shared" si="3"/>
        <v xml:space="preserve"> </v>
      </c>
      <c r="F80" s="74"/>
      <c r="G80" s="29"/>
    </row>
    <row r="81" spans="6:7" x14ac:dyDescent="0.25">
      <c r="F81" s="74"/>
      <c r="G81" s="29"/>
    </row>
    <row r="82" spans="6:7" x14ac:dyDescent="0.25">
      <c r="G82" s="29"/>
    </row>
    <row r="83" spans="6:7" x14ac:dyDescent="0.25">
      <c r="G83" s="29"/>
    </row>
    <row r="84" spans="6:7" x14ac:dyDescent="0.25">
      <c r="G84" s="29"/>
    </row>
    <row r="85" spans="6:7" x14ac:dyDescent="0.25">
      <c r="G85" s="29"/>
    </row>
    <row r="86" spans="6:7" x14ac:dyDescent="0.25">
      <c r="G86" s="29"/>
    </row>
    <row r="87" spans="6:7" x14ac:dyDescent="0.25">
      <c r="G87" s="29"/>
    </row>
    <row r="88" spans="6:7" x14ac:dyDescent="0.25">
      <c r="G88" s="29"/>
    </row>
    <row r="89" spans="6:7" x14ac:dyDescent="0.25">
      <c r="G89" s="29"/>
    </row>
    <row r="90" spans="6:7" x14ac:dyDescent="0.25">
      <c r="G90" s="29"/>
    </row>
    <row r="91" spans="6:7" x14ac:dyDescent="0.25">
      <c r="G91" s="29"/>
    </row>
    <row r="92" spans="6:7" x14ac:dyDescent="0.25">
      <c r="G92" s="29"/>
    </row>
    <row r="93" spans="6:7" x14ac:dyDescent="0.25">
      <c r="G93" s="29"/>
    </row>
    <row r="94" spans="6:7" x14ac:dyDescent="0.25">
      <c r="G94" s="29"/>
    </row>
    <row r="95" spans="6:7" x14ac:dyDescent="0.25">
      <c r="G95" s="29"/>
    </row>
    <row r="96" spans="6:7" x14ac:dyDescent="0.25">
      <c r="G96" s="29"/>
    </row>
    <row r="97" spans="7:7" x14ac:dyDescent="0.25">
      <c r="G97" s="29"/>
    </row>
    <row r="98" spans="7:7" x14ac:dyDescent="0.25">
      <c r="G98" s="29"/>
    </row>
    <row r="99" spans="7:7" x14ac:dyDescent="0.25">
      <c r="G99" s="29"/>
    </row>
    <row r="100" spans="7:7" x14ac:dyDescent="0.25">
      <c r="G100" s="29"/>
    </row>
    <row r="101" spans="7:7" x14ac:dyDescent="0.25">
      <c r="G101" s="29"/>
    </row>
    <row r="102" spans="7:7" x14ac:dyDescent="0.25">
      <c r="G102" s="29"/>
    </row>
    <row r="103" spans="7:7" x14ac:dyDescent="0.25">
      <c r="G103" s="29"/>
    </row>
    <row r="104" spans="7:7" x14ac:dyDescent="0.25">
      <c r="G104" s="29"/>
    </row>
    <row r="105" spans="7:7" x14ac:dyDescent="0.25">
      <c r="G105" s="29"/>
    </row>
    <row r="106" spans="7:7" x14ac:dyDescent="0.25">
      <c r="G106" s="29"/>
    </row>
    <row r="107" spans="7:7" x14ac:dyDescent="0.25">
      <c r="G107" s="29"/>
    </row>
    <row r="108" spans="7:7" x14ac:dyDescent="0.25">
      <c r="G108" s="29"/>
    </row>
    <row r="109" spans="7:7" x14ac:dyDescent="0.25">
      <c r="G109" s="29"/>
    </row>
    <row r="110" spans="7:7" x14ac:dyDescent="0.25">
      <c r="G110" s="29"/>
    </row>
    <row r="111" spans="7:7" x14ac:dyDescent="0.25">
      <c r="G111" s="29"/>
    </row>
    <row r="112" spans="7:7" x14ac:dyDescent="0.25">
      <c r="G112" s="29"/>
    </row>
    <row r="113" spans="7:7" x14ac:dyDescent="0.25">
      <c r="G113" s="29"/>
    </row>
    <row r="114" spans="7:7" x14ac:dyDescent="0.25">
      <c r="G114" s="29"/>
    </row>
    <row r="115" spans="7:7" x14ac:dyDescent="0.25">
      <c r="G115" s="29"/>
    </row>
    <row r="116" spans="7:7" x14ac:dyDescent="0.25">
      <c r="G116" s="29"/>
    </row>
    <row r="117" spans="7:7" x14ac:dyDescent="0.25">
      <c r="G117" s="29"/>
    </row>
  </sheetData>
  <autoFilter ref="A1:G117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F12" sqref="F12:F23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70" customFormat="1" x14ac:dyDescent="0.25">
      <c r="A1" s="82" t="s">
        <v>153</v>
      </c>
      <c r="C1" s="70" t="str">
        <f>B1&amp;" "&amp;A1</f>
        <v xml:space="preserve"> STO_Ball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8" x14ac:dyDescent="0.25">
      <c r="A2" s="28" t="s">
        <v>54</v>
      </c>
      <c r="B2" s="28" t="s">
        <v>81</v>
      </c>
      <c r="C2" s="70" t="str">
        <f t="shared" ref="C2:C23" si="0">B2&amp;" "&amp;A2</f>
        <v>Matthias Steinacker</v>
      </c>
      <c r="D2" s="73"/>
      <c r="F2" s="74">
        <v>40</v>
      </c>
      <c r="G2" s="28">
        <f>MOD(ROW(),2)</f>
        <v>0</v>
      </c>
      <c r="H2" s="28" t="str">
        <f>VLOOKUP(C2,Teilnehmer!$A$1:$A$200,1,FALSE)</f>
        <v>Matthias Steinacker</v>
      </c>
    </row>
    <row r="3" spans="1:8" x14ac:dyDescent="0.25">
      <c r="A3" s="28" t="s">
        <v>58</v>
      </c>
      <c r="B3" s="28" t="s">
        <v>80</v>
      </c>
      <c r="C3" s="70" t="str">
        <f t="shared" si="0"/>
        <v>Finn Walther</v>
      </c>
      <c r="D3" s="73"/>
      <c r="F3" s="74">
        <v>38.5</v>
      </c>
      <c r="G3" s="28">
        <f t="shared" ref="G3:G23" si="1">MOD(ROW(),2)</f>
        <v>1</v>
      </c>
      <c r="H3" s="28" t="str">
        <f>VLOOKUP(C3,Teilnehmer!$A$1:$A$200,1,FALSE)</f>
        <v>Finn Walther</v>
      </c>
    </row>
    <row r="4" spans="1:8" x14ac:dyDescent="0.25">
      <c r="A4" s="76" t="s">
        <v>28</v>
      </c>
      <c r="B4" s="81" t="s">
        <v>94</v>
      </c>
      <c r="C4" s="70" t="str">
        <f t="shared" si="0"/>
        <v>Tim Jonathan Fischer</v>
      </c>
      <c r="D4" s="73"/>
      <c r="F4" s="74">
        <v>37</v>
      </c>
      <c r="G4" s="28">
        <f t="shared" si="1"/>
        <v>0</v>
      </c>
      <c r="H4" s="28" t="str">
        <f>VLOOKUP(C4,Teilnehmer!$A$1:$A$200,1,FALSE)</f>
        <v>Tim Jonathan Fischer</v>
      </c>
    </row>
    <row r="5" spans="1:8" x14ac:dyDescent="0.25">
      <c r="A5" s="28" t="s">
        <v>78</v>
      </c>
      <c r="B5" s="76" t="s">
        <v>79</v>
      </c>
      <c r="C5" s="70" t="str">
        <f t="shared" si="0"/>
        <v>John Neszi</v>
      </c>
      <c r="D5" s="73"/>
      <c r="F5" s="74">
        <v>33.5</v>
      </c>
      <c r="G5" s="28">
        <f t="shared" si="1"/>
        <v>1</v>
      </c>
      <c r="H5" s="28" t="str">
        <f>VLOOKUP(C5,Teilnehmer!$A$1:$A$200,1,FALSE)</f>
        <v>John Neszi</v>
      </c>
    </row>
    <row r="6" spans="1:8" x14ac:dyDescent="0.25">
      <c r="A6" s="28" t="s">
        <v>91</v>
      </c>
      <c r="B6" s="28" t="s">
        <v>57</v>
      </c>
      <c r="C6" s="70" t="str">
        <f t="shared" si="0"/>
        <v>Paul Imhof</v>
      </c>
      <c r="D6" s="73"/>
      <c r="F6" s="74">
        <v>33.5</v>
      </c>
      <c r="G6" s="28">
        <f>MOD(ROW(),2)</f>
        <v>0</v>
      </c>
      <c r="H6" s="28" t="str">
        <f>VLOOKUP(C6,Teilnehmer!$A$1:$A$200,1,FALSE)</f>
        <v>Paul Imhof</v>
      </c>
    </row>
    <row r="7" spans="1:8" x14ac:dyDescent="0.25">
      <c r="A7" s="28" t="s">
        <v>120</v>
      </c>
      <c r="B7" s="28" t="s">
        <v>19</v>
      </c>
      <c r="C7" s="70" t="str">
        <f t="shared" si="0"/>
        <v>Hannes Pfannschilling</v>
      </c>
      <c r="D7" s="73"/>
      <c r="F7" s="74">
        <v>32</v>
      </c>
      <c r="G7" s="28">
        <f t="shared" si="1"/>
        <v>1</v>
      </c>
      <c r="H7" s="28" t="str">
        <f>VLOOKUP(C7,Teilnehmer!$A$1:$A$200,1,FALSE)</f>
        <v>Hannes Pfannschilling</v>
      </c>
    </row>
    <row r="8" spans="1:8" x14ac:dyDescent="0.25">
      <c r="A8" s="28" t="s">
        <v>23</v>
      </c>
      <c r="B8" s="28" t="s">
        <v>22</v>
      </c>
      <c r="C8" s="70" t="str">
        <f t="shared" si="0"/>
        <v>Fritz Zwicker</v>
      </c>
      <c r="D8" s="73"/>
      <c r="F8" s="74">
        <v>31.5</v>
      </c>
      <c r="G8" s="28">
        <f t="shared" si="1"/>
        <v>0</v>
      </c>
      <c r="H8" s="28" t="str">
        <f>VLOOKUP(C8,Teilnehmer!$A$1:$A$200,1,FALSE)</f>
        <v>Fritz Zwicker</v>
      </c>
    </row>
    <row r="9" spans="1:8" x14ac:dyDescent="0.25">
      <c r="A9" s="28" t="s">
        <v>66</v>
      </c>
      <c r="B9" s="76" t="s">
        <v>65</v>
      </c>
      <c r="C9" s="70" t="str">
        <f t="shared" si="0"/>
        <v>Jakob Hewig</v>
      </c>
      <c r="F9" s="74">
        <v>31</v>
      </c>
      <c r="G9" s="28">
        <f t="shared" si="1"/>
        <v>1</v>
      </c>
      <c r="H9" s="28" t="str">
        <f>VLOOKUP(C9,Teilnehmer!$A$1:$A$200,1,FALSE)</f>
        <v>Jakob Hewig</v>
      </c>
    </row>
    <row r="10" spans="1:8" x14ac:dyDescent="0.25">
      <c r="A10" s="28" t="s">
        <v>54</v>
      </c>
      <c r="B10" s="28" t="s">
        <v>64</v>
      </c>
      <c r="C10" s="70" t="str">
        <f t="shared" si="0"/>
        <v>Oliver Steinacker</v>
      </c>
      <c r="F10" s="74">
        <v>30</v>
      </c>
      <c r="G10" s="28">
        <f t="shared" si="1"/>
        <v>0</v>
      </c>
      <c r="H10" s="28" t="str">
        <f>VLOOKUP(C10,Teilnehmer!$A$1:$A$200,1,FALSE)</f>
        <v>Oliver Steinacker</v>
      </c>
    </row>
    <row r="11" spans="1:8" x14ac:dyDescent="0.25">
      <c r="A11" s="28" t="s">
        <v>25</v>
      </c>
      <c r="B11" s="28" t="s">
        <v>24</v>
      </c>
      <c r="C11" s="70" t="str">
        <f t="shared" si="0"/>
        <v>Ben Harbusch</v>
      </c>
      <c r="F11" s="74">
        <v>22.5</v>
      </c>
      <c r="G11" s="28">
        <f t="shared" si="1"/>
        <v>1</v>
      </c>
      <c r="H11" s="28" t="str">
        <f>VLOOKUP(C11,Teilnehmer!$A$1:$A$200,1,FALSE)</f>
        <v>Ben Harbusch</v>
      </c>
    </row>
    <row r="12" spans="1:8" x14ac:dyDescent="0.25">
      <c r="A12" s="28" t="s">
        <v>61</v>
      </c>
      <c r="B12" s="28" t="s">
        <v>41</v>
      </c>
      <c r="C12" s="70" t="str">
        <f t="shared" si="0"/>
        <v>Clara Illgen</v>
      </c>
      <c r="F12" s="74">
        <v>32</v>
      </c>
      <c r="G12" s="28">
        <f t="shared" si="1"/>
        <v>0</v>
      </c>
      <c r="H12" s="28" t="str">
        <f>VLOOKUP(C12,Teilnehmer!$A$1:$A$200,1,FALSE)</f>
        <v>Clara Illgen</v>
      </c>
    </row>
    <row r="13" spans="1:8" x14ac:dyDescent="0.25">
      <c r="A13" s="28" t="s">
        <v>55</v>
      </c>
      <c r="B13" s="28" t="s">
        <v>50</v>
      </c>
      <c r="C13" s="70" t="str">
        <f t="shared" si="0"/>
        <v>Amelie Rausch</v>
      </c>
      <c r="F13" s="74">
        <v>31.5</v>
      </c>
      <c r="G13" s="28">
        <f t="shared" si="1"/>
        <v>1</v>
      </c>
      <c r="H13" s="28" t="str">
        <f>VLOOKUP(C13,Teilnehmer!$A$1:$A$200,1,FALSE)</f>
        <v>Amelie Rausch</v>
      </c>
    </row>
    <row r="14" spans="1:8" x14ac:dyDescent="0.25">
      <c r="A14" s="28" t="s">
        <v>43</v>
      </c>
      <c r="B14" s="28" t="s">
        <v>42</v>
      </c>
      <c r="C14" s="70" t="str">
        <f t="shared" si="0"/>
        <v>Mia Weppler</v>
      </c>
      <c r="F14" s="74">
        <v>27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25">
      <c r="A15" s="28" t="s">
        <v>83</v>
      </c>
      <c r="B15" s="28" t="s">
        <v>60</v>
      </c>
      <c r="C15" s="70" t="str">
        <f t="shared" si="0"/>
        <v>Marlene Ludwig</v>
      </c>
      <c r="F15" s="74">
        <v>25</v>
      </c>
      <c r="G15" s="28">
        <f t="shared" si="1"/>
        <v>1</v>
      </c>
      <c r="H15" s="28" t="str">
        <f>VLOOKUP(C15,Teilnehmer!$A$1:$A$200,1,FALSE)</f>
        <v>Marlene Ludwig</v>
      </c>
    </row>
    <row r="16" spans="1:8" x14ac:dyDescent="0.25">
      <c r="A16" s="28" t="s">
        <v>107</v>
      </c>
      <c r="B16" s="28" t="s">
        <v>59</v>
      </c>
      <c r="C16" s="70" t="str">
        <f t="shared" si="0"/>
        <v>Ella Grünewald</v>
      </c>
      <c r="F16" s="74">
        <v>24</v>
      </c>
      <c r="G16" s="28">
        <f t="shared" si="1"/>
        <v>0</v>
      </c>
      <c r="H16" s="28" t="str">
        <f>VLOOKUP(C16,Teilnehmer!$A$1:$A$200,1,FALSE)</f>
        <v>Ella Grünewald</v>
      </c>
    </row>
    <row r="17" spans="1:8" x14ac:dyDescent="0.25">
      <c r="A17" s="28" t="s">
        <v>37</v>
      </c>
      <c r="B17" s="28" t="s">
        <v>36</v>
      </c>
      <c r="C17" s="70" t="str">
        <f t="shared" si="0"/>
        <v>Fine Hahn</v>
      </c>
      <c r="F17" s="74">
        <v>23.5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25">
      <c r="A18" s="28" t="s">
        <v>34</v>
      </c>
      <c r="B18" s="28" t="s">
        <v>33</v>
      </c>
      <c r="C18" s="70" t="str">
        <f t="shared" si="0"/>
        <v>Luisa Wirth</v>
      </c>
      <c r="F18" s="74">
        <v>22.5</v>
      </c>
      <c r="G18" s="28">
        <f t="shared" si="1"/>
        <v>0</v>
      </c>
      <c r="H18" s="28" t="str">
        <f>VLOOKUP(C18,Teilnehmer!$A$1:$A$200,1,FALSE)</f>
        <v>Luisa Wirth</v>
      </c>
    </row>
    <row r="19" spans="1:8" x14ac:dyDescent="0.25">
      <c r="A19" s="28" t="s">
        <v>45</v>
      </c>
      <c r="B19" s="28" t="s">
        <v>44</v>
      </c>
      <c r="C19" s="70" t="str">
        <f t="shared" si="0"/>
        <v>Martha Wahl</v>
      </c>
      <c r="F19" s="74">
        <v>21</v>
      </c>
      <c r="G19" s="28">
        <f t="shared" si="1"/>
        <v>1</v>
      </c>
      <c r="H19" s="28" t="str">
        <f>VLOOKUP(C19,Teilnehmer!$A$1:$A$200,1,FALSE)</f>
        <v>Martha Wahl</v>
      </c>
    </row>
    <row r="20" spans="1:8" x14ac:dyDescent="0.25">
      <c r="A20" s="28" t="s">
        <v>112</v>
      </c>
      <c r="B20" s="28" t="s">
        <v>113</v>
      </c>
      <c r="C20" s="70" t="str">
        <f t="shared" si="0"/>
        <v>Alexandra Gez</v>
      </c>
      <c r="F20" s="74">
        <v>20</v>
      </c>
      <c r="G20" s="28">
        <f t="shared" si="1"/>
        <v>0</v>
      </c>
      <c r="H20" s="28" t="str">
        <f>VLOOKUP(C20,Teilnehmer!$A$1:$A$200,1,FALSE)</f>
        <v>Alexandra Gez</v>
      </c>
    </row>
    <row r="21" spans="1:8" x14ac:dyDescent="0.25">
      <c r="A21" s="28" t="s">
        <v>114</v>
      </c>
      <c r="B21" s="28" t="s">
        <v>115</v>
      </c>
      <c r="C21" s="70" t="str">
        <f t="shared" si="0"/>
        <v>Ritaj Hasoun</v>
      </c>
      <c r="F21" s="74">
        <v>19.5</v>
      </c>
      <c r="G21" s="28">
        <f t="shared" si="1"/>
        <v>1</v>
      </c>
      <c r="H21" s="28" t="str">
        <f>VLOOKUP(C21,Teilnehmer!$A$1:$A$200,1,FALSE)</f>
        <v>Ritaj Hasoun</v>
      </c>
    </row>
    <row r="22" spans="1:8" x14ac:dyDescent="0.25">
      <c r="A22" s="28" t="s">
        <v>55</v>
      </c>
      <c r="B22" s="81" t="s">
        <v>84</v>
      </c>
      <c r="C22" s="70" t="str">
        <f t="shared" si="0"/>
        <v>Lotta Marie Rausch</v>
      </c>
      <c r="F22" s="74">
        <v>18.5</v>
      </c>
      <c r="G22" s="28">
        <f t="shared" si="1"/>
        <v>0</v>
      </c>
      <c r="H22" s="28" t="str">
        <f>VLOOKUP(C22,Teilnehmer!$A$1:$A$200,1,FALSE)</f>
        <v>Lotta Marie Rausch</v>
      </c>
    </row>
    <row r="23" spans="1:8" x14ac:dyDescent="0.25">
      <c r="A23" s="28" t="s">
        <v>154</v>
      </c>
      <c r="B23" s="28" t="s">
        <v>49</v>
      </c>
      <c r="C23" s="70" t="str">
        <f t="shared" si="0"/>
        <v>Marie Staubach</v>
      </c>
      <c r="F23" s="74">
        <v>15.5</v>
      </c>
      <c r="G23" s="28">
        <f t="shared" si="1"/>
        <v>1</v>
      </c>
      <c r="H23" s="28" t="str">
        <f>VLOOKUP(C23,Teilnehmer!$A$1:$A$200,1,FALSE)</f>
        <v>Marie Staubach</v>
      </c>
    </row>
    <row r="24" spans="1:8" x14ac:dyDescent="0.25">
      <c r="C24" s="28" t="str">
        <f t="shared" ref="C24:C43" si="2">B24&amp;" "&amp;A24</f>
        <v xml:space="preserve"> </v>
      </c>
      <c r="F24" s="74"/>
    </row>
    <row r="25" spans="1:8" x14ac:dyDescent="0.25">
      <c r="C25" s="28" t="str">
        <f t="shared" si="2"/>
        <v xml:space="preserve"> </v>
      </c>
      <c r="F25" s="74"/>
    </row>
    <row r="26" spans="1:8" x14ac:dyDescent="0.25">
      <c r="C26" s="28" t="str">
        <f t="shared" si="2"/>
        <v xml:space="preserve"> </v>
      </c>
      <c r="F26" s="74"/>
    </row>
    <row r="27" spans="1:8" x14ac:dyDescent="0.25">
      <c r="C27" s="28" t="str">
        <f t="shared" si="2"/>
        <v xml:space="preserve"> </v>
      </c>
      <c r="F27" s="74"/>
    </row>
    <row r="28" spans="1:8" x14ac:dyDescent="0.25">
      <c r="C28" s="28" t="str">
        <f t="shared" si="2"/>
        <v xml:space="preserve"> </v>
      </c>
      <c r="F28" s="74"/>
    </row>
    <row r="29" spans="1:8" x14ac:dyDescent="0.25">
      <c r="C29" s="28" t="str">
        <f t="shared" si="2"/>
        <v xml:space="preserve"> </v>
      </c>
      <c r="F29" s="74"/>
    </row>
    <row r="30" spans="1:8" x14ac:dyDescent="0.25">
      <c r="C30" s="28" t="str">
        <f t="shared" si="2"/>
        <v xml:space="preserve"> </v>
      </c>
      <c r="F30" s="74"/>
    </row>
    <row r="31" spans="1:8" x14ac:dyDescent="0.25">
      <c r="C31" s="28" t="str">
        <f t="shared" si="2"/>
        <v xml:space="preserve"> </v>
      </c>
      <c r="F31" s="74"/>
    </row>
    <row r="32" spans="1:8" x14ac:dyDescent="0.25">
      <c r="C32" s="28" t="str">
        <f t="shared" si="2"/>
        <v xml:space="preserve"> </v>
      </c>
      <c r="F32" s="74"/>
    </row>
    <row r="33" spans="3:8" x14ac:dyDescent="0.25">
      <c r="C33" s="28" t="str">
        <f t="shared" si="2"/>
        <v xml:space="preserve"> </v>
      </c>
      <c r="F33" s="74"/>
    </row>
    <row r="34" spans="3:8" x14ac:dyDescent="0.25">
      <c r="C34" s="28" t="str">
        <f t="shared" si="2"/>
        <v xml:space="preserve"> </v>
      </c>
      <c r="F34" s="74"/>
    </row>
    <row r="35" spans="3:8" x14ac:dyDescent="0.25">
      <c r="C35" s="28" t="str">
        <f t="shared" si="2"/>
        <v xml:space="preserve"> </v>
      </c>
      <c r="F35" s="74"/>
    </row>
    <row r="36" spans="3:8" x14ac:dyDescent="0.25">
      <c r="C36" s="28" t="str">
        <f t="shared" si="2"/>
        <v xml:space="preserve"> </v>
      </c>
      <c r="F36" s="74"/>
    </row>
    <row r="37" spans="3:8" x14ac:dyDescent="0.25">
      <c r="C37" s="28" t="str">
        <f t="shared" si="2"/>
        <v xml:space="preserve"> </v>
      </c>
      <c r="F37" s="74"/>
    </row>
    <row r="38" spans="3:8" x14ac:dyDescent="0.25">
      <c r="C38" s="28" t="str">
        <f t="shared" si="2"/>
        <v xml:space="preserve"> </v>
      </c>
      <c r="F38" s="74"/>
    </row>
    <row r="39" spans="3:8" x14ac:dyDescent="0.25">
      <c r="C39" s="28" t="str">
        <f t="shared" si="2"/>
        <v xml:space="preserve"> </v>
      </c>
      <c r="F39" s="74"/>
    </row>
    <row r="40" spans="3:8" x14ac:dyDescent="0.25">
      <c r="C40" s="28" t="str">
        <f t="shared" si="2"/>
        <v xml:space="preserve"> </v>
      </c>
      <c r="F40" s="74"/>
    </row>
    <row r="41" spans="3:8" x14ac:dyDescent="0.25">
      <c r="C41" s="28" t="str">
        <f t="shared" si="2"/>
        <v xml:space="preserve"> </v>
      </c>
      <c r="F41" s="74"/>
    </row>
    <row r="42" spans="3:8" x14ac:dyDescent="0.25">
      <c r="C42" s="28" t="str">
        <f t="shared" si="2"/>
        <v xml:space="preserve"> </v>
      </c>
      <c r="F42" s="74"/>
    </row>
    <row r="43" spans="3:8" s="29" customFormat="1" x14ac:dyDescent="0.25">
      <c r="C43" s="29" t="str">
        <f t="shared" si="2"/>
        <v xml:space="preserve"> </v>
      </c>
      <c r="F43" s="74"/>
      <c r="H43" s="28"/>
    </row>
    <row r="44" spans="3:8" x14ac:dyDescent="0.25">
      <c r="C44" s="28" t="str">
        <f t="shared" ref="C44:C80" si="3">B44&amp;" "&amp;A44</f>
        <v xml:space="preserve"> </v>
      </c>
      <c r="F44" s="74"/>
      <c r="G44" s="29"/>
    </row>
    <row r="45" spans="3:8" x14ac:dyDescent="0.25">
      <c r="C45" s="28" t="str">
        <f t="shared" si="3"/>
        <v xml:space="preserve"> </v>
      </c>
      <c r="F45" s="74"/>
      <c r="G45" s="29"/>
    </row>
    <row r="46" spans="3:8" x14ac:dyDescent="0.25">
      <c r="C46" s="28" t="str">
        <f t="shared" si="3"/>
        <v xml:space="preserve"> </v>
      </c>
      <c r="F46" s="74"/>
      <c r="G46" s="29"/>
    </row>
    <row r="47" spans="3:8" x14ac:dyDescent="0.25">
      <c r="C47" s="28" t="str">
        <f t="shared" si="3"/>
        <v xml:space="preserve"> </v>
      </c>
      <c r="F47" s="74"/>
      <c r="G47" s="29"/>
    </row>
    <row r="48" spans="3:8" x14ac:dyDescent="0.25">
      <c r="C48" s="28" t="str">
        <f t="shared" si="3"/>
        <v xml:space="preserve"> </v>
      </c>
      <c r="F48" s="74"/>
      <c r="G48" s="29"/>
    </row>
    <row r="49" spans="3:7" x14ac:dyDescent="0.25">
      <c r="C49" s="28" t="str">
        <f t="shared" si="3"/>
        <v xml:space="preserve"> </v>
      </c>
      <c r="F49" s="74"/>
      <c r="G49" s="29"/>
    </row>
    <row r="50" spans="3:7" x14ac:dyDescent="0.25">
      <c r="C50" s="28" t="str">
        <f t="shared" si="3"/>
        <v xml:space="preserve"> </v>
      </c>
      <c r="F50" s="74"/>
      <c r="G50" s="29"/>
    </row>
    <row r="51" spans="3:7" x14ac:dyDescent="0.25">
      <c r="C51" s="28" t="str">
        <f t="shared" si="3"/>
        <v xml:space="preserve"> </v>
      </c>
      <c r="F51" s="74"/>
      <c r="G51" s="29"/>
    </row>
    <row r="52" spans="3:7" x14ac:dyDescent="0.25">
      <c r="C52" s="28" t="str">
        <f t="shared" si="3"/>
        <v xml:space="preserve"> </v>
      </c>
      <c r="F52" s="74"/>
      <c r="G52" s="29"/>
    </row>
    <row r="53" spans="3:7" x14ac:dyDescent="0.25">
      <c r="C53" s="28" t="str">
        <f t="shared" si="3"/>
        <v xml:space="preserve"> </v>
      </c>
      <c r="F53" s="74"/>
      <c r="G53" s="29"/>
    </row>
    <row r="54" spans="3:7" x14ac:dyDescent="0.25">
      <c r="C54" s="28" t="str">
        <f t="shared" si="3"/>
        <v xml:space="preserve"> </v>
      </c>
      <c r="F54" s="74"/>
      <c r="G54" s="29"/>
    </row>
    <row r="55" spans="3:7" x14ac:dyDescent="0.25">
      <c r="C55" s="28" t="str">
        <f t="shared" si="3"/>
        <v xml:space="preserve"> </v>
      </c>
      <c r="F55" s="74"/>
      <c r="G55" s="29"/>
    </row>
    <row r="56" spans="3:7" x14ac:dyDescent="0.25">
      <c r="C56" s="28" t="str">
        <f t="shared" si="3"/>
        <v xml:space="preserve"> </v>
      </c>
      <c r="F56" s="74"/>
      <c r="G56" s="29"/>
    </row>
    <row r="57" spans="3:7" x14ac:dyDescent="0.25">
      <c r="C57" s="28" t="str">
        <f t="shared" si="3"/>
        <v xml:space="preserve"> </v>
      </c>
      <c r="F57" s="74"/>
      <c r="G57" s="29"/>
    </row>
    <row r="58" spans="3:7" x14ac:dyDescent="0.25">
      <c r="C58" s="28" t="str">
        <f t="shared" si="3"/>
        <v xml:space="preserve"> </v>
      </c>
      <c r="F58" s="74"/>
      <c r="G58" s="29"/>
    </row>
    <row r="59" spans="3:7" x14ac:dyDescent="0.25">
      <c r="C59" s="28" t="str">
        <f t="shared" si="3"/>
        <v xml:space="preserve"> </v>
      </c>
      <c r="F59" s="74"/>
      <c r="G59" s="29"/>
    </row>
    <row r="60" spans="3:7" x14ac:dyDescent="0.25">
      <c r="C60" s="28" t="str">
        <f t="shared" si="3"/>
        <v xml:space="preserve"> </v>
      </c>
      <c r="F60" s="74"/>
      <c r="G60" s="29"/>
    </row>
    <row r="61" spans="3:7" x14ac:dyDescent="0.25">
      <c r="C61" s="28" t="str">
        <f t="shared" si="3"/>
        <v xml:space="preserve"> </v>
      </c>
      <c r="F61" s="74"/>
      <c r="G61" s="29"/>
    </row>
    <row r="62" spans="3:7" x14ac:dyDescent="0.25">
      <c r="C62" s="28" t="str">
        <f t="shared" si="3"/>
        <v xml:space="preserve"> </v>
      </c>
      <c r="F62" s="74"/>
      <c r="G62" s="29"/>
    </row>
    <row r="63" spans="3:7" x14ac:dyDescent="0.25">
      <c r="C63" s="28" t="str">
        <f t="shared" si="3"/>
        <v xml:space="preserve"> </v>
      </c>
      <c r="F63" s="74"/>
      <c r="G63" s="29"/>
    </row>
    <row r="64" spans="3:7" x14ac:dyDescent="0.25">
      <c r="C64" s="28" t="str">
        <f t="shared" si="3"/>
        <v xml:space="preserve"> </v>
      </c>
      <c r="F64" s="74"/>
      <c r="G64" s="29"/>
    </row>
    <row r="65" spans="3:7" x14ac:dyDescent="0.25">
      <c r="C65" s="28" t="str">
        <f t="shared" si="3"/>
        <v xml:space="preserve"> </v>
      </c>
      <c r="F65" s="74"/>
      <c r="G65" s="29"/>
    </row>
    <row r="66" spans="3:7" x14ac:dyDescent="0.25">
      <c r="C66" s="28" t="str">
        <f t="shared" si="3"/>
        <v xml:space="preserve"> </v>
      </c>
      <c r="F66" s="74"/>
      <c r="G66" s="29"/>
    </row>
    <row r="67" spans="3:7" x14ac:dyDescent="0.25">
      <c r="C67" s="28" t="str">
        <f t="shared" si="3"/>
        <v xml:space="preserve"> </v>
      </c>
      <c r="F67" s="74"/>
      <c r="G67" s="29"/>
    </row>
    <row r="68" spans="3:7" x14ac:dyDescent="0.25">
      <c r="C68" s="28" t="str">
        <f t="shared" si="3"/>
        <v xml:space="preserve"> </v>
      </c>
      <c r="F68" s="74"/>
      <c r="G68" s="29"/>
    </row>
    <row r="69" spans="3:7" x14ac:dyDescent="0.25">
      <c r="C69" s="28" t="str">
        <f t="shared" si="3"/>
        <v xml:space="preserve"> </v>
      </c>
      <c r="F69" s="74"/>
      <c r="G69" s="29"/>
    </row>
    <row r="70" spans="3:7" x14ac:dyDescent="0.25">
      <c r="C70" s="28" t="str">
        <f t="shared" si="3"/>
        <v xml:space="preserve"> </v>
      </c>
      <c r="F70" s="74"/>
      <c r="G70" s="29"/>
    </row>
    <row r="71" spans="3:7" x14ac:dyDescent="0.25">
      <c r="C71" s="28" t="str">
        <f t="shared" si="3"/>
        <v xml:space="preserve"> </v>
      </c>
      <c r="F71" s="74"/>
      <c r="G71" s="29"/>
    </row>
    <row r="72" spans="3:7" x14ac:dyDescent="0.25">
      <c r="C72" s="28" t="str">
        <f t="shared" si="3"/>
        <v xml:space="preserve"> </v>
      </c>
      <c r="F72" s="74"/>
      <c r="G72" s="29"/>
    </row>
    <row r="73" spans="3:7" x14ac:dyDescent="0.25">
      <c r="C73" s="28" t="str">
        <f t="shared" si="3"/>
        <v xml:space="preserve"> </v>
      </c>
      <c r="F73" s="74"/>
      <c r="G73" s="29"/>
    </row>
    <row r="74" spans="3:7" x14ac:dyDescent="0.25">
      <c r="C74" s="28" t="str">
        <f t="shared" si="3"/>
        <v xml:space="preserve"> </v>
      </c>
      <c r="F74" s="74"/>
      <c r="G74" s="29"/>
    </row>
    <row r="75" spans="3:7" x14ac:dyDescent="0.25">
      <c r="C75" s="28" t="str">
        <f t="shared" si="3"/>
        <v xml:space="preserve"> </v>
      </c>
      <c r="F75" s="74"/>
      <c r="G75" s="29"/>
    </row>
    <row r="76" spans="3:7" x14ac:dyDescent="0.25">
      <c r="C76" s="28" t="str">
        <f t="shared" si="3"/>
        <v xml:space="preserve"> </v>
      </c>
      <c r="F76" s="74"/>
      <c r="G76" s="29"/>
    </row>
    <row r="77" spans="3:7" x14ac:dyDescent="0.25">
      <c r="C77" s="28" t="str">
        <f t="shared" si="3"/>
        <v xml:space="preserve"> </v>
      </c>
      <c r="F77" s="74"/>
      <c r="G77" s="29"/>
    </row>
    <row r="78" spans="3:7" x14ac:dyDescent="0.25">
      <c r="C78" s="28" t="str">
        <f t="shared" si="3"/>
        <v xml:space="preserve"> </v>
      </c>
      <c r="F78" s="74"/>
      <c r="G78" s="29"/>
    </row>
    <row r="79" spans="3:7" x14ac:dyDescent="0.25">
      <c r="C79" s="28" t="str">
        <f t="shared" si="3"/>
        <v xml:space="preserve"> </v>
      </c>
      <c r="F79" s="74"/>
      <c r="G79" s="29"/>
    </row>
    <row r="80" spans="3:7" x14ac:dyDescent="0.25">
      <c r="C80" s="28" t="str">
        <f t="shared" si="3"/>
        <v xml:space="preserve"> </v>
      </c>
      <c r="F80" s="74"/>
      <c r="G80" s="29"/>
    </row>
    <row r="81" spans="6:7" x14ac:dyDescent="0.25">
      <c r="F81" s="74"/>
      <c r="G81" s="29"/>
    </row>
    <row r="82" spans="6:7" x14ac:dyDescent="0.25">
      <c r="G82" s="29"/>
    </row>
    <row r="83" spans="6:7" x14ac:dyDescent="0.25">
      <c r="G83" s="29"/>
    </row>
    <row r="84" spans="6:7" x14ac:dyDescent="0.25">
      <c r="G84" s="29"/>
    </row>
    <row r="85" spans="6:7" x14ac:dyDescent="0.25">
      <c r="G85" s="29"/>
    </row>
    <row r="86" spans="6:7" x14ac:dyDescent="0.25">
      <c r="G86" s="29"/>
    </row>
    <row r="87" spans="6:7" x14ac:dyDescent="0.25">
      <c r="G87" s="29"/>
    </row>
    <row r="88" spans="6:7" x14ac:dyDescent="0.25">
      <c r="G88" s="29"/>
    </row>
    <row r="89" spans="6:7" x14ac:dyDescent="0.25">
      <c r="G89" s="29"/>
    </row>
    <row r="90" spans="6:7" x14ac:dyDescent="0.25">
      <c r="G90" s="29"/>
    </row>
    <row r="91" spans="6:7" x14ac:dyDescent="0.25">
      <c r="G91" s="29"/>
    </row>
    <row r="92" spans="6:7" x14ac:dyDescent="0.25">
      <c r="G92" s="29"/>
    </row>
    <row r="93" spans="6:7" x14ac:dyDescent="0.25">
      <c r="G93" s="29"/>
    </row>
    <row r="94" spans="6:7" x14ac:dyDescent="0.25">
      <c r="G94" s="29"/>
    </row>
    <row r="95" spans="6:7" x14ac:dyDescent="0.25">
      <c r="G95" s="29"/>
    </row>
    <row r="96" spans="6:7" x14ac:dyDescent="0.25">
      <c r="G96" s="29"/>
    </row>
    <row r="97" spans="7:7" x14ac:dyDescent="0.25">
      <c r="G97" s="29"/>
    </row>
    <row r="98" spans="7:7" x14ac:dyDescent="0.25">
      <c r="G98" s="29"/>
    </row>
    <row r="99" spans="7:7" x14ac:dyDescent="0.25">
      <c r="G99" s="29"/>
    </row>
    <row r="100" spans="7:7" x14ac:dyDescent="0.25">
      <c r="G100" s="29"/>
    </row>
    <row r="101" spans="7:7" x14ac:dyDescent="0.25">
      <c r="G101" s="29"/>
    </row>
    <row r="102" spans="7:7" x14ac:dyDescent="0.25">
      <c r="G102" s="29"/>
    </row>
    <row r="103" spans="7:7" x14ac:dyDescent="0.25">
      <c r="G103" s="29"/>
    </row>
    <row r="104" spans="7:7" x14ac:dyDescent="0.25">
      <c r="G104" s="29"/>
    </row>
    <row r="105" spans="7:7" x14ac:dyDescent="0.25">
      <c r="G105" s="29"/>
    </row>
    <row r="106" spans="7:7" x14ac:dyDescent="0.25">
      <c r="G106" s="29"/>
    </row>
    <row r="107" spans="7:7" x14ac:dyDescent="0.25">
      <c r="G107" s="29"/>
    </row>
    <row r="108" spans="7:7" x14ac:dyDescent="0.25">
      <c r="G108" s="29"/>
    </row>
    <row r="109" spans="7:7" x14ac:dyDescent="0.25">
      <c r="G109" s="29"/>
    </row>
    <row r="110" spans="7:7" x14ac:dyDescent="0.25">
      <c r="G110" s="29"/>
    </row>
    <row r="111" spans="7:7" x14ac:dyDescent="0.25">
      <c r="G111" s="29"/>
    </row>
    <row r="112" spans="7:7" x14ac:dyDescent="0.25">
      <c r="G112" s="29"/>
    </row>
    <row r="113" spans="7:7" x14ac:dyDescent="0.25">
      <c r="G113" s="29"/>
    </row>
    <row r="114" spans="7:7" x14ac:dyDescent="0.25">
      <c r="G114" s="29"/>
    </row>
    <row r="115" spans="7:7" x14ac:dyDescent="0.25">
      <c r="G115" s="29"/>
    </row>
    <row r="116" spans="7:7" x14ac:dyDescent="0.25">
      <c r="G116" s="29"/>
    </row>
    <row r="117" spans="7:7" x14ac:dyDescent="0.25">
      <c r="G117" s="29"/>
    </row>
  </sheetData>
  <autoFilter ref="A1:G117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0" workbookViewId="0">
      <selection activeCell="F26" sqref="F26"/>
    </sheetView>
  </sheetViews>
  <sheetFormatPr baseColWidth="10" defaultRowHeight="15" x14ac:dyDescent="0.25"/>
  <cols>
    <col min="1" max="1" width="21.5703125" style="28" bestFit="1" customWidth="1"/>
    <col min="2" max="2" width="14.28515625" style="28" bestFit="1" customWidth="1"/>
    <col min="3" max="3" width="31.28515625" style="28" customWidth="1"/>
    <col min="4" max="5" width="11.42578125" style="28"/>
    <col min="6" max="6" width="13.5703125" style="28" customWidth="1"/>
    <col min="7" max="7" width="11.42578125" style="28"/>
    <col min="8" max="8" width="20.5703125" style="28" customWidth="1"/>
    <col min="9" max="16384" width="11.42578125" style="28"/>
  </cols>
  <sheetData>
    <row r="1" spans="1:8" s="70" customFormat="1" x14ac:dyDescent="0.25">
      <c r="A1" s="72" t="s">
        <v>138</v>
      </c>
      <c r="C1" s="70" t="str">
        <f>B1&amp;" "&amp;A1</f>
        <v xml:space="preserve"> ANG_Hürden</v>
      </c>
      <c r="D1" s="71" t="s">
        <v>11</v>
      </c>
      <c r="E1" s="71" t="s">
        <v>12</v>
      </c>
      <c r="F1" s="71" t="s">
        <v>17</v>
      </c>
      <c r="G1" s="70" t="s">
        <v>52</v>
      </c>
      <c r="H1" s="71" t="s">
        <v>136</v>
      </c>
    </row>
    <row r="2" spans="1:8" x14ac:dyDescent="0.25">
      <c r="A2" s="28" t="s">
        <v>47</v>
      </c>
      <c r="B2" s="73" t="s">
        <v>122</v>
      </c>
      <c r="C2" s="70" t="str">
        <f t="shared" ref="C2:C26" si="0">B2&amp;" "&amp;A2</f>
        <v>Marit Frieda Stock</v>
      </c>
      <c r="D2" s="68"/>
      <c r="E2" s="28">
        <v>2012</v>
      </c>
      <c r="F2" s="74">
        <v>12.66</v>
      </c>
      <c r="G2" s="28">
        <f>MOD(ROW(),2)</f>
        <v>0</v>
      </c>
      <c r="H2" s="28" t="str">
        <f>VLOOKUP(C2,Teilnehmer!$A$1:$A$200,1,FALSE)</f>
        <v>Marit Frieda Stock</v>
      </c>
    </row>
    <row r="3" spans="1:8" x14ac:dyDescent="0.25">
      <c r="A3" s="28" t="s">
        <v>34</v>
      </c>
      <c r="B3" s="73" t="s">
        <v>33</v>
      </c>
      <c r="C3" s="70" t="str">
        <f t="shared" si="0"/>
        <v>Luisa Wirth</v>
      </c>
      <c r="D3" s="68"/>
      <c r="E3" s="28">
        <v>2012</v>
      </c>
      <c r="F3" s="74">
        <v>13.11</v>
      </c>
      <c r="G3" s="28">
        <f t="shared" ref="G3:G66" si="1">MOD(ROW(),2)</f>
        <v>1</v>
      </c>
      <c r="H3" s="28" t="str">
        <f>VLOOKUP(C3,Teilnehmer!$A$1:$A$200,1,FALSE)</f>
        <v>Luisa Wirth</v>
      </c>
    </row>
    <row r="4" spans="1:8" x14ac:dyDescent="0.25">
      <c r="A4" s="28" t="s">
        <v>43</v>
      </c>
      <c r="B4" s="28" t="s">
        <v>42</v>
      </c>
      <c r="C4" s="70" t="str">
        <f t="shared" si="0"/>
        <v>Mia Weppler</v>
      </c>
      <c r="D4" s="68"/>
      <c r="E4" s="28">
        <v>2012</v>
      </c>
      <c r="F4" s="74">
        <v>13.93</v>
      </c>
      <c r="G4" s="28">
        <f t="shared" si="1"/>
        <v>0</v>
      </c>
      <c r="H4" s="28" t="str">
        <f>VLOOKUP(C4,Teilnehmer!$A$1:$A$200,1,FALSE)</f>
        <v>Mia Weppler</v>
      </c>
    </row>
    <row r="5" spans="1:8" x14ac:dyDescent="0.25">
      <c r="A5" s="28" t="s">
        <v>37</v>
      </c>
      <c r="B5" s="28" t="s">
        <v>36</v>
      </c>
      <c r="C5" s="70" t="str">
        <f t="shared" si="0"/>
        <v>Fine Hahn</v>
      </c>
      <c r="D5" s="68"/>
      <c r="E5" s="28">
        <v>2012</v>
      </c>
      <c r="F5" s="74" t="s">
        <v>139</v>
      </c>
      <c r="G5" s="28">
        <f t="shared" si="1"/>
        <v>1</v>
      </c>
      <c r="H5" s="28" t="str">
        <f>VLOOKUP(C5,Teilnehmer!$A$1:$A$200,1,FALSE)</f>
        <v>Fine Hahn</v>
      </c>
    </row>
    <row r="6" spans="1:8" x14ac:dyDescent="0.25">
      <c r="A6" s="28" t="s">
        <v>45</v>
      </c>
      <c r="B6" s="28" t="s">
        <v>44</v>
      </c>
      <c r="C6" s="70" t="str">
        <f t="shared" si="0"/>
        <v>Martha Wahl</v>
      </c>
      <c r="D6" s="68"/>
      <c r="E6" s="28">
        <v>2012</v>
      </c>
      <c r="F6" s="74" t="s">
        <v>139</v>
      </c>
      <c r="G6" s="28">
        <f t="shared" si="1"/>
        <v>0</v>
      </c>
      <c r="H6" s="28" t="str">
        <f>VLOOKUP(C6,Teilnehmer!$A$1:$A$200,1,FALSE)</f>
        <v>Martha Wahl</v>
      </c>
    </row>
    <row r="7" spans="1:8" x14ac:dyDescent="0.25">
      <c r="A7" s="28" t="s">
        <v>39</v>
      </c>
      <c r="B7" s="28" t="s">
        <v>38</v>
      </c>
      <c r="C7" s="70" t="str">
        <f t="shared" si="0"/>
        <v>Lina Röhrdanz</v>
      </c>
      <c r="D7" s="68"/>
      <c r="E7" s="28">
        <v>2012</v>
      </c>
      <c r="F7" s="74" t="s">
        <v>139</v>
      </c>
      <c r="G7" s="28">
        <f t="shared" si="1"/>
        <v>1</v>
      </c>
      <c r="H7" s="28" t="e">
        <f>VLOOKUP(C7,Teilnehmer!$A$1:$A$200,1,FALSE)</f>
        <v>#N/A</v>
      </c>
    </row>
    <row r="8" spans="1:8" x14ac:dyDescent="0.25">
      <c r="A8" s="28" t="s">
        <v>140</v>
      </c>
      <c r="B8" s="28" t="s">
        <v>59</v>
      </c>
      <c r="C8" s="70" t="str">
        <f t="shared" si="0"/>
        <v>Ella Weitzel</v>
      </c>
      <c r="D8" s="68"/>
      <c r="E8" s="28">
        <v>2011</v>
      </c>
      <c r="F8" s="74">
        <v>12.47</v>
      </c>
      <c r="G8" s="28">
        <f t="shared" si="1"/>
        <v>0</v>
      </c>
      <c r="H8" s="28" t="str">
        <f>VLOOKUP(C8,Teilnehmer!$A$1:$A$200,1,FALSE)</f>
        <v>Ella Weitzel</v>
      </c>
    </row>
    <row r="9" spans="1:8" x14ac:dyDescent="0.25">
      <c r="A9" s="28" t="s">
        <v>61</v>
      </c>
      <c r="B9" s="28" t="s">
        <v>41</v>
      </c>
      <c r="C9" s="70" t="str">
        <f t="shared" si="0"/>
        <v>Clara Illgen</v>
      </c>
      <c r="D9" s="68"/>
      <c r="E9" s="28">
        <v>2011</v>
      </c>
      <c r="F9" s="74">
        <v>12.93</v>
      </c>
      <c r="G9" s="28">
        <f t="shared" si="1"/>
        <v>1</v>
      </c>
      <c r="H9" s="28" t="str">
        <f>VLOOKUP(C9,Teilnehmer!$A$1:$A$200,1,FALSE)</f>
        <v>Clara Illgen</v>
      </c>
    </row>
    <row r="10" spans="1:8" x14ac:dyDescent="0.25">
      <c r="A10" s="28" t="s">
        <v>56</v>
      </c>
      <c r="B10" s="73" t="s">
        <v>144</v>
      </c>
      <c r="C10" s="70" t="str">
        <f t="shared" si="0"/>
        <v>Lisa Malin Göbel</v>
      </c>
      <c r="D10" s="68"/>
      <c r="E10" s="28">
        <v>2011</v>
      </c>
      <c r="F10" s="74">
        <v>12.94</v>
      </c>
      <c r="G10" s="28">
        <f t="shared" si="1"/>
        <v>0</v>
      </c>
      <c r="H10" s="28" t="str">
        <f>VLOOKUP(C10,Teilnehmer!$A$1:$A$200,1,FALSE)</f>
        <v>Lisa Malin Göbel</v>
      </c>
    </row>
    <row r="11" spans="1:8" x14ac:dyDescent="0.25">
      <c r="A11" s="28" t="s">
        <v>112</v>
      </c>
      <c r="B11" s="68" t="s">
        <v>113</v>
      </c>
      <c r="C11" s="70" t="str">
        <f t="shared" si="0"/>
        <v>Alexandra Gez</v>
      </c>
      <c r="D11" s="68"/>
      <c r="E11" s="28">
        <v>2011</v>
      </c>
      <c r="F11" s="74">
        <v>14.01</v>
      </c>
      <c r="G11" s="28">
        <f t="shared" si="1"/>
        <v>1</v>
      </c>
      <c r="H11" s="28" t="str">
        <f>VLOOKUP(C11,Teilnehmer!$A$1:$A$200,1,FALSE)</f>
        <v>Alexandra Gez</v>
      </c>
    </row>
    <row r="12" spans="1:8" x14ac:dyDescent="0.25">
      <c r="A12" s="28" t="s">
        <v>55</v>
      </c>
      <c r="B12" s="73" t="s">
        <v>84</v>
      </c>
      <c r="C12" s="70" t="str">
        <f t="shared" si="0"/>
        <v>Lotta Marie Rausch</v>
      </c>
      <c r="D12" s="68"/>
      <c r="E12" s="28">
        <v>2011</v>
      </c>
      <c r="F12" s="74">
        <v>14.32</v>
      </c>
      <c r="G12" s="28">
        <f t="shared" si="1"/>
        <v>0</v>
      </c>
      <c r="H12" s="28" t="str">
        <f>VLOOKUP(C12,Teilnehmer!$A$1:$A$200,1,FALSE)</f>
        <v>Lotta Marie Rausch</v>
      </c>
    </row>
    <row r="13" spans="1:8" x14ac:dyDescent="0.25">
      <c r="A13" s="28" t="s">
        <v>83</v>
      </c>
      <c r="B13" s="28" t="s">
        <v>60</v>
      </c>
      <c r="C13" s="70" t="str">
        <f t="shared" si="0"/>
        <v>Marlene Ludwig</v>
      </c>
      <c r="D13" s="68"/>
      <c r="E13" s="28">
        <v>2011</v>
      </c>
      <c r="F13" s="74">
        <v>15.04</v>
      </c>
      <c r="G13" s="28">
        <f t="shared" si="1"/>
        <v>1</v>
      </c>
      <c r="H13" s="28" t="str">
        <f>VLOOKUP(C13,Teilnehmer!$A$1:$A$200,1,FALSE)</f>
        <v>Marlene Ludwig</v>
      </c>
    </row>
    <row r="14" spans="1:8" x14ac:dyDescent="0.25">
      <c r="A14" s="28" t="s">
        <v>116</v>
      </c>
      <c r="B14" s="28" t="s">
        <v>117</v>
      </c>
      <c r="C14" s="70" t="str">
        <f t="shared" si="0"/>
        <v>Ana Uzunova</v>
      </c>
      <c r="D14" s="68"/>
      <c r="E14" s="28">
        <v>2011</v>
      </c>
      <c r="F14" s="74">
        <v>15.65</v>
      </c>
      <c r="G14" s="28">
        <f t="shared" si="1"/>
        <v>0</v>
      </c>
      <c r="H14" s="28" t="str">
        <f>VLOOKUP(C14,Teilnehmer!$A$1:$A$200,1,FALSE)</f>
        <v>Ana Uzunova</v>
      </c>
    </row>
    <row r="15" spans="1:8" x14ac:dyDescent="0.25">
      <c r="A15" s="28" t="s">
        <v>114</v>
      </c>
      <c r="B15" s="28" t="s">
        <v>115</v>
      </c>
      <c r="C15" s="70" t="str">
        <f t="shared" si="0"/>
        <v>Ritaj Hasoun</v>
      </c>
      <c r="D15" s="68"/>
      <c r="E15" s="28">
        <v>2011</v>
      </c>
      <c r="F15" s="74" t="s">
        <v>139</v>
      </c>
      <c r="G15" s="28">
        <f t="shared" si="1"/>
        <v>1</v>
      </c>
      <c r="H15" s="28" t="str">
        <f>VLOOKUP(C15,Teilnehmer!$A$1:$A$200,1,FALSE)</f>
        <v>Ritaj Hasoun</v>
      </c>
    </row>
    <row r="16" spans="1:8" x14ac:dyDescent="0.25">
      <c r="A16" s="28" t="s">
        <v>141</v>
      </c>
      <c r="B16" s="28" t="s">
        <v>142</v>
      </c>
      <c r="C16" s="70" t="str">
        <f t="shared" si="0"/>
        <v>Alwin Greifzu</v>
      </c>
      <c r="D16" s="68"/>
      <c r="E16" s="28">
        <v>2012</v>
      </c>
      <c r="F16" s="74">
        <v>12.12</v>
      </c>
      <c r="G16" s="28">
        <f t="shared" si="1"/>
        <v>0</v>
      </c>
      <c r="H16" s="28" t="str">
        <f>VLOOKUP(C16,Teilnehmer!$A$1:$A$200,1,FALSE)</f>
        <v>Alwin Greifzu</v>
      </c>
    </row>
    <row r="17" spans="1:8" x14ac:dyDescent="0.25">
      <c r="A17" s="28" t="s">
        <v>23</v>
      </c>
      <c r="B17" s="28" t="s">
        <v>22</v>
      </c>
      <c r="C17" s="70" t="str">
        <f t="shared" si="0"/>
        <v>Fritz Zwicker</v>
      </c>
      <c r="D17" s="68"/>
      <c r="E17" s="28">
        <v>2012</v>
      </c>
      <c r="F17" s="74">
        <v>12.86</v>
      </c>
      <c r="G17" s="28">
        <f t="shared" si="1"/>
        <v>1</v>
      </c>
      <c r="H17" s="28" t="str">
        <f>VLOOKUP(C17,Teilnehmer!$A$1:$A$200,1,FALSE)</f>
        <v>Fritz Zwicker</v>
      </c>
    </row>
    <row r="18" spans="1:8" x14ac:dyDescent="0.25">
      <c r="A18" s="28" t="s">
        <v>28</v>
      </c>
      <c r="B18" s="73" t="s">
        <v>94</v>
      </c>
      <c r="C18" s="70" t="str">
        <f t="shared" si="0"/>
        <v>Tim Jonathan Fischer</v>
      </c>
      <c r="D18" s="68"/>
      <c r="E18" s="28">
        <v>2012</v>
      </c>
      <c r="F18" s="74">
        <v>14.12</v>
      </c>
      <c r="G18" s="28">
        <f>MOD(ROW(),2)</f>
        <v>0</v>
      </c>
      <c r="H18" s="28" t="str">
        <f>VLOOKUP(C18,Teilnehmer!$A$1:$A$200,1,FALSE)</f>
        <v>Tim Jonathan Fischer</v>
      </c>
    </row>
    <row r="19" spans="1:8" x14ac:dyDescent="0.25">
      <c r="A19" s="28" t="s">
        <v>31</v>
      </c>
      <c r="B19" s="28" t="s">
        <v>30</v>
      </c>
      <c r="C19" s="70" t="str">
        <f t="shared" si="0"/>
        <v>Tom Abeska</v>
      </c>
      <c r="D19" s="68"/>
      <c r="E19" s="28">
        <v>2012</v>
      </c>
      <c r="F19" s="74">
        <v>14.99</v>
      </c>
      <c r="G19" s="28">
        <f t="shared" si="1"/>
        <v>1</v>
      </c>
      <c r="H19" s="28" t="str">
        <f>VLOOKUP(C19,Teilnehmer!$A$1:$A$200,1,FALSE)</f>
        <v>Tom Abeska</v>
      </c>
    </row>
    <row r="20" spans="1:8" x14ac:dyDescent="0.25">
      <c r="A20" s="28" t="s">
        <v>66</v>
      </c>
      <c r="B20" s="28" t="s">
        <v>65</v>
      </c>
      <c r="C20" s="70" t="str">
        <f t="shared" si="0"/>
        <v>Jakob Hewig</v>
      </c>
      <c r="D20" s="68"/>
      <c r="E20" s="28">
        <v>2012</v>
      </c>
      <c r="F20" s="74">
        <v>16.34</v>
      </c>
      <c r="G20" s="28">
        <f t="shared" si="1"/>
        <v>0</v>
      </c>
      <c r="H20" s="28" t="str">
        <f>VLOOKUP(C20,Teilnehmer!$A$1:$A$200,1,FALSE)</f>
        <v>Jakob Hewig</v>
      </c>
    </row>
    <row r="21" spans="1:8" x14ac:dyDescent="0.25">
      <c r="A21" s="31" t="s">
        <v>25</v>
      </c>
      <c r="B21" s="28" t="s">
        <v>24</v>
      </c>
      <c r="C21" s="70" t="str">
        <f t="shared" si="0"/>
        <v>Ben Harbusch</v>
      </c>
      <c r="D21" s="68"/>
      <c r="E21" s="28">
        <v>2012</v>
      </c>
      <c r="F21" s="74" t="s">
        <v>139</v>
      </c>
      <c r="G21" s="28">
        <f t="shared" si="1"/>
        <v>1</v>
      </c>
      <c r="H21" s="28" t="str">
        <f>VLOOKUP(C21,Teilnehmer!$A$1:$A$200,1,FALSE)</f>
        <v>Ben Harbusch</v>
      </c>
    </row>
    <row r="22" spans="1:8" x14ac:dyDescent="0.25">
      <c r="A22" s="28" t="s">
        <v>78</v>
      </c>
      <c r="B22" s="28" t="s">
        <v>79</v>
      </c>
      <c r="C22" s="70" t="str">
        <f t="shared" si="0"/>
        <v>John Neszi</v>
      </c>
      <c r="D22" s="68"/>
      <c r="E22" s="28">
        <v>2011</v>
      </c>
      <c r="F22" s="74">
        <v>10.53</v>
      </c>
      <c r="G22" s="28">
        <f t="shared" si="1"/>
        <v>0</v>
      </c>
      <c r="H22" s="28" t="str">
        <f>VLOOKUP(C22,Teilnehmer!$A$1:$A$200,1,FALSE)</f>
        <v>John Neszi</v>
      </c>
    </row>
    <row r="23" spans="1:8" x14ac:dyDescent="0.25">
      <c r="A23" s="28" t="s">
        <v>54</v>
      </c>
      <c r="B23" s="28" t="s">
        <v>64</v>
      </c>
      <c r="C23" s="70" t="str">
        <f t="shared" si="0"/>
        <v>Oliver Steinacker</v>
      </c>
      <c r="D23" s="68"/>
      <c r="E23" s="28">
        <v>2011</v>
      </c>
      <c r="F23" s="74">
        <v>12.65</v>
      </c>
      <c r="G23" s="28">
        <f t="shared" si="1"/>
        <v>1</v>
      </c>
      <c r="H23" s="28" t="str">
        <f>VLOOKUP(C23,Teilnehmer!$A$1:$A$200,1,FALSE)</f>
        <v>Oliver Steinacker</v>
      </c>
    </row>
    <row r="24" spans="1:8" x14ac:dyDescent="0.25">
      <c r="A24" s="28" t="s">
        <v>58</v>
      </c>
      <c r="B24" s="28" t="s">
        <v>80</v>
      </c>
      <c r="C24" s="70" t="str">
        <f t="shared" si="0"/>
        <v>Finn Walther</v>
      </c>
      <c r="D24" s="68"/>
      <c r="E24" s="28">
        <v>2011</v>
      </c>
      <c r="F24" s="74">
        <v>13.48</v>
      </c>
      <c r="G24" s="28">
        <f t="shared" si="1"/>
        <v>0</v>
      </c>
      <c r="H24" s="28" t="str">
        <f>VLOOKUP(C24,Teilnehmer!$A$1:$A$200,1,FALSE)</f>
        <v>Finn Walther</v>
      </c>
    </row>
    <row r="25" spans="1:8" x14ac:dyDescent="0.25">
      <c r="A25" s="28" t="s">
        <v>54</v>
      </c>
      <c r="B25" s="28" t="s">
        <v>81</v>
      </c>
      <c r="C25" s="70" t="str">
        <f t="shared" si="0"/>
        <v>Matthias Steinacker</v>
      </c>
      <c r="D25" s="68"/>
      <c r="E25" s="28">
        <v>2011</v>
      </c>
      <c r="F25" s="74">
        <v>14.71</v>
      </c>
      <c r="G25" s="28">
        <f t="shared" si="1"/>
        <v>1</v>
      </c>
      <c r="H25" s="28" t="str">
        <f>VLOOKUP(C25,Teilnehmer!$A$1:$A$200,1,FALSE)</f>
        <v>Matthias Steinacker</v>
      </c>
    </row>
    <row r="26" spans="1:8" x14ac:dyDescent="0.25">
      <c r="A26" s="28" t="s">
        <v>118</v>
      </c>
      <c r="B26" s="28" t="s">
        <v>119</v>
      </c>
      <c r="C26" s="70" t="str">
        <f t="shared" si="0"/>
        <v>Julien Sachs</v>
      </c>
      <c r="D26" s="68"/>
      <c r="E26" s="28">
        <v>2011</v>
      </c>
      <c r="F26" s="74" t="s">
        <v>143</v>
      </c>
      <c r="G26" s="28">
        <f t="shared" si="1"/>
        <v>0</v>
      </c>
      <c r="H26" s="28" t="str">
        <f>VLOOKUP(C26,Teilnehmer!$A$1:$A$200,1,FALSE)</f>
        <v>Julien Sachs</v>
      </c>
    </row>
    <row r="27" spans="1:8" x14ac:dyDescent="0.25">
      <c r="D27" s="68"/>
      <c r="F27" s="65"/>
      <c r="G27" s="28">
        <f t="shared" si="1"/>
        <v>1</v>
      </c>
      <c r="H27" s="28">
        <f>VLOOKUP(C27,Teilnehmer!$A$1:$A$200,1,FALSE)</f>
        <v>0</v>
      </c>
    </row>
    <row r="28" spans="1:8" x14ac:dyDescent="0.25">
      <c r="D28" s="68"/>
      <c r="F28" s="65"/>
      <c r="G28" s="28">
        <f t="shared" si="1"/>
        <v>0</v>
      </c>
      <c r="H28" s="28">
        <f>VLOOKUP(C28,Teilnehmer!$A$1:$A$200,1,FALSE)</f>
        <v>0</v>
      </c>
    </row>
    <row r="29" spans="1:8" x14ac:dyDescent="0.25">
      <c r="C29" s="28" t="str">
        <f t="shared" ref="C29:C92" si="2">B29&amp;" "&amp;A29</f>
        <v xml:space="preserve"> </v>
      </c>
      <c r="F29" s="65"/>
      <c r="G29" s="28">
        <f t="shared" si="1"/>
        <v>1</v>
      </c>
      <c r="H29" s="28" t="e">
        <f>VLOOKUP(C29,Teilnehmer!$A$1:$A$200,1,FALSE)</f>
        <v>#N/A</v>
      </c>
    </row>
    <row r="30" spans="1:8" x14ac:dyDescent="0.25">
      <c r="C30" s="28" t="str">
        <f t="shared" si="2"/>
        <v xml:space="preserve"> </v>
      </c>
      <c r="F30" s="65"/>
      <c r="G30" s="28">
        <f t="shared" si="1"/>
        <v>0</v>
      </c>
      <c r="H30" s="28" t="e">
        <f>VLOOKUP(C30,Teilnehmer!$A$1:$A$200,1,FALSE)</f>
        <v>#N/A</v>
      </c>
    </row>
    <row r="31" spans="1:8" x14ac:dyDescent="0.25">
      <c r="C31" s="28" t="str">
        <f t="shared" si="2"/>
        <v xml:space="preserve"> </v>
      </c>
      <c r="F31" s="65"/>
      <c r="G31" s="28">
        <f t="shared" si="1"/>
        <v>1</v>
      </c>
      <c r="H31" s="28" t="e">
        <f>VLOOKUP(C31,Teilnehmer!$A$1:$A$200,1,FALSE)</f>
        <v>#N/A</v>
      </c>
    </row>
    <row r="32" spans="1:8" x14ac:dyDescent="0.25">
      <c r="C32" s="28" t="str">
        <f t="shared" si="2"/>
        <v xml:space="preserve"> </v>
      </c>
      <c r="F32" s="65"/>
      <c r="G32" s="28">
        <f t="shared" si="1"/>
        <v>0</v>
      </c>
      <c r="H32" s="28" t="e">
        <f>VLOOKUP(C32,Teilnehmer!$A$1:$A$200,1,FALSE)</f>
        <v>#N/A</v>
      </c>
    </row>
    <row r="33" spans="3:8" x14ac:dyDescent="0.25">
      <c r="C33" s="28" t="str">
        <f t="shared" si="2"/>
        <v xml:space="preserve"> </v>
      </c>
      <c r="F33" s="65"/>
      <c r="G33" s="28">
        <f t="shared" si="1"/>
        <v>1</v>
      </c>
      <c r="H33" s="28" t="e">
        <f>VLOOKUP(C33,Teilnehmer!$A$1:$A$200,1,FALSE)</f>
        <v>#N/A</v>
      </c>
    </row>
    <row r="34" spans="3:8" x14ac:dyDescent="0.25">
      <c r="C34" s="28" t="str">
        <f t="shared" si="2"/>
        <v xml:space="preserve"> </v>
      </c>
      <c r="F34" s="65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25">
      <c r="C35" s="28" t="str">
        <f t="shared" si="2"/>
        <v xml:space="preserve"> </v>
      </c>
      <c r="F35" s="66"/>
      <c r="G35" s="29">
        <f t="shared" si="1"/>
        <v>1</v>
      </c>
      <c r="H35" s="28" t="e">
        <f>VLOOKUP(C35,Teilnehmer!$A$1:$A$200,1,FALSE)</f>
        <v>#N/A</v>
      </c>
    </row>
    <row r="36" spans="3:8" x14ac:dyDescent="0.25">
      <c r="C36" s="28" t="str">
        <f t="shared" si="2"/>
        <v xml:space="preserve"> </v>
      </c>
      <c r="F36" s="65"/>
      <c r="G36" s="28">
        <f t="shared" si="1"/>
        <v>0</v>
      </c>
      <c r="H36" s="28" t="e">
        <f>VLOOKUP(C36,Teilnehmer!$A$1:$A$200,1,FALSE)</f>
        <v>#N/A</v>
      </c>
    </row>
    <row r="37" spans="3:8" x14ac:dyDescent="0.25">
      <c r="C37" s="28" t="str">
        <f t="shared" si="2"/>
        <v xml:space="preserve"> </v>
      </c>
      <c r="F37" s="65"/>
      <c r="G37" s="28">
        <f t="shared" si="1"/>
        <v>1</v>
      </c>
      <c r="H37" s="28" t="e">
        <f>VLOOKUP(C37,Teilnehmer!$A$1:$A$200,1,FALSE)</f>
        <v>#N/A</v>
      </c>
    </row>
    <row r="38" spans="3:8" x14ac:dyDescent="0.25">
      <c r="C38" s="28" t="str">
        <f t="shared" si="2"/>
        <v xml:space="preserve"> </v>
      </c>
      <c r="F38" s="65"/>
      <c r="G38" s="28">
        <f t="shared" si="1"/>
        <v>0</v>
      </c>
      <c r="H38" s="28" t="e">
        <f>VLOOKUP(C38,Teilnehmer!$A$1:$A$200,1,FALSE)</f>
        <v>#N/A</v>
      </c>
    </row>
    <row r="39" spans="3:8" x14ac:dyDescent="0.25">
      <c r="C39" s="28" t="str">
        <f t="shared" si="2"/>
        <v xml:space="preserve"> </v>
      </c>
      <c r="F39" s="65"/>
      <c r="G39" s="28">
        <f t="shared" si="1"/>
        <v>1</v>
      </c>
      <c r="H39" s="28" t="e">
        <f>VLOOKUP(C39,Teilnehmer!$A$1:$A$200,1,FALSE)</f>
        <v>#N/A</v>
      </c>
    </row>
    <row r="40" spans="3:8" x14ac:dyDescent="0.25">
      <c r="C40" s="28" t="str">
        <f t="shared" si="2"/>
        <v xml:space="preserve"> </v>
      </c>
      <c r="F40" s="65"/>
      <c r="G40" s="28">
        <f t="shared" si="1"/>
        <v>0</v>
      </c>
      <c r="H40" s="28" t="e">
        <f>VLOOKUP(C40,Teilnehmer!$A$1:$A$200,1,FALSE)</f>
        <v>#N/A</v>
      </c>
    </row>
    <row r="41" spans="3:8" x14ac:dyDescent="0.25">
      <c r="C41" s="28" t="str">
        <f t="shared" si="2"/>
        <v xml:space="preserve"> </v>
      </c>
      <c r="F41" s="65"/>
      <c r="G41" s="28">
        <f t="shared" si="1"/>
        <v>1</v>
      </c>
      <c r="H41" s="28" t="e">
        <f>VLOOKUP(C41,Teilnehmer!$A$1:$A$200,1,FALSE)</f>
        <v>#N/A</v>
      </c>
    </row>
    <row r="42" spans="3:8" x14ac:dyDescent="0.25">
      <c r="C42" s="28" t="str">
        <f t="shared" si="2"/>
        <v xml:space="preserve"> </v>
      </c>
      <c r="F42" s="65"/>
      <c r="G42" s="28">
        <f t="shared" si="1"/>
        <v>0</v>
      </c>
      <c r="H42" s="28" t="e">
        <f>VLOOKUP(C42,Teilnehmer!$A$1:$A$200,1,FALSE)</f>
        <v>#N/A</v>
      </c>
    </row>
    <row r="43" spans="3:8" x14ac:dyDescent="0.25">
      <c r="C43" s="28" t="str">
        <f t="shared" si="2"/>
        <v xml:space="preserve"> </v>
      </c>
      <c r="F43" s="65"/>
      <c r="G43" s="28">
        <f t="shared" si="1"/>
        <v>1</v>
      </c>
      <c r="H43" s="28" t="e">
        <f>VLOOKUP(C43,Teilnehmer!$A$1:$A$200,1,FALSE)</f>
        <v>#N/A</v>
      </c>
    </row>
    <row r="44" spans="3:8" x14ac:dyDescent="0.25">
      <c r="C44" s="28" t="str">
        <f t="shared" si="2"/>
        <v xml:space="preserve"> </v>
      </c>
      <c r="F44" s="65"/>
      <c r="G44" s="28">
        <f t="shared" si="1"/>
        <v>0</v>
      </c>
      <c r="H44" s="28" t="e">
        <f>VLOOKUP(C44,Teilnehmer!$A$1:$A$200,1,FALSE)</f>
        <v>#N/A</v>
      </c>
    </row>
    <row r="45" spans="3:8" x14ac:dyDescent="0.25">
      <c r="C45" s="28" t="str">
        <f t="shared" si="2"/>
        <v xml:space="preserve"> </v>
      </c>
      <c r="F45" s="65"/>
      <c r="G45" s="28">
        <f t="shared" si="1"/>
        <v>1</v>
      </c>
      <c r="H45" s="28" t="e">
        <f>VLOOKUP(C45,Teilnehmer!$A$1:$A$200,1,FALSE)</f>
        <v>#N/A</v>
      </c>
    </row>
    <row r="46" spans="3:8" x14ac:dyDescent="0.25">
      <c r="C46" s="28" t="str">
        <f t="shared" si="2"/>
        <v xml:space="preserve"> </v>
      </c>
      <c r="F46" s="65"/>
      <c r="G46" s="28">
        <f t="shared" si="1"/>
        <v>0</v>
      </c>
      <c r="H46" s="28" t="e">
        <f>VLOOKUP(C46,Teilnehmer!$A$1:$A$200,1,FALSE)</f>
        <v>#N/A</v>
      </c>
    </row>
    <row r="47" spans="3:8" x14ac:dyDescent="0.25">
      <c r="C47" s="28" t="str">
        <f t="shared" si="2"/>
        <v xml:space="preserve"> </v>
      </c>
      <c r="F47" s="65"/>
      <c r="G47" s="28">
        <f t="shared" si="1"/>
        <v>1</v>
      </c>
      <c r="H47" s="28" t="e">
        <f>VLOOKUP(C47,Teilnehmer!$A$1:$A$200,1,FALSE)</f>
        <v>#N/A</v>
      </c>
    </row>
    <row r="48" spans="3:8" x14ac:dyDescent="0.25">
      <c r="C48" s="28" t="str">
        <f t="shared" si="2"/>
        <v xml:space="preserve"> </v>
      </c>
      <c r="F48" s="65"/>
      <c r="G48" s="28">
        <f t="shared" si="1"/>
        <v>0</v>
      </c>
      <c r="H48" s="28" t="e">
        <f>VLOOKUP(C48,Teilnehmer!$A$1:$A$200,1,FALSE)</f>
        <v>#N/A</v>
      </c>
    </row>
    <row r="49" spans="3:8" x14ac:dyDescent="0.25">
      <c r="C49" s="28" t="str">
        <f t="shared" si="2"/>
        <v xml:space="preserve"> </v>
      </c>
      <c r="F49" s="65"/>
      <c r="G49" s="28">
        <f t="shared" si="1"/>
        <v>1</v>
      </c>
      <c r="H49" s="28" t="e">
        <f>VLOOKUP(C49,Teilnehmer!$A$1:$A$200,1,FALSE)</f>
        <v>#N/A</v>
      </c>
    </row>
    <row r="50" spans="3:8" x14ac:dyDescent="0.25">
      <c r="C50" s="28" t="str">
        <f t="shared" si="2"/>
        <v xml:space="preserve"> </v>
      </c>
      <c r="F50" s="65"/>
      <c r="G50" s="28">
        <f t="shared" si="1"/>
        <v>0</v>
      </c>
      <c r="H50" s="28" t="e">
        <f>VLOOKUP(C50,Teilnehmer!$A$1:$A$200,1,FALSE)</f>
        <v>#N/A</v>
      </c>
    </row>
    <row r="51" spans="3:8" x14ac:dyDescent="0.25">
      <c r="C51" s="28" t="str">
        <f t="shared" si="2"/>
        <v xml:space="preserve"> </v>
      </c>
      <c r="F51" s="65"/>
      <c r="G51" s="28">
        <f t="shared" si="1"/>
        <v>1</v>
      </c>
      <c r="H51" s="28" t="e">
        <f>VLOOKUP(C51,Teilnehmer!$A$1:$A$200,1,FALSE)</f>
        <v>#N/A</v>
      </c>
    </row>
    <row r="52" spans="3:8" x14ac:dyDescent="0.25">
      <c r="C52" s="28" t="str">
        <f t="shared" si="2"/>
        <v xml:space="preserve"> </v>
      </c>
      <c r="F52" s="65"/>
      <c r="G52" s="28">
        <f t="shared" si="1"/>
        <v>0</v>
      </c>
      <c r="H52" s="28" t="e">
        <f>VLOOKUP(C52,Teilnehmer!$A$1:$A$200,1,FALSE)</f>
        <v>#N/A</v>
      </c>
    </row>
    <row r="53" spans="3:8" x14ac:dyDescent="0.25">
      <c r="C53" s="28" t="str">
        <f t="shared" si="2"/>
        <v xml:space="preserve"> </v>
      </c>
      <c r="F53" s="65"/>
      <c r="G53" s="28">
        <f t="shared" si="1"/>
        <v>1</v>
      </c>
      <c r="H53" s="28" t="e">
        <f>VLOOKUP(C53,Teilnehmer!$A$1:$A$200,1,FALSE)</f>
        <v>#N/A</v>
      </c>
    </row>
    <row r="54" spans="3:8" x14ac:dyDescent="0.25">
      <c r="C54" s="28" t="str">
        <f t="shared" si="2"/>
        <v xml:space="preserve"> </v>
      </c>
      <c r="F54" s="65"/>
      <c r="G54" s="28">
        <f t="shared" si="1"/>
        <v>0</v>
      </c>
      <c r="H54" s="28" t="e">
        <f>VLOOKUP(C54,Teilnehmer!$A$1:$A$200,1,FALSE)</f>
        <v>#N/A</v>
      </c>
    </row>
    <row r="55" spans="3:8" x14ac:dyDescent="0.25">
      <c r="C55" s="28" t="str">
        <f t="shared" si="2"/>
        <v xml:space="preserve"> </v>
      </c>
      <c r="F55" s="65"/>
      <c r="G55" s="28">
        <f t="shared" si="1"/>
        <v>1</v>
      </c>
      <c r="H55" s="28" t="e">
        <f>VLOOKUP(C55,Teilnehmer!$A$1:$A$200,1,FALSE)</f>
        <v>#N/A</v>
      </c>
    </row>
    <row r="56" spans="3:8" x14ac:dyDescent="0.25">
      <c r="C56" s="28" t="str">
        <f t="shared" si="2"/>
        <v xml:space="preserve"> </v>
      </c>
      <c r="F56" s="65"/>
      <c r="G56" s="28">
        <f t="shared" si="1"/>
        <v>0</v>
      </c>
      <c r="H56" s="28" t="e">
        <f>VLOOKUP(C56,Teilnehmer!$A$1:$A$200,1,FALSE)</f>
        <v>#N/A</v>
      </c>
    </row>
    <row r="57" spans="3:8" x14ac:dyDescent="0.25">
      <c r="C57" s="28" t="str">
        <f t="shared" si="2"/>
        <v xml:space="preserve"> </v>
      </c>
      <c r="F57" s="65"/>
      <c r="G57" s="28">
        <f t="shared" si="1"/>
        <v>1</v>
      </c>
      <c r="H57" s="28" t="e">
        <f>VLOOKUP(C57,Teilnehmer!$A$1:$A$200,1,FALSE)</f>
        <v>#N/A</v>
      </c>
    </row>
    <row r="58" spans="3:8" x14ac:dyDescent="0.25">
      <c r="C58" s="28" t="str">
        <f t="shared" si="2"/>
        <v xml:space="preserve"> </v>
      </c>
      <c r="F58" s="65"/>
      <c r="G58" s="28">
        <f t="shared" si="1"/>
        <v>0</v>
      </c>
      <c r="H58" s="28" t="e">
        <f>VLOOKUP(C58,Teilnehmer!$A$1:$A$200,1,FALSE)</f>
        <v>#N/A</v>
      </c>
    </row>
    <row r="59" spans="3:8" x14ac:dyDescent="0.25">
      <c r="C59" s="28" t="str">
        <f t="shared" si="2"/>
        <v xml:space="preserve"> </v>
      </c>
      <c r="F59" s="65"/>
      <c r="G59" s="28">
        <f t="shared" si="1"/>
        <v>1</v>
      </c>
      <c r="H59" s="28" t="e">
        <f>VLOOKUP(C59,Teilnehmer!$A$1:$A$200,1,FALSE)</f>
        <v>#N/A</v>
      </c>
    </row>
    <row r="60" spans="3:8" x14ac:dyDescent="0.25">
      <c r="C60" s="28" t="str">
        <f t="shared" si="2"/>
        <v xml:space="preserve"> </v>
      </c>
      <c r="F60" s="65"/>
      <c r="G60" s="28">
        <f t="shared" si="1"/>
        <v>0</v>
      </c>
      <c r="H60" s="28" t="e">
        <f>VLOOKUP(C60,Teilnehmer!$A$1:$A$200,1,FALSE)</f>
        <v>#N/A</v>
      </c>
    </row>
    <row r="61" spans="3:8" x14ac:dyDescent="0.25">
      <c r="C61" s="28" t="str">
        <f t="shared" si="2"/>
        <v xml:space="preserve"> </v>
      </c>
      <c r="G61" s="28">
        <f t="shared" si="1"/>
        <v>1</v>
      </c>
      <c r="H61" s="28" t="e">
        <f>VLOOKUP(C61,Teilnehmer!$A$1:$A$200,1,FALSE)</f>
        <v>#N/A</v>
      </c>
    </row>
    <row r="62" spans="3:8" x14ac:dyDescent="0.25">
      <c r="C62" s="28" t="str">
        <f t="shared" si="2"/>
        <v xml:space="preserve"> </v>
      </c>
      <c r="G62" s="28">
        <f t="shared" si="1"/>
        <v>0</v>
      </c>
      <c r="H62" s="28" t="e">
        <f>VLOOKUP(C62,Teilnehmer!$A$1:$A$200,1,FALSE)</f>
        <v>#N/A</v>
      </c>
    </row>
    <row r="63" spans="3:8" x14ac:dyDescent="0.25">
      <c r="C63" s="28" t="str">
        <f t="shared" si="2"/>
        <v xml:space="preserve"> </v>
      </c>
      <c r="G63" s="28">
        <f t="shared" si="1"/>
        <v>1</v>
      </c>
      <c r="H63" s="28" t="e">
        <f>VLOOKUP(C63,Teilnehmer!$A$1:$A$200,1,FALSE)</f>
        <v>#N/A</v>
      </c>
    </row>
    <row r="64" spans="3:8" x14ac:dyDescent="0.25">
      <c r="C64" s="28" t="str">
        <f t="shared" si="2"/>
        <v xml:space="preserve"> </v>
      </c>
      <c r="G64" s="28">
        <f t="shared" si="1"/>
        <v>0</v>
      </c>
      <c r="H64" s="28" t="e">
        <f>VLOOKUP(C64,Teilnehmer!$A$1:$A$200,1,FALSE)</f>
        <v>#N/A</v>
      </c>
    </row>
    <row r="65" spans="3:8" x14ac:dyDescent="0.25">
      <c r="C65" s="28" t="str">
        <f t="shared" si="2"/>
        <v xml:space="preserve"> </v>
      </c>
      <c r="G65" s="28">
        <f t="shared" si="1"/>
        <v>1</v>
      </c>
      <c r="H65" s="28" t="e">
        <f>VLOOKUP(C65,Teilnehmer!$A$1:$A$200,1,FALSE)</f>
        <v>#N/A</v>
      </c>
    </row>
    <row r="66" spans="3:8" x14ac:dyDescent="0.25">
      <c r="C66" s="28" t="str">
        <f t="shared" si="2"/>
        <v xml:space="preserve"> </v>
      </c>
      <c r="G66" s="28">
        <f t="shared" si="1"/>
        <v>0</v>
      </c>
      <c r="H66" s="28" t="e">
        <f>VLOOKUP(C66,Teilnehmer!$A$1:$A$200,1,FALSE)</f>
        <v>#N/A</v>
      </c>
    </row>
    <row r="67" spans="3:8" x14ac:dyDescent="0.25">
      <c r="C67" s="28" t="str">
        <f t="shared" si="2"/>
        <v xml:space="preserve"> </v>
      </c>
      <c r="G67" s="28">
        <f t="shared" ref="G67:G130" si="3">MOD(ROW(),2)</f>
        <v>1</v>
      </c>
      <c r="H67" s="28" t="e">
        <f>VLOOKUP(C67,Teilnehmer!$A$1:$A$200,1,FALSE)</f>
        <v>#N/A</v>
      </c>
    </row>
    <row r="68" spans="3:8" x14ac:dyDescent="0.25">
      <c r="C68" s="28" t="str">
        <f t="shared" si="2"/>
        <v xml:space="preserve"> </v>
      </c>
      <c r="G68" s="28">
        <f t="shared" si="3"/>
        <v>0</v>
      </c>
      <c r="H68" s="28" t="e">
        <f>VLOOKUP(C68,Teilnehmer!$A$1:$A$200,1,FALSE)</f>
        <v>#N/A</v>
      </c>
    </row>
    <row r="69" spans="3:8" x14ac:dyDescent="0.25">
      <c r="C69" s="28" t="str">
        <f t="shared" si="2"/>
        <v xml:space="preserve"> </v>
      </c>
      <c r="G69" s="28">
        <f t="shared" si="3"/>
        <v>1</v>
      </c>
      <c r="H69" s="28" t="e">
        <f>VLOOKUP(C69,Teilnehmer!$A$1:$A$200,1,FALSE)</f>
        <v>#N/A</v>
      </c>
    </row>
    <row r="70" spans="3:8" x14ac:dyDescent="0.25">
      <c r="C70" s="28" t="str">
        <f t="shared" si="2"/>
        <v xml:space="preserve"> </v>
      </c>
      <c r="G70" s="28">
        <f t="shared" si="3"/>
        <v>0</v>
      </c>
      <c r="H70" s="28" t="e">
        <f>VLOOKUP(C70,Teilnehmer!$A$1:$A$200,1,FALSE)</f>
        <v>#N/A</v>
      </c>
    </row>
    <row r="71" spans="3:8" x14ac:dyDescent="0.25">
      <c r="C71" s="28" t="str">
        <f t="shared" si="2"/>
        <v xml:space="preserve"> </v>
      </c>
      <c r="G71" s="28">
        <f t="shared" si="3"/>
        <v>1</v>
      </c>
      <c r="H71" s="28" t="e">
        <f>VLOOKUP(C71,Teilnehmer!$A$1:$A$200,1,FALSE)</f>
        <v>#N/A</v>
      </c>
    </row>
    <row r="72" spans="3:8" x14ac:dyDescent="0.25">
      <c r="C72" s="28" t="str">
        <f t="shared" si="2"/>
        <v xml:space="preserve"> </v>
      </c>
      <c r="G72" s="28">
        <f t="shared" si="3"/>
        <v>0</v>
      </c>
      <c r="H72" s="28" t="e">
        <f>VLOOKUP(C72,Teilnehmer!$A$1:$A$200,1,FALSE)</f>
        <v>#N/A</v>
      </c>
    </row>
    <row r="73" spans="3:8" x14ac:dyDescent="0.25">
      <c r="C73" s="28" t="str">
        <f t="shared" si="2"/>
        <v xml:space="preserve"> </v>
      </c>
      <c r="G73" s="28">
        <f t="shared" si="3"/>
        <v>1</v>
      </c>
      <c r="H73" s="28" t="e">
        <f>VLOOKUP(C73,Teilnehmer!$A$1:$A$200,1,FALSE)</f>
        <v>#N/A</v>
      </c>
    </row>
    <row r="74" spans="3:8" x14ac:dyDescent="0.25">
      <c r="C74" s="28" t="str">
        <f t="shared" si="2"/>
        <v xml:space="preserve"> </v>
      </c>
      <c r="G74" s="28">
        <f t="shared" si="3"/>
        <v>0</v>
      </c>
      <c r="H74" s="28" t="e">
        <f>VLOOKUP(C74,Teilnehmer!$A$1:$A$200,1,FALSE)</f>
        <v>#N/A</v>
      </c>
    </row>
    <row r="75" spans="3:8" x14ac:dyDescent="0.25">
      <c r="C75" s="28" t="str">
        <f t="shared" si="2"/>
        <v xml:space="preserve"> </v>
      </c>
      <c r="G75" s="28">
        <f t="shared" si="3"/>
        <v>1</v>
      </c>
      <c r="H75" s="28" t="e">
        <f>VLOOKUP(C75,Teilnehmer!$A$1:$A$200,1,FALSE)</f>
        <v>#N/A</v>
      </c>
    </row>
    <row r="76" spans="3:8" x14ac:dyDescent="0.25">
      <c r="C76" s="28" t="str">
        <f t="shared" si="2"/>
        <v xml:space="preserve"> </v>
      </c>
      <c r="G76" s="28">
        <f t="shared" si="3"/>
        <v>0</v>
      </c>
      <c r="H76" s="28" t="e">
        <f>VLOOKUP(C76,Teilnehmer!$A$1:$A$200,1,FALSE)</f>
        <v>#N/A</v>
      </c>
    </row>
    <row r="77" spans="3:8" x14ac:dyDescent="0.25">
      <c r="C77" s="28" t="str">
        <f t="shared" si="2"/>
        <v xml:space="preserve"> </v>
      </c>
      <c r="G77" s="28">
        <f t="shared" si="3"/>
        <v>1</v>
      </c>
      <c r="H77" s="28" t="e">
        <f>VLOOKUP(C77,Teilnehmer!$A$1:$A$200,1,FALSE)</f>
        <v>#N/A</v>
      </c>
    </row>
    <row r="78" spans="3:8" x14ac:dyDescent="0.25">
      <c r="C78" s="28" t="str">
        <f t="shared" si="2"/>
        <v xml:space="preserve"> </v>
      </c>
      <c r="G78" s="28">
        <f t="shared" si="3"/>
        <v>0</v>
      </c>
      <c r="H78" s="28" t="e">
        <f>VLOOKUP(C78,Teilnehmer!$A$1:$A$200,1,FALSE)</f>
        <v>#N/A</v>
      </c>
    </row>
    <row r="79" spans="3:8" x14ac:dyDescent="0.25">
      <c r="C79" s="28" t="str">
        <f t="shared" si="2"/>
        <v xml:space="preserve"> </v>
      </c>
      <c r="G79" s="28">
        <f t="shared" si="3"/>
        <v>1</v>
      </c>
      <c r="H79" s="28" t="e">
        <f>VLOOKUP(C79,Teilnehmer!$A$1:$A$200,1,FALSE)</f>
        <v>#N/A</v>
      </c>
    </row>
    <row r="80" spans="3:8" x14ac:dyDescent="0.25">
      <c r="C80" s="28" t="str">
        <f t="shared" si="2"/>
        <v xml:space="preserve"> </v>
      </c>
      <c r="G80" s="28">
        <f t="shared" si="3"/>
        <v>0</v>
      </c>
      <c r="H80" s="28" t="e">
        <f>VLOOKUP(C80,Teilnehmer!$A$1:$A$200,1,FALSE)</f>
        <v>#N/A</v>
      </c>
    </row>
    <row r="81" spans="3:8" x14ac:dyDescent="0.25">
      <c r="C81" s="28" t="str">
        <f t="shared" si="2"/>
        <v xml:space="preserve"> </v>
      </c>
      <c r="G81" s="28">
        <f t="shared" si="3"/>
        <v>1</v>
      </c>
      <c r="H81" s="28" t="e">
        <f>VLOOKUP(C81,Teilnehmer!$A$1:$A$200,1,FALSE)</f>
        <v>#N/A</v>
      </c>
    </row>
    <row r="82" spans="3:8" x14ac:dyDescent="0.25">
      <c r="C82" s="28" t="str">
        <f t="shared" si="2"/>
        <v xml:space="preserve"> </v>
      </c>
      <c r="G82" s="28">
        <f t="shared" si="3"/>
        <v>0</v>
      </c>
      <c r="H82" s="28" t="e">
        <f>VLOOKUP(C82,Teilnehmer!$A$1:$A$200,1,FALSE)</f>
        <v>#N/A</v>
      </c>
    </row>
    <row r="83" spans="3:8" x14ac:dyDescent="0.25">
      <c r="C83" s="28" t="str">
        <f t="shared" si="2"/>
        <v xml:space="preserve"> </v>
      </c>
      <c r="G83" s="28">
        <f t="shared" si="3"/>
        <v>1</v>
      </c>
      <c r="H83" s="28" t="e">
        <f>VLOOKUP(C83,Teilnehmer!$A$1:$A$200,1,FALSE)</f>
        <v>#N/A</v>
      </c>
    </row>
    <row r="84" spans="3:8" x14ac:dyDescent="0.25">
      <c r="C84" s="28" t="str">
        <f t="shared" si="2"/>
        <v xml:space="preserve"> </v>
      </c>
      <c r="G84" s="28">
        <f t="shared" si="3"/>
        <v>0</v>
      </c>
      <c r="H84" s="28" t="e">
        <f>VLOOKUP(C84,Teilnehmer!$A$1:$A$200,1,FALSE)</f>
        <v>#N/A</v>
      </c>
    </row>
    <row r="85" spans="3:8" x14ac:dyDescent="0.25">
      <c r="C85" s="28" t="str">
        <f t="shared" si="2"/>
        <v xml:space="preserve"> </v>
      </c>
      <c r="G85" s="28">
        <f t="shared" si="3"/>
        <v>1</v>
      </c>
      <c r="H85" s="28" t="e">
        <f>VLOOKUP(C85,Teilnehmer!$A$1:$A$200,1,FALSE)</f>
        <v>#N/A</v>
      </c>
    </row>
    <row r="86" spans="3:8" x14ac:dyDescent="0.25">
      <c r="C86" s="28" t="str">
        <f t="shared" si="2"/>
        <v xml:space="preserve"> 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25">
      <c r="C87" s="29" t="str">
        <f t="shared" si="2"/>
        <v xml:space="preserve"> </v>
      </c>
      <c r="G87" s="29">
        <f t="shared" si="3"/>
        <v>1</v>
      </c>
      <c r="H87" s="28" t="e">
        <f>VLOOKUP(C87,Teilnehmer!$A$1:$A$200,1,FALSE)</f>
        <v>#N/A</v>
      </c>
    </row>
    <row r="88" spans="3:8" x14ac:dyDescent="0.25">
      <c r="C88" s="28" t="str">
        <f t="shared" si="2"/>
        <v xml:space="preserve"> </v>
      </c>
      <c r="G88" s="29">
        <f t="shared" si="3"/>
        <v>0</v>
      </c>
      <c r="H88" s="28" t="e">
        <f>VLOOKUP(C88,Teilnehmer!$A$1:$A$200,1,FALSE)</f>
        <v>#N/A</v>
      </c>
    </row>
    <row r="89" spans="3:8" x14ac:dyDescent="0.25">
      <c r="C89" s="28" t="str">
        <f t="shared" si="2"/>
        <v xml:space="preserve"> </v>
      </c>
      <c r="G89" s="29">
        <f t="shared" si="3"/>
        <v>1</v>
      </c>
      <c r="H89" s="28" t="e">
        <f>VLOOKUP(C89,Teilnehmer!$A$1:$A$200,1,FALSE)</f>
        <v>#N/A</v>
      </c>
    </row>
    <row r="90" spans="3:8" x14ac:dyDescent="0.25">
      <c r="C90" s="28" t="str">
        <f t="shared" si="2"/>
        <v xml:space="preserve"> </v>
      </c>
      <c r="G90" s="29">
        <f t="shared" si="3"/>
        <v>0</v>
      </c>
      <c r="H90" s="28" t="e">
        <f>VLOOKUP(C90,Teilnehmer!$A$1:$A$200,1,FALSE)</f>
        <v>#N/A</v>
      </c>
    </row>
    <row r="91" spans="3:8" x14ac:dyDescent="0.25">
      <c r="C91" s="28" t="str">
        <f t="shared" si="2"/>
        <v xml:space="preserve"> </v>
      </c>
      <c r="G91" s="29">
        <f t="shared" si="3"/>
        <v>1</v>
      </c>
      <c r="H91" s="28" t="e">
        <f>VLOOKUP(C91,Teilnehmer!$A$1:$A$200,1,FALSE)</f>
        <v>#N/A</v>
      </c>
    </row>
    <row r="92" spans="3:8" x14ac:dyDescent="0.25">
      <c r="C92" s="28" t="str">
        <f t="shared" si="2"/>
        <v xml:space="preserve"> </v>
      </c>
      <c r="G92" s="29">
        <f t="shared" si="3"/>
        <v>0</v>
      </c>
      <c r="H92" s="28" t="e">
        <f>VLOOKUP(C92,Teilnehmer!$A$1:$A$200,1,FALSE)</f>
        <v>#N/A</v>
      </c>
    </row>
    <row r="93" spans="3:8" x14ac:dyDescent="0.25">
      <c r="C93" s="28" t="str">
        <f t="shared" ref="C93:C124" si="4">B93&amp;" "&amp;A93</f>
        <v xml:space="preserve"> </v>
      </c>
      <c r="G93" s="29">
        <f t="shared" si="3"/>
        <v>1</v>
      </c>
      <c r="H93" s="28" t="e">
        <f>VLOOKUP(C93,Teilnehmer!$A$1:$A$200,1,FALSE)</f>
        <v>#N/A</v>
      </c>
    </row>
    <row r="94" spans="3:8" x14ac:dyDescent="0.25">
      <c r="C94" s="28" t="str">
        <f t="shared" si="4"/>
        <v xml:space="preserve"> </v>
      </c>
      <c r="G94" s="29">
        <f t="shared" si="3"/>
        <v>0</v>
      </c>
      <c r="H94" s="28" t="e">
        <f>VLOOKUP(C94,Teilnehmer!$A$1:$A$200,1,FALSE)</f>
        <v>#N/A</v>
      </c>
    </row>
    <row r="95" spans="3:8" x14ac:dyDescent="0.25">
      <c r="C95" s="28" t="str">
        <f t="shared" si="4"/>
        <v xml:space="preserve"> </v>
      </c>
      <c r="G95" s="29">
        <f t="shared" si="3"/>
        <v>1</v>
      </c>
      <c r="H95" s="28" t="e">
        <f>VLOOKUP(C95,Teilnehmer!$A$1:$A$200,1,FALSE)</f>
        <v>#N/A</v>
      </c>
    </row>
    <row r="96" spans="3:8" x14ac:dyDescent="0.25">
      <c r="C96" s="28" t="str">
        <f t="shared" si="4"/>
        <v xml:space="preserve"> </v>
      </c>
      <c r="G96" s="29">
        <f t="shared" si="3"/>
        <v>0</v>
      </c>
      <c r="H96" s="28" t="e">
        <f>VLOOKUP(C96,Teilnehmer!$A$1:$A$200,1,FALSE)</f>
        <v>#N/A</v>
      </c>
    </row>
    <row r="97" spans="3:8" x14ac:dyDescent="0.25">
      <c r="C97" s="28" t="str">
        <f t="shared" si="4"/>
        <v xml:space="preserve"> </v>
      </c>
      <c r="G97" s="29">
        <f t="shared" si="3"/>
        <v>1</v>
      </c>
      <c r="H97" s="28" t="e">
        <f>VLOOKUP(C97,Teilnehmer!$A$1:$A$200,1,FALSE)</f>
        <v>#N/A</v>
      </c>
    </row>
    <row r="98" spans="3:8" x14ac:dyDescent="0.25">
      <c r="C98" s="28" t="str">
        <f t="shared" si="4"/>
        <v xml:space="preserve"> </v>
      </c>
      <c r="G98" s="29">
        <f t="shared" si="3"/>
        <v>0</v>
      </c>
      <c r="H98" s="28" t="e">
        <f>VLOOKUP(C98,Teilnehmer!$A$1:$A$200,1,FALSE)</f>
        <v>#N/A</v>
      </c>
    </row>
    <row r="99" spans="3:8" x14ac:dyDescent="0.25">
      <c r="C99" s="28" t="str">
        <f t="shared" si="4"/>
        <v xml:space="preserve"> </v>
      </c>
      <c r="G99" s="29">
        <f t="shared" si="3"/>
        <v>1</v>
      </c>
      <c r="H99" s="28" t="e">
        <f>VLOOKUP(C99,Teilnehmer!$A$1:$A$200,1,FALSE)</f>
        <v>#N/A</v>
      </c>
    </row>
    <row r="100" spans="3:8" x14ac:dyDescent="0.25">
      <c r="C100" s="28" t="str">
        <f t="shared" si="4"/>
        <v xml:space="preserve"> </v>
      </c>
      <c r="G100" s="29">
        <f t="shared" si="3"/>
        <v>0</v>
      </c>
      <c r="H100" s="28" t="e">
        <f>VLOOKUP(C100,Teilnehmer!$A$1:$A$200,1,FALSE)</f>
        <v>#N/A</v>
      </c>
    </row>
    <row r="101" spans="3:8" x14ac:dyDescent="0.25">
      <c r="C101" s="28" t="str">
        <f t="shared" si="4"/>
        <v xml:space="preserve"> </v>
      </c>
      <c r="G101" s="29">
        <f t="shared" si="3"/>
        <v>1</v>
      </c>
      <c r="H101" s="28" t="e">
        <f>VLOOKUP(C101,Teilnehmer!$A$1:$A$200,1,FALSE)</f>
        <v>#N/A</v>
      </c>
    </row>
    <row r="102" spans="3:8" x14ac:dyDescent="0.25">
      <c r="C102" s="28" t="str">
        <f t="shared" si="4"/>
        <v xml:space="preserve"> </v>
      </c>
      <c r="G102" s="29">
        <f t="shared" si="3"/>
        <v>0</v>
      </c>
      <c r="H102" s="28" t="e">
        <f>VLOOKUP(C102,Teilnehmer!$A$1:$A$200,1,FALSE)</f>
        <v>#N/A</v>
      </c>
    </row>
    <row r="103" spans="3:8" x14ac:dyDescent="0.25">
      <c r="C103" s="28" t="str">
        <f t="shared" si="4"/>
        <v xml:space="preserve"> </v>
      </c>
      <c r="G103" s="29">
        <f t="shared" si="3"/>
        <v>1</v>
      </c>
      <c r="H103" s="28" t="e">
        <f>VLOOKUP(C103,Teilnehmer!$A$1:$A$200,1,FALSE)</f>
        <v>#N/A</v>
      </c>
    </row>
    <row r="104" spans="3:8" x14ac:dyDescent="0.25">
      <c r="C104" s="28" t="str">
        <f t="shared" si="4"/>
        <v xml:space="preserve"> </v>
      </c>
      <c r="G104" s="29">
        <f t="shared" si="3"/>
        <v>0</v>
      </c>
      <c r="H104" s="28" t="e">
        <f>VLOOKUP(C104,Teilnehmer!$A$1:$A$200,1,FALSE)</f>
        <v>#N/A</v>
      </c>
    </row>
    <row r="105" spans="3:8" x14ac:dyDescent="0.25">
      <c r="C105" s="28" t="str">
        <f t="shared" si="4"/>
        <v xml:space="preserve"> </v>
      </c>
      <c r="G105" s="29">
        <f t="shared" si="3"/>
        <v>1</v>
      </c>
      <c r="H105" s="28" t="e">
        <f>VLOOKUP(C105,Teilnehmer!$A$1:$A$200,1,FALSE)</f>
        <v>#N/A</v>
      </c>
    </row>
    <row r="106" spans="3:8" x14ac:dyDescent="0.25">
      <c r="C106" s="28" t="str">
        <f t="shared" si="4"/>
        <v xml:space="preserve"> </v>
      </c>
      <c r="G106" s="29">
        <f t="shared" si="3"/>
        <v>0</v>
      </c>
      <c r="H106" s="28" t="e">
        <f>VLOOKUP(C106,Teilnehmer!$A$1:$A$200,1,FALSE)</f>
        <v>#N/A</v>
      </c>
    </row>
    <row r="107" spans="3:8" x14ac:dyDescent="0.25">
      <c r="C107" s="28" t="str">
        <f t="shared" si="4"/>
        <v xml:space="preserve"> </v>
      </c>
      <c r="G107" s="29">
        <f t="shared" si="3"/>
        <v>1</v>
      </c>
      <c r="H107" s="28" t="e">
        <f>VLOOKUP(C107,Teilnehmer!$A$1:$A$200,1,FALSE)</f>
        <v>#N/A</v>
      </c>
    </row>
    <row r="108" spans="3:8" x14ac:dyDescent="0.25">
      <c r="C108" s="28" t="str">
        <f t="shared" si="4"/>
        <v xml:space="preserve"> </v>
      </c>
      <c r="G108" s="29">
        <f t="shared" si="3"/>
        <v>0</v>
      </c>
      <c r="H108" s="28" t="e">
        <f>VLOOKUP(C108,Teilnehmer!$A$1:$A$200,1,FALSE)</f>
        <v>#N/A</v>
      </c>
    </row>
    <row r="109" spans="3:8" x14ac:dyDescent="0.25">
      <c r="C109" s="28" t="str">
        <f t="shared" si="4"/>
        <v xml:space="preserve"> </v>
      </c>
      <c r="G109" s="29">
        <f t="shared" si="3"/>
        <v>1</v>
      </c>
      <c r="H109" s="28" t="e">
        <f>VLOOKUP(C109,Teilnehmer!$A$1:$A$200,1,FALSE)</f>
        <v>#N/A</v>
      </c>
    </row>
    <row r="110" spans="3:8" x14ac:dyDescent="0.25">
      <c r="C110" s="28" t="str">
        <f t="shared" si="4"/>
        <v xml:space="preserve"> </v>
      </c>
      <c r="G110" s="29">
        <f t="shared" si="3"/>
        <v>0</v>
      </c>
      <c r="H110" s="28" t="e">
        <f>VLOOKUP(C110,Teilnehmer!$A$1:$A$200,1,FALSE)</f>
        <v>#N/A</v>
      </c>
    </row>
    <row r="111" spans="3:8" x14ac:dyDescent="0.25">
      <c r="C111" s="28" t="str">
        <f t="shared" si="4"/>
        <v xml:space="preserve"> </v>
      </c>
      <c r="G111" s="29">
        <f t="shared" si="3"/>
        <v>1</v>
      </c>
      <c r="H111" s="28" t="e">
        <f>VLOOKUP(C111,Teilnehmer!$A$1:$A$200,1,FALSE)</f>
        <v>#N/A</v>
      </c>
    </row>
    <row r="112" spans="3:8" x14ac:dyDescent="0.25">
      <c r="C112" s="28" t="str">
        <f t="shared" si="4"/>
        <v xml:space="preserve"> </v>
      </c>
      <c r="G112" s="29">
        <f t="shared" si="3"/>
        <v>0</v>
      </c>
      <c r="H112" s="28" t="e">
        <f>VLOOKUP(C112,Teilnehmer!$A$1:$A$200,1,FALSE)</f>
        <v>#N/A</v>
      </c>
    </row>
    <row r="113" spans="3:8" x14ac:dyDescent="0.25">
      <c r="C113" s="28" t="str">
        <f t="shared" si="4"/>
        <v xml:space="preserve"> </v>
      </c>
      <c r="G113" s="29">
        <f t="shared" si="3"/>
        <v>1</v>
      </c>
      <c r="H113" s="28" t="e">
        <f>VLOOKUP(C113,Teilnehmer!$A$1:$A$200,1,FALSE)</f>
        <v>#N/A</v>
      </c>
    </row>
    <row r="114" spans="3:8" x14ac:dyDescent="0.25">
      <c r="C114" s="28" t="str">
        <f t="shared" si="4"/>
        <v xml:space="preserve"> </v>
      </c>
      <c r="G114" s="29">
        <f t="shared" si="3"/>
        <v>0</v>
      </c>
      <c r="H114" s="28" t="e">
        <f>VLOOKUP(C114,Teilnehmer!$A$1:$A$200,1,FALSE)</f>
        <v>#N/A</v>
      </c>
    </row>
    <row r="115" spans="3:8" x14ac:dyDescent="0.25">
      <c r="C115" s="28" t="str">
        <f t="shared" si="4"/>
        <v xml:space="preserve"> </v>
      </c>
      <c r="G115" s="29">
        <f t="shared" si="3"/>
        <v>1</v>
      </c>
      <c r="H115" s="28" t="e">
        <f>VLOOKUP(C115,Teilnehmer!$A$1:$A$200,1,FALSE)</f>
        <v>#N/A</v>
      </c>
    </row>
    <row r="116" spans="3:8" x14ac:dyDescent="0.25">
      <c r="C116" s="28" t="str">
        <f t="shared" si="4"/>
        <v xml:space="preserve"> </v>
      </c>
      <c r="G116" s="29">
        <f t="shared" si="3"/>
        <v>0</v>
      </c>
      <c r="H116" s="28" t="e">
        <f>VLOOKUP(C116,Teilnehmer!$A$1:$A$200,1,FALSE)</f>
        <v>#N/A</v>
      </c>
    </row>
    <row r="117" spans="3:8" x14ac:dyDescent="0.25">
      <c r="C117" s="28" t="str">
        <f t="shared" si="4"/>
        <v xml:space="preserve"> </v>
      </c>
      <c r="G117" s="29">
        <f t="shared" si="3"/>
        <v>1</v>
      </c>
      <c r="H117" s="28" t="e">
        <f>VLOOKUP(C117,Teilnehmer!$A$1:$A$200,1,FALSE)</f>
        <v>#N/A</v>
      </c>
    </row>
    <row r="118" spans="3:8" x14ac:dyDescent="0.25">
      <c r="C118" s="28" t="str">
        <f t="shared" si="4"/>
        <v xml:space="preserve"> </v>
      </c>
      <c r="G118" s="29">
        <f t="shared" si="3"/>
        <v>0</v>
      </c>
      <c r="H118" s="28" t="e">
        <f>VLOOKUP(C118,Teilnehmer!$A$1:$A$200,1,FALSE)</f>
        <v>#N/A</v>
      </c>
    </row>
    <row r="119" spans="3:8" x14ac:dyDescent="0.25">
      <c r="C119" s="28" t="str">
        <f t="shared" si="4"/>
        <v xml:space="preserve"> </v>
      </c>
      <c r="G119" s="29">
        <f t="shared" si="3"/>
        <v>1</v>
      </c>
      <c r="H119" s="28" t="e">
        <f>VLOOKUP(C119,Teilnehmer!$A$1:$A$200,1,FALSE)</f>
        <v>#N/A</v>
      </c>
    </row>
    <row r="120" spans="3:8" x14ac:dyDescent="0.25">
      <c r="C120" s="28" t="str">
        <f t="shared" si="4"/>
        <v xml:space="preserve"> </v>
      </c>
      <c r="G120" s="29">
        <f t="shared" si="3"/>
        <v>0</v>
      </c>
      <c r="H120" s="28" t="e">
        <f>VLOOKUP(C120,Teilnehmer!$A$1:$A$200,1,FALSE)</f>
        <v>#N/A</v>
      </c>
    </row>
    <row r="121" spans="3:8" x14ac:dyDescent="0.25">
      <c r="C121" s="28" t="str">
        <f t="shared" si="4"/>
        <v xml:space="preserve"> </v>
      </c>
      <c r="G121" s="29">
        <f t="shared" si="3"/>
        <v>1</v>
      </c>
      <c r="H121" s="28" t="e">
        <f>VLOOKUP(C121,Teilnehmer!$A$1:$A$200,1,FALSE)</f>
        <v>#N/A</v>
      </c>
    </row>
    <row r="122" spans="3:8" x14ac:dyDescent="0.25">
      <c r="C122" s="28" t="str">
        <f t="shared" si="4"/>
        <v xml:space="preserve"> </v>
      </c>
      <c r="G122" s="29">
        <f t="shared" si="3"/>
        <v>0</v>
      </c>
      <c r="H122" s="28" t="e">
        <f>VLOOKUP(C122,Teilnehmer!$A$1:$A$200,1,FALSE)</f>
        <v>#N/A</v>
      </c>
    </row>
    <row r="123" spans="3:8" x14ac:dyDescent="0.25">
      <c r="C123" s="28" t="str">
        <f t="shared" si="4"/>
        <v xml:space="preserve"> </v>
      </c>
      <c r="G123" s="29">
        <f t="shared" si="3"/>
        <v>1</v>
      </c>
      <c r="H123" s="28" t="e">
        <f>VLOOKUP(C123,Teilnehmer!$A$1:$A$200,1,FALSE)</f>
        <v>#N/A</v>
      </c>
    </row>
    <row r="124" spans="3:8" x14ac:dyDescent="0.25">
      <c r="C124" s="28" t="str">
        <f t="shared" si="4"/>
        <v xml:space="preserve"> </v>
      </c>
      <c r="G124" s="29">
        <f t="shared" si="3"/>
        <v>0</v>
      </c>
      <c r="H124" s="28" t="e">
        <f>VLOOKUP(C124,Teilnehmer!$A$1:$A$200,1,FALSE)</f>
        <v>#N/A</v>
      </c>
    </row>
    <row r="125" spans="3:8" x14ac:dyDescent="0.25">
      <c r="G125" s="29">
        <f t="shared" si="3"/>
        <v>1</v>
      </c>
      <c r="H125" s="28">
        <f>VLOOKUP(C125,Teilnehmer!$A$1:$A$200,1,FALSE)</f>
        <v>0</v>
      </c>
    </row>
    <row r="126" spans="3:8" x14ac:dyDescent="0.25">
      <c r="G126" s="29">
        <f t="shared" si="3"/>
        <v>0</v>
      </c>
      <c r="H126" s="28">
        <f>VLOOKUP(C126,Teilnehmer!$A$1:$A$200,1,FALSE)</f>
        <v>0</v>
      </c>
    </row>
    <row r="127" spans="3:8" x14ac:dyDescent="0.25">
      <c r="G127" s="29">
        <f t="shared" si="3"/>
        <v>1</v>
      </c>
      <c r="H127" s="28">
        <f>VLOOKUP(C127,Teilnehmer!$A$1:$A$200,1,FALSE)</f>
        <v>0</v>
      </c>
    </row>
    <row r="128" spans="3:8" x14ac:dyDescent="0.25">
      <c r="G128" s="29">
        <f t="shared" si="3"/>
        <v>0</v>
      </c>
      <c r="H128" s="28">
        <f>VLOOKUP(C128,Teilnehmer!$A$1:$A$200,1,FALSE)</f>
        <v>0</v>
      </c>
    </row>
    <row r="129" spans="7:8" x14ac:dyDescent="0.25">
      <c r="G129" s="29">
        <f t="shared" si="3"/>
        <v>1</v>
      </c>
      <c r="H129" s="28">
        <f>VLOOKUP(C129,Teilnehmer!$A$1:$A$200,1,FALSE)</f>
        <v>0</v>
      </c>
    </row>
    <row r="130" spans="7:8" x14ac:dyDescent="0.25">
      <c r="G130" s="29">
        <f t="shared" si="3"/>
        <v>0</v>
      </c>
      <c r="H130" s="28">
        <f>VLOOKUP(C130,Teilnehmer!$A$1:$A$200,1,FALSE)</f>
        <v>0</v>
      </c>
    </row>
    <row r="131" spans="7:8" x14ac:dyDescent="0.25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25">
      <c r="G132" s="29">
        <f t="shared" si="5"/>
        <v>0</v>
      </c>
      <c r="H132" s="28">
        <f>VLOOKUP(C132,Teilnehmer!$A$1:$A$200,1,FALSE)</f>
        <v>0</v>
      </c>
    </row>
    <row r="133" spans="7:8" x14ac:dyDescent="0.25">
      <c r="G133" s="29">
        <f t="shared" si="5"/>
        <v>1</v>
      </c>
      <c r="H133" s="28">
        <f>VLOOKUP(C133,Teilnehmer!$A$1:$A$200,1,FALSE)</f>
        <v>0</v>
      </c>
    </row>
    <row r="134" spans="7:8" x14ac:dyDescent="0.25">
      <c r="G134" s="29">
        <f t="shared" si="5"/>
        <v>0</v>
      </c>
      <c r="H134" s="28">
        <f>VLOOKUP(C134,Teilnehmer!$A$1:$A$200,1,FALSE)</f>
        <v>0</v>
      </c>
    </row>
    <row r="135" spans="7:8" x14ac:dyDescent="0.25">
      <c r="G135" s="29">
        <f t="shared" si="5"/>
        <v>1</v>
      </c>
      <c r="H135" s="28">
        <f>VLOOKUP(C135,Teilnehmer!$A$1:$A$200,1,FALSE)</f>
        <v>0</v>
      </c>
    </row>
    <row r="136" spans="7:8" x14ac:dyDescent="0.25">
      <c r="G136" s="29">
        <f t="shared" si="5"/>
        <v>0</v>
      </c>
      <c r="H136" s="28">
        <f>VLOOKUP(C136,Teilnehmer!$A$1:$A$200,1,FALSE)</f>
        <v>0</v>
      </c>
    </row>
    <row r="137" spans="7:8" x14ac:dyDescent="0.25">
      <c r="G137" s="29">
        <f t="shared" si="5"/>
        <v>1</v>
      </c>
      <c r="H137" s="28">
        <f>VLOOKUP(C137,Teilnehmer!$A$1:$A$200,1,FALSE)</f>
        <v>0</v>
      </c>
    </row>
    <row r="138" spans="7:8" x14ac:dyDescent="0.25">
      <c r="G138" s="29">
        <f t="shared" si="5"/>
        <v>0</v>
      </c>
      <c r="H138" s="28">
        <f>VLOOKUP(C138,Teilnehmer!$A$1:$A$200,1,FALSE)</f>
        <v>0</v>
      </c>
    </row>
    <row r="139" spans="7:8" x14ac:dyDescent="0.25">
      <c r="G139" s="29">
        <f t="shared" si="5"/>
        <v>1</v>
      </c>
      <c r="H139" s="28">
        <f>VLOOKUP(C139,Teilnehmer!$A$1:$A$200,1,FALSE)</f>
        <v>0</v>
      </c>
    </row>
    <row r="140" spans="7:8" x14ac:dyDescent="0.25">
      <c r="G140" s="29">
        <f t="shared" si="5"/>
        <v>0</v>
      </c>
      <c r="H140" s="28">
        <f>VLOOKUP(C140,Teilnehmer!$A$1:$A$200,1,FALSE)</f>
        <v>0</v>
      </c>
    </row>
    <row r="141" spans="7:8" x14ac:dyDescent="0.25">
      <c r="G141" s="29"/>
    </row>
    <row r="142" spans="7:8" x14ac:dyDescent="0.25">
      <c r="G142" s="29"/>
    </row>
    <row r="143" spans="7:8" x14ac:dyDescent="0.25">
      <c r="G143" s="29"/>
    </row>
    <row r="144" spans="7:8" x14ac:dyDescent="0.25">
      <c r="G144" s="29"/>
    </row>
    <row r="145" spans="7:7" x14ac:dyDescent="0.25">
      <c r="G145" s="29"/>
    </row>
    <row r="146" spans="7:7" x14ac:dyDescent="0.25">
      <c r="G146" s="29"/>
    </row>
    <row r="147" spans="7:7" x14ac:dyDescent="0.25">
      <c r="G147" s="29"/>
    </row>
    <row r="148" spans="7:7" x14ac:dyDescent="0.25">
      <c r="G148" s="29"/>
    </row>
    <row r="149" spans="7:7" x14ac:dyDescent="0.25">
      <c r="G149" s="29"/>
    </row>
    <row r="150" spans="7:7" x14ac:dyDescent="0.25">
      <c r="G150" s="29"/>
    </row>
    <row r="151" spans="7:7" x14ac:dyDescent="0.25">
      <c r="G151" s="29"/>
    </row>
    <row r="152" spans="7:7" x14ac:dyDescent="0.25">
      <c r="G152" s="29"/>
    </row>
    <row r="153" spans="7:7" x14ac:dyDescent="0.25">
      <c r="G153" s="29"/>
    </row>
    <row r="154" spans="7:7" x14ac:dyDescent="0.25">
      <c r="G154" s="29"/>
    </row>
    <row r="155" spans="7:7" x14ac:dyDescent="0.25">
      <c r="G155" s="29"/>
    </row>
    <row r="156" spans="7:7" x14ac:dyDescent="0.25">
      <c r="G156" s="29"/>
    </row>
    <row r="157" spans="7:7" x14ac:dyDescent="0.25">
      <c r="G157" s="29"/>
    </row>
    <row r="158" spans="7:7" x14ac:dyDescent="0.25">
      <c r="G158" s="29"/>
    </row>
    <row r="159" spans="7:7" x14ac:dyDescent="0.25">
      <c r="G159" s="29"/>
    </row>
    <row r="160" spans="7:7" x14ac:dyDescent="0.25">
      <c r="G160" s="29"/>
    </row>
    <row r="161" spans="7:7" x14ac:dyDescent="0.25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C12" sqref="C12:E16"/>
    </sheetView>
  </sheetViews>
  <sheetFormatPr baseColWidth="10" defaultRowHeight="15" x14ac:dyDescent="0.25"/>
  <cols>
    <col min="1" max="1" width="17.5703125" customWidth="1"/>
    <col min="3" max="3" width="26.42578125" customWidth="1"/>
    <col min="7" max="7" width="21.42578125" customWidth="1"/>
  </cols>
  <sheetData>
    <row r="1" spans="1:8" x14ac:dyDescent="0.25">
      <c r="A1" t="s">
        <v>77</v>
      </c>
      <c r="H1" t="s">
        <v>70</v>
      </c>
    </row>
    <row r="2" spans="1:8" x14ac:dyDescent="0.25">
      <c r="A2" t="s">
        <v>78</v>
      </c>
      <c r="B2" t="s">
        <v>79</v>
      </c>
      <c r="C2" t="str">
        <f t="shared" ref="C2:C5" si="0">B2&amp;" "&amp;A2</f>
        <v>John Neszi</v>
      </c>
      <c r="D2" t="s">
        <v>20</v>
      </c>
      <c r="E2">
        <v>2011</v>
      </c>
      <c r="F2">
        <v>1.25</v>
      </c>
      <c r="G2" t="str">
        <f>VLOOKUP(C2,Teilnehmer!$A$1:$A$200,1,FALSE)</f>
        <v>John Neszi</v>
      </c>
      <c r="H2">
        <f t="shared" ref="H2:H19" si="1">MOD(ROW(),2)</f>
        <v>0</v>
      </c>
    </row>
    <row r="3" spans="1:8" x14ac:dyDescent="0.25">
      <c r="A3" t="s">
        <v>58</v>
      </c>
      <c r="B3" t="s">
        <v>80</v>
      </c>
      <c r="C3" t="str">
        <f t="shared" si="0"/>
        <v>Finn Walther</v>
      </c>
      <c r="D3" t="s">
        <v>20</v>
      </c>
      <c r="E3">
        <v>2011</v>
      </c>
      <c r="F3">
        <v>1.25</v>
      </c>
      <c r="G3" t="str">
        <f>VLOOKUP(C3,Teilnehmer!$A$1:$A$200,1,FALSE)</f>
        <v>Finn Walther</v>
      </c>
      <c r="H3">
        <f t="shared" si="1"/>
        <v>1</v>
      </c>
    </row>
    <row r="4" spans="1:8" x14ac:dyDescent="0.25">
      <c r="A4" t="s">
        <v>54</v>
      </c>
      <c r="B4" t="s">
        <v>64</v>
      </c>
      <c r="C4" t="str">
        <f t="shared" si="0"/>
        <v>Oliver Steinacker</v>
      </c>
      <c r="D4" t="s">
        <v>20</v>
      </c>
      <c r="E4">
        <v>2011</v>
      </c>
      <c r="F4">
        <v>1.2</v>
      </c>
      <c r="G4" t="str">
        <f>VLOOKUP(C4,Teilnehmer!$A$1:$A$200,1,FALSE)</f>
        <v>Oliver Steinacker</v>
      </c>
      <c r="H4">
        <f t="shared" si="1"/>
        <v>0</v>
      </c>
    </row>
    <row r="5" spans="1:8" x14ac:dyDescent="0.25">
      <c r="A5" t="s">
        <v>54</v>
      </c>
      <c r="B5" t="s">
        <v>81</v>
      </c>
      <c r="C5" t="str">
        <f t="shared" si="0"/>
        <v>Matthias Steinacker</v>
      </c>
      <c r="D5" t="s">
        <v>20</v>
      </c>
      <c r="E5">
        <v>2011</v>
      </c>
      <c r="F5">
        <v>1.1499999999999999</v>
      </c>
      <c r="G5" t="str">
        <f>VLOOKUP(C5,Teilnehmer!$A$1:$A$200,1,FALSE)</f>
        <v>Matthias Steinacker</v>
      </c>
      <c r="H5">
        <f t="shared" si="1"/>
        <v>1</v>
      </c>
    </row>
    <row r="6" spans="1:8" x14ac:dyDescent="0.25">
      <c r="A6" t="s">
        <v>23</v>
      </c>
      <c r="B6" t="s">
        <v>22</v>
      </c>
      <c r="C6" t="str">
        <f t="shared" ref="C6:C19" si="2">B6&amp;" "&amp;A6</f>
        <v>Fritz Zwicker</v>
      </c>
      <c r="D6" t="s">
        <v>20</v>
      </c>
      <c r="E6">
        <v>2012</v>
      </c>
      <c r="F6">
        <v>1.1499999999999999</v>
      </c>
      <c r="G6" t="str">
        <f>VLOOKUP(C6,Teilnehmer!$A$1:$A$200,1,FALSE)</f>
        <v>Fritz Zwicker</v>
      </c>
      <c r="H6">
        <f t="shared" si="1"/>
        <v>0</v>
      </c>
    </row>
    <row r="7" spans="1:8" x14ac:dyDescent="0.25">
      <c r="A7" t="s">
        <v>55</v>
      </c>
      <c r="B7" t="s">
        <v>50</v>
      </c>
      <c r="C7" t="str">
        <f t="shared" si="2"/>
        <v>Amelie Rausch</v>
      </c>
      <c r="D7" t="s">
        <v>35</v>
      </c>
      <c r="E7">
        <v>2011</v>
      </c>
      <c r="F7">
        <v>1.35</v>
      </c>
      <c r="G7" t="str">
        <f>VLOOKUP(C7,Teilnehmer!$A$1:$A$200,1,FALSE)</f>
        <v>Amelie Rausch</v>
      </c>
      <c r="H7">
        <f t="shared" si="1"/>
        <v>1</v>
      </c>
    </row>
    <row r="8" spans="1:8" x14ac:dyDescent="0.25">
      <c r="A8" t="s">
        <v>61</v>
      </c>
      <c r="B8" t="s">
        <v>41</v>
      </c>
      <c r="C8" t="str">
        <f t="shared" si="2"/>
        <v>Clara Illgen</v>
      </c>
      <c r="D8" t="s">
        <v>35</v>
      </c>
      <c r="E8">
        <v>2011</v>
      </c>
      <c r="F8">
        <v>1.26</v>
      </c>
      <c r="G8" t="str">
        <f>VLOOKUP(C8,Teilnehmer!$A$1:$A$200,1,FALSE)</f>
        <v>Clara Illgen</v>
      </c>
      <c r="H8">
        <f t="shared" si="1"/>
        <v>0</v>
      </c>
    </row>
    <row r="9" spans="1:8" x14ac:dyDescent="0.25">
      <c r="A9" t="s">
        <v>55</v>
      </c>
      <c r="B9" t="s">
        <v>84</v>
      </c>
      <c r="C9" t="str">
        <f t="shared" si="2"/>
        <v>Lotta Marie Rausch</v>
      </c>
      <c r="D9" t="s">
        <v>35</v>
      </c>
      <c r="E9">
        <v>2011</v>
      </c>
      <c r="F9">
        <v>1.2</v>
      </c>
      <c r="G9" t="str">
        <f>VLOOKUP(C9,Teilnehmer!$A$1:$A$200,1,FALSE)</f>
        <v>Lotta Marie Rausch</v>
      </c>
      <c r="H9">
        <f t="shared" si="1"/>
        <v>1</v>
      </c>
    </row>
    <row r="10" spans="1:8" x14ac:dyDescent="0.25">
      <c r="A10" t="s">
        <v>82</v>
      </c>
      <c r="B10" t="s">
        <v>49</v>
      </c>
      <c r="C10" t="str">
        <f t="shared" si="2"/>
        <v>Marie Diehl</v>
      </c>
      <c r="D10" t="s">
        <v>35</v>
      </c>
      <c r="E10">
        <v>2011</v>
      </c>
      <c r="F10">
        <v>1.1499999999999999</v>
      </c>
      <c r="G10" t="str">
        <f>VLOOKUP(C10,Teilnehmer!$A$1:$A$200,1,FALSE)</f>
        <v>Marie Diehl</v>
      </c>
      <c r="H10">
        <f t="shared" si="1"/>
        <v>0</v>
      </c>
    </row>
    <row r="11" spans="1:8" x14ac:dyDescent="0.25">
      <c r="A11" t="s">
        <v>83</v>
      </c>
      <c r="B11" t="s">
        <v>60</v>
      </c>
      <c r="C11" t="str">
        <f t="shared" si="2"/>
        <v>Marlene Ludwig</v>
      </c>
      <c r="D11" t="s">
        <v>35</v>
      </c>
      <c r="E11">
        <v>2011</v>
      </c>
      <c r="F11">
        <v>1.1499999999999999</v>
      </c>
      <c r="G11" t="str">
        <f>VLOOKUP(C11,Teilnehmer!$A$1:$A$200,1,FALSE)</f>
        <v>Marlene Ludwig</v>
      </c>
      <c r="H11">
        <f t="shared" si="1"/>
        <v>1</v>
      </c>
    </row>
    <row r="12" spans="1:8" x14ac:dyDescent="0.25">
      <c r="A12" t="s">
        <v>34</v>
      </c>
      <c r="B12" t="s">
        <v>33</v>
      </c>
      <c r="C12" t="str">
        <f t="shared" si="2"/>
        <v>Luisa Wirth</v>
      </c>
      <c r="D12" t="s">
        <v>35</v>
      </c>
      <c r="E12">
        <v>2012</v>
      </c>
      <c r="F12">
        <v>1.1000000000000001</v>
      </c>
      <c r="G12" t="str">
        <f>VLOOKUP(C12,Teilnehmer!$A$1:$A$200,1,FALSE)</f>
        <v>Luisa Wirth</v>
      </c>
      <c r="H12">
        <f t="shared" si="1"/>
        <v>0</v>
      </c>
    </row>
    <row r="13" spans="1:8" x14ac:dyDescent="0.25">
      <c r="A13" t="s">
        <v>37</v>
      </c>
      <c r="B13" t="s">
        <v>36</v>
      </c>
      <c r="C13" t="str">
        <f t="shared" si="2"/>
        <v>Fine Hahn</v>
      </c>
      <c r="D13" t="s">
        <v>35</v>
      </c>
      <c r="E13">
        <v>2012</v>
      </c>
      <c r="F13">
        <v>1.05</v>
      </c>
      <c r="G13" t="str">
        <f>VLOOKUP(C13,Teilnehmer!$A$1:$A$200,1,FALSE)</f>
        <v>Fine Hahn</v>
      </c>
      <c r="H13">
        <f t="shared" si="1"/>
        <v>1</v>
      </c>
    </row>
    <row r="14" spans="1:8" x14ac:dyDescent="0.25">
      <c r="A14" t="s">
        <v>43</v>
      </c>
      <c r="B14" t="s">
        <v>42</v>
      </c>
      <c r="C14" t="str">
        <f t="shared" si="2"/>
        <v>Mia Weppler</v>
      </c>
      <c r="D14" t="s">
        <v>35</v>
      </c>
      <c r="E14">
        <v>2012</v>
      </c>
      <c r="F14" t="s">
        <v>53</v>
      </c>
      <c r="G14" t="str">
        <f>VLOOKUP(C14,Teilnehmer!$A$1:$A$200,1,FALSE)</f>
        <v>Mia Weppler</v>
      </c>
      <c r="H14">
        <f t="shared" si="1"/>
        <v>0</v>
      </c>
    </row>
    <row r="15" spans="1:8" x14ac:dyDescent="0.25">
      <c r="A15" t="s">
        <v>85</v>
      </c>
      <c r="B15" t="s">
        <v>41</v>
      </c>
      <c r="C15" t="str">
        <f t="shared" si="2"/>
        <v>Clara Schnell-Kretschmer</v>
      </c>
      <c r="D15" t="s">
        <v>35</v>
      </c>
      <c r="E15">
        <v>2012</v>
      </c>
      <c r="F15" t="s">
        <v>53</v>
      </c>
      <c r="G15" t="str">
        <f>VLOOKUP(C15,Teilnehmer!$A$1:$A$200,1,FALSE)</f>
        <v>Clara Schnell-Kretschmer</v>
      </c>
      <c r="H15">
        <f t="shared" si="1"/>
        <v>1</v>
      </c>
    </row>
    <row r="16" spans="1:8" x14ac:dyDescent="0.25">
      <c r="A16" t="s">
        <v>45</v>
      </c>
      <c r="B16" t="s">
        <v>44</v>
      </c>
      <c r="C16" t="str">
        <f t="shared" si="2"/>
        <v>Martha Wahl</v>
      </c>
      <c r="D16" t="s">
        <v>35</v>
      </c>
      <c r="E16">
        <v>2012</v>
      </c>
      <c r="F16" t="s">
        <v>53</v>
      </c>
      <c r="G16" t="str">
        <f>VLOOKUP(C16,Teilnehmer!$A$1:$A$200,1,FALSE)</f>
        <v>Martha Wahl</v>
      </c>
      <c r="H16">
        <f t="shared" si="1"/>
        <v>0</v>
      </c>
    </row>
    <row r="17" spans="3:8" x14ac:dyDescent="0.25">
      <c r="C17" t="str">
        <f t="shared" si="2"/>
        <v xml:space="preserve"> </v>
      </c>
      <c r="G17" t="e">
        <f>VLOOKUP(C17,Teilnehmer!$A$1:$A$200,1,FALSE)</f>
        <v>#N/A</v>
      </c>
      <c r="H17">
        <f t="shared" si="1"/>
        <v>1</v>
      </c>
    </row>
    <row r="18" spans="3:8" x14ac:dyDescent="0.25">
      <c r="C18" t="str">
        <f t="shared" si="2"/>
        <v xml:space="preserve"> </v>
      </c>
      <c r="G18" t="e">
        <f>VLOOKUP(C18,Teilnehmer!$A$1:$A$200,1,FALSE)</f>
        <v>#N/A</v>
      </c>
      <c r="H18">
        <f t="shared" si="1"/>
        <v>0</v>
      </c>
    </row>
    <row r="19" spans="3:8" x14ac:dyDescent="0.25">
      <c r="C19" t="str">
        <f t="shared" si="2"/>
        <v xml:space="preserve"> </v>
      </c>
      <c r="G19" t="e">
        <f>VLOOKUP(C19,Teilnehmer!$A$1:$A$200,1,FALSE)</f>
        <v>#N/A</v>
      </c>
      <c r="H19">
        <f t="shared" si="1"/>
        <v>1</v>
      </c>
    </row>
    <row r="20" spans="3:8" x14ac:dyDescent="0.25">
      <c r="C20" t="str">
        <f t="shared" ref="C20:C51" si="3">B20&amp;" "&amp;A20</f>
        <v xml:space="preserve"> </v>
      </c>
      <c r="G20" t="e">
        <f>VLOOKUP(C20,Teilnehmer!$A$1:$A$200,1,FALSE)</f>
        <v>#N/A</v>
      </c>
      <c r="H20">
        <f t="shared" ref="H20:H51" si="4">MOD(ROW(),2)</f>
        <v>0</v>
      </c>
    </row>
    <row r="21" spans="3:8" x14ac:dyDescent="0.25">
      <c r="C21" t="str">
        <f t="shared" si="3"/>
        <v xml:space="preserve"> </v>
      </c>
      <c r="G21" t="e">
        <f>VLOOKUP(C21,Teilnehmer!$A$1:$A$200,1,FALSE)</f>
        <v>#N/A</v>
      </c>
      <c r="H21">
        <f t="shared" si="4"/>
        <v>1</v>
      </c>
    </row>
    <row r="22" spans="3:8" x14ac:dyDescent="0.25">
      <c r="C22" t="str">
        <f t="shared" si="3"/>
        <v xml:space="preserve"> </v>
      </c>
      <c r="G22" t="e">
        <f>VLOOKUP(C22,Teilnehmer!$A$1:$A$200,1,FALSE)</f>
        <v>#N/A</v>
      </c>
      <c r="H22">
        <f t="shared" si="4"/>
        <v>0</v>
      </c>
    </row>
    <row r="23" spans="3:8" x14ac:dyDescent="0.25">
      <c r="C23" t="str">
        <f t="shared" si="3"/>
        <v xml:space="preserve"> </v>
      </c>
      <c r="G23" t="e">
        <f>VLOOKUP(C23,Teilnehmer!$A$1:$A$200,1,FALSE)</f>
        <v>#N/A</v>
      </c>
      <c r="H23">
        <f t="shared" si="4"/>
        <v>1</v>
      </c>
    </row>
    <row r="24" spans="3:8" x14ac:dyDescent="0.25">
      <c r="C24" t="str">
        <f t="shared" si="3"/>
        <v xml:space="preserve"> </v>
      </c>
      <c r="G24" t="e">
        <f>VLOOKUP(C24,Teilnehmer!$A$1:$A$200,1,FALSE)</f>
        <v>#N/A</v>
      </c>
      <c r="H24">
        <f t="shared" si="4"/>
        <v>0</v>
      </c>
    </row>
    <row r="25" spans="3:8" x14ac:dyDescent="0.25">
      <c r="C25" t="str">
        <f t="shared" si="3"/>
        <v xml:space="preserve"> </v>
      </c>
      <c r="G25" t="e">
        <f>VLOOKUP(C25,Teilnehmer!$A$1:$A$200,1,FALSE)</f>
        <v>#N/A</v>
      </c>
      <c r="H25">
        <f t="shared" si="4"/>
        <v>1</v>
      </c>
    </row>
    <row r="26" spans="3:8" x14ac:dyDescent="0.25">
      <c r="C26" t="str">
        <f t="shared" si="3"/>
        <v xml:space="preserve"> </v>
      </c>
      <c r="G26" t="e">
        <f>VLOOKUP(C26,Teilnehmer!$A$1:$A$200,1,FALSE)</f>
        <v>#N/A</v>
      </c>
      <c r="H26">
        <f t="shared" si="4"/>
        <v>0</v>
      </c>
    </row>
    <row r="27" spans="3:8" x14ac:dyDescent="0.25">
      <c r="C27" t="str">
        <f t="shared" si="3"/>
        <v xml:space="preserve"> </v>
      </c>
      <c r="G27" t="e">
        <f>VLOOKUP(C27,Teilnehmer!$A$1:$A$200,1,FALSE)</f>
        <v>#N/A</v>
      </c>
      <c r="H27">
        <f t="shared" si="4"/>
        <v>1</v>
      </c>
    </row>
    <row r="28" spans="3:8" x14ac:dyDescent="0.25">
      <c r="C28" t="str">
        <f t="shared" si="3"/>
        <v xml:space="preserve"> </v>
      </c>
      <c r="G28" t="e">
        <f>VLOOKUP(C28,Teilnehmer!$A$1:$A$200,1,FALSE)</f>
        <v>#N/A</v>
      </c>
      <c r="H28">
        <f t="shared" si="4"/>
        <v>0</v>
      </c>
    </row>
    <row r="29" spans="3:8" x14ac:dyDescent="0.25">
      <c r="C29" t="str">
        <f t="shared" si="3"/>
        <v xml:space="preserve"> </v>
      </c>
      <c r="G29" t="e">
        <f>VLOOKUP(C29,Teilnehmer!$A$1:$A$200,1,FALSE)</f>
        <v>#N/A</v>
      </c>
      <c r="H29">
        <f t="shared" si="4"/>
        <v>1</v>
      </c>
    </row>
    <row r="30" spans="3:8" x14ac:dyDescent="0.25">
      <c r="C30" t="str">
        <f t="shared" si="3"/>
        <v xml:space="preserve"> </v>
      </c>
      <c r="G30" t="e">
        <f>VLOOKUP(C30,Teilnehmer!$A$1:$A$200,1,FALSE)</f>
        <v>#N/A</v>
      </c>
      <c r="H30">
        <f t="shared" si="4"/>
        <v>0</v>
      </c>
    </row>
    <row r="31" spans="3:8" x14ac:dyDescent="0.25">
      <c r="C31" t="str">
        <f t="shared" si="3"/>
        <v xml:space="preserve"> </v>
      </c>
      <c r="G31" t="e">
        <f>VLOOKUP(C31,Teilnehmer!$A$1:$A$200,1,FALSE)</f>
        <v>#N/A</v>
      </c>
      <c r="H31">
        <f t="shared" si="4"/>
        <v>1</v>
      </c>
    </row>
    <row r="32" spans="3:8" x14ac:dyDescent="0.25">
      <c r="C32" t="str">
        <f t="shared" si="3"/>
        <v xml:space="preserve"> </v>
      </c>
      <c r="G32" t="e">
        <f>VLOOKUP(C32,Teilnehmer!$A$1:$A$200,1,FALSE)</f>
        <v>#N/A</v>
      </c>
      <c r="H32">
        <f t="shared" si="4"/>
        <v>0</v>
      </c>
    </row>
    <row r="33" spans="3:8" x14ac:dyDescent="0.25">
      <c r="C33" t="str">
        <f t="shared" si="3"/>
        <v xml:space="preserve"> </v>
      </c>
      <c r="G33" t="e">
        <f>VLOOKUP(C33,Teilnehmer!$A$1:$A$200,1,FALSE)</f>
        <v>#N/A</v>
      </c>
      <c r="H33">
        <f t="shared" si="4"/>
        <v>1</v>
      </c>
    </row>
    <row r="34" spans="3:8" x14ac:dyDescent="0.25">
      <c r="C34" t="str">
        <f t="shared" si="3"/>
        <v xml:space="preserve"> </v>
      </c>
      <c r="G34" t="e">
        <f>VLOOKUP(C34,Teilnehmer!$A$1:$A$200,1,FALSE)</f>
        <v>#N/A</v>
      </c>
      <c r="H34">
        <f t="shared" si="4"/>
        <v>0</v>
      </c>
    </row>
    <row r="35" spans="3:8" x14ac:dyDescent="0.25">
      <c r="C35" t="str">
        <f t="shared" si="3"/>
        <v xml:space="preserve"> </v>
      </c>
      <c r="G35" t="e">
        <f>VLOOKUP(C35,Teilnehmer!$A$1:$A$200,1,FALSE)</f>
        <v>#N/A</v>
      </c>
      <c r="H35">
        <f t="shared" si="4"/>
        <v>1</v>
      </c>
    </row>
    <row r="36" spans="3:8" x14ac:dyDescent="0.25">
      <c r="C36" t="str">
        <f t="shared" si="3"/>
        <v xml:space="preserve"> </v>
      </c>
      <c r="G36" t="e">
        <f>VLOOKUP(C36,Teilnehmer!$A$1:$A$200,1,FALSE)</f>
        <v>#N/A</v>
      </c>
      <c r="H36">
        <f t="shared" si="4"/>
        <v>0</v>
      </c>
    </row>
    <row r="37" spans="3:8" x14ac:dyDescent="0.25">
      <c r="C37" t="str">
        <f t="shared" si="3"/>
        <v xml:space="preserve"> </v>
      </c>
      <c r="G37" t="e">
        <f>VLOOKUP(C37,Teilnehmer!$A$1:$A$200,1,FALSE)</f>
        <v>#N/A</v>
      </c>
      <c r="H37">
        <f t="shared" si="4"/>
        <v>1</v>
      </c>
    </row>
    <row r="38" spans="3:8" x14ac:dyDescent="0.25">
      <c r="C38" t="str">
        <f t="shared" si="3"/>
        <v xml:space="preserve"> </v>
      </c>
      <c r="G38" t="e">
        <f>VLOOKUP(C38,Teilnehmer!$A$1:$A$200,1,FALSE)</f>
        <v>#N/A</v>
      </c>
      <c r="H38">
        <f t="shared" si="4"/>
        <v>0</v>
      </c>
    </row>
    <row r="39" spans="3:8" x14ac:dyDescent="0.25">
      <c r="C39" t="str">
        <f t="shared" si="3"/>
        <v xml:space="preserve"> </v>
      </c>
      <c r="G39" t="e">
        <f>VLOOKUP(C39,Teilnehmer!$A$1:$A$200,1,FALSE)</f>
        <v>#N/A</v>
      </c>
      <c r="H39">
        <f t="shared" si="4"/>
        <v>1</v>
      </c>
    </row>
    <row r="40" spans="3:8" x14ac:dyDescent="0.25">
      <c r="C40" t="str">
        <f t="shared" si="3"/>
        <v xml:space="preserve"> </v>
      </c>
      <c r="G40" t="e">
        <f>VLOOKUP(C40,Teilnehmer!$A$1:$A$200,1,FALSE)</f>
        <v>#N/A</v>
      </c>
      <c r="H40">
        <f t="shared" si="4"/>
        <v>0</v>
      </c>
    </row>
    <row r="41" spans="3:8" x14ac:dyDescent="0.25">
      <c r="C41" t="str">
        <f t="shared" si="3"/>
        <v xml:space="preserve"> </v>
      </c>
      <c r="G41" t="e">
        <f>VLOOKUP(C41,Teilnehmer!$A$1:$A$200,1,FALSE)</f>
        <v>#N/A</v>
      </c>
      <c r="H41">
        <f t="shared" si="4"/>
        <v>1</v>
      </c>
    </row>
    <row r="42" spans="3:8" x14ac:dyDescent="0.25">
      <c r="C42" t="str">
        <f t="shared" si="3"/>
        <v xml:space="preserve"> </v>
      </c>
      <c r="G42" t="e">
        <f>VLOOKUP(C42,Teilnehmer!$A$1:$A$200,1,FALSE)</f>
        <v>#N/A</v>
      </c>
      <c r="H42">
        <f t="shared" si="4"/>
        <v>0</v>
      </c>
    </row>
    <row r="43" spans="3:8" x14ac:dyDescent="0.25">
      <c r="C43" t="str">
        <f t="shared" si="3"/>
        <v xml:space="preserve"> </v>
      </c>
      <c r="G43" t="e">
        <f>VLOOKUP(C43,Teilnehmer!$A$1:$A$200,1,FALSE)</f>
        <v>#N/A</v>
      </c>
      <c r="H43">
        <f t="shared" si="4"/>
        <v>1</v>
      </c>
    </row>
    <row r="44" spans="3:8" x14ac:dyDescent="0.25">
      <c r="C44" t="str">
        <f t="shared" si="3"/>
        <v xml:space="preserve"> </v>
      </c>
      <c r="G44" t="e">
        <f>VLOOKUP(C44,Teilnehmer!$A$1:$A$200,1,FALSE)</f>
        <v>#N/A</v>
      </c>
      <c r="H44">
        <f t="shared" si="4"/>
        <v>0</v>
      </c>
    </row>
    <row r="45" spans="3:8" x14ac:dyDescent="0.25">
      <c r="C45" t="str">
        <f t="shared" si="3"/>
        <v xml:space="preserve"> </v>
      </c>
      <c r="G45" t="e">
        <f>VLOOKUP(C45,Teilnehmer!$A$1:$A$200,1,FALSE)</f>
        <v>#N/A</v>
      </c>
      <c r="H45">
        <f t="shared" si="4"/>
        <v>1</v>
      </c>
    </row>
    <row r="46" spans="3:8" x14ac:dyDescent="0.25">
      <c r="C46" t="str">
        <f t="shared" si="3"/>
        <v xml:space="preserve"> </v>
      </c>
      <c r="G46" t="e">
        <f>VLOOKUP(C46,Teilnehmer!$A$1:$A$200,1,FALSE)</f>
        <v>#N/A</v>
      </c>
      <c r="H46">
        <f t="shared" si="4"/>
        <v>0</v>
      </c>
    </row>
    <row r="47" spans="3:8" x14ac:dyDescent="0.25">
      <c r="C47" t="str">
        <f t="shared" si="3"/>
        <v xml:space="preserve"> </v>
      </c>
      <c r="G47" t="e">
        <f>VLOOKUP(C47,Teilnehmer!$A$1:$A$200,1,FALSE)</f>
        <v>#N/A</v>
      </c>
      <c r="H47">
        <f t="shared" si="4"/>
        <v>1</v>
      </c>
    </row>
    <row r="48" spans="3:8" x14ac:dyDescent="0.25">
      <c r="C48" t="str">
        <f t="shared" si="3"/>
        <v xml:space="preserve"> </v>
      </c>
      <c r="G48" t="e">
        <f>VLOOKUP(C48,Teilnehmer!$A$1:$A$200,1,FALSE)</f>
        <v>#N/A</v>
      </c>
      <c r="H48">
        <f t="shared" si="4"/>
        <v>0</v>
      </c>
    </row>
    <row r="49" spans="3:8" x14ac:dyDescent="0.25">
      <c r="C49" t="str">
        <f t="shared" si="3"/>
        <v xml:space="preserve"> </v>
      </c>
      <c r="G49" t="e">
        <f>VLOOKUP(C49,Teilnehmer!$A$1:$A$200,1,FALSE)</f>
        <v>#N/A</v>
      </c>
      <c r="H49">
        <f t="shared" si="4"/>
        <v>1</v>
      </c>
    </row>
    <row r="50" spans="3:8" x14ac:dyDescent="0.25">
      <c r="C50" t="str">
        <f t="shared" si="3"/>
        <v xml:space="preserve"> </v>
      </c>
      <c r="G50" t="e">
        <f>VLOOKUP(C50,Teilnehmer!$A$1:$A$200,1,FALSE)</f>
        <v>#N/A</v>
      </c>
      <c r="H50">
        <f t="shared" si="4"/>
        <v>0</v>
      </c>
    </row>
    <row r="51" spans="3:8" x14ac:dyDescent="0.25">
      <c r="C51" t="str">
        <f t="shared" si="3"/>
        <v xml:space="preserve"> </v>
      </c>
      <c r="G51" t="e">
        <f>VLOOKUP(C51,Teilnehmer!$A$1:$A$200,1,FALSE)</f>
        <v>#N/A</v>
      </c>
      <c r="H51">
        <f t="shared" si="4"/>
        <v>1</v>
      </c>
    </row>
    <row r="52" spans="3:8" x14ac:dyDescent="0.25">
      <c r="C52" t="str">
        <f t="shared" ref="C52:C68" si="5">B52&amp;" "&amp;A52</f>
        <v xml:space="preserve"> </v>
      </c>
      <c r="G52" t="e">
        <f>VLOOKUP(C52,Teilnehmer!$A$1:$A$200,1,FALSE)</f>
        <v>#N/A</v>
      </c>
      <c r="H52">
        <f t="shared" ref="H52:H68" si="6">MOD(ROW(),2)</f>
        <v>0</v>
      </c>
    </row>
    <row r="53" spans="3:8" x14ac:dyDescent="0.25">
      <c r="C53" t="str">
        <f t="shared" si="5"/>
        <v xml:space="preserve"> </v>
      </c>
      <c r="G53" t="e">
        <f>VLOOKUP(C53,Teilnehmer!$A$1:$A$200,1,FALSE)</f>
        <v>#N/A</v>
      </c>
      <c r="H53">
        <f t="shared" si="6"/>
        <v>1</v>
      </c>
    </row>
    <row r="54" spans="3:8" x14ac:dyDescent="0.25">
      <c r="C54" t="str">
        <f t="shared" si="5"/>
        <v xml:space="preserve"> </v>
      </c>
      <c r="G54" t="e">
        <f>VLOOKUP(C54,Teilnehmer!$A$1:$A$200,1,FALSE)</f>
        <v>#N/A</v>
      </c>
      <c r="H54">
        <f t="shared" si="6"/>
        <v>0</v>
      </c>
    </row>
    <row r="55" spans="3:8" x14ac:dyDescent="0.25">
      <c r="C55" t="str">
        <f t="shared" si="5"/>
        <v xml:space="preserve"> </v>
      </c>
      <c r="G55" t="e">
        <f>VLOOKUP(C55,Teilnehmer!$A$1:$A$200,1,FALSE)</f>
        <v>#N/A</v>
      </c>
      <c r="H55">
        <f t="shared" si="6"/>
        <v>1</v>
      </c>
    </row>
    <row r="56" spans="3:8" x14ac:dyDescent="0.25">
      <c r="C56" t="str">
        <f t="shared" si="5"/>
        <v xml:space="preserve"> </v>
      </c>
      <c r="G56" t="e">
        <f>VLOOKUP(C56,Teilnehmer!$A$1:$A$200,1,FALSE)</f>
        <v>#N/A</v>
      </c>
      <c r="H56">
        <f t="shared" si="6"/>
        <v>0</v>
      </c>
    </row>
    <row r="57" spans="3:8" x14ac:dyDescent="0.25">
      <c r="C57" t="str">
        <f t="shared" si="5"/>
        <v xml:space="preserve"> </v>
      </c>
      <c r="G57" t="e">
        <f>VLOOKUP(C57,Teilnehmer!$A$1:$A$200,1,FALSE)</f>
        <v>#N/A</v>
      </c>
      <c r="H57">
        <f t="shared" si="6"/>
        <v>1</v>
      </c>
    </row>
    <row r="58" spans="3:8" x14ac:dyDescent="0.25">
      <c r="C58" t="str">
        <f t="shared" si="5"/>
        <v xml:space="preserve"> </v>
      </c>
      <c r="G58" t="e">
        <f>VLOOKUP(C58,Teilnehmer!$A$1:$A$200,1,FALSE)</f>
        <v>#N/A</v>
      </c>
      <c r="H58">
        <f t="shared" si="6"/>
        <v>0</v>
      </c>
    </row>
    <row r="59" spans="3:8" x14ac:dyDescent="0.25">
      <c r="C59" t="str">
        <f t="shared" si="5"/>
        <v xml:space="preserve"> </v>
      </c>
      <c r="G59" t="e">
        <f>VLOOKUP(C59,Teilnehmer!$A$1:$A$200,1,FALSE)</f>
        <v>#N/A</v>
      </c>
      <c r="H59">
        <f t="shared" si="6"/>
        <v>1</v>
      </c>
    </row>
    <row r="60" spans="3:8" x14ac:dyDescent="0.25">
      <c r="C60" t="str">
        <f t="shared" si="5"/>
        <v xml:space="preserve"> </v>
      </c>
      <c r="G60" t="e">
        <f>VLOOKUP(C60,Teilnehmer!$A$1:$A$200,1,FALSE)</f>
        <v>#N/A</v>
      </c>
      <c r="H60">
        <f t="shared" si="6"/>
        <v>0</v>
      </c>
    </row>
    <row r="61" spans="3:8" x14ac:dyDescent="0.25">
      <c r="C61" t="str">
        <f t="shared" si="5"/>
        <v xml:space="preserve"> </v>
      </c>
      <c r="G61" t="e">
        <f>VLOOKUP(C61,Teilnehmer!$A$1:$A$200,1,FALSE)</f>
        <v>#N/A</v>
      </c>
      <c r="H61">
        <f t="shared" si="6"/>
        <v>1</v>
      </c>
    </row>
    <row r="62" spans="3:8" x14ac:dyDescent="0.25">
      <c r="C62" t="str">
        <f t="shared" si="5"/>
        <v xml:space="preserve"> </v>
      </c>
      <c r="G62" t="e">
        <f>VLOOKUP(C62,Teilnehmer!$A$1:$A$200,1,FALSE)</f>
        <v>#N/A</v>
      </c>
      <c r="H62">
        <f t="shared" si="6"/>
        <v>0</v>
      </c>
    </row>
    <row r="63" spans="3:8" x14ac:dyDescent="0.25">
      <c r="C63" t="str">
        <f t="shared" si="5"/>
        <v xml:space="preserve"> </v>
      </c>
      <c r="G63" t="e">
        <f>VLOOKUP(C63,Teilnehmer!$A$1:$A$200,1,FALSE)</f>
        <v>#N/A</v>
      </c>
      <c r="H63">
        <f t="shared" si="6"/>
        <v>1</v>
      </c>
    </row>
    <row r="64" spans="3:8" x14ac:dyDescent="0.25">
      <c r="C64" t="str">
        <f t="shared" si="5"/>
        <v xml:space="preserve"> </v>
      </c>
      <c r="G64" t="e">
        <f>VLOOKUP(C64,Teilnehmer!$A$1:$A$200,1,FALSE)</f>
        <v>#N/A</v>
      </c>
      <c r="H64">
        <f t="shared" si="6"/>
        <v>0</v>
      </c>
    </row>
    <row r="65" spans="3:8" x14ac:dyDescent="0.25">
      <c r="C65" t="str">
        <f t="shared" si="5"/>
        <v xml:space="preserve"> </v>
      </c>
      <c r="G65" t="e">
        <f>VLOOKUP(C65,Teilnehmer!$A$1:$A$200,1,FALSE)</f>
        <v>#N/A</v>
      </c>
      <c r="H65">
        <f t="shared" si="6"/>
        <v>1</v>
      </c>
    </row>
    <row r="66" spans="3:8" x14ac:dyDescent="0.25">
      <c r="C66" t="str">
        <f t="shared" si="5"/>
        <v xml:space="preserve"> </v>
      </c>
      <c r="G66" t="e">
        <f>VLOOKUP(C66,Teilnehmer!$A$1:$A$200,1,FALSE)</f>
        <v>#N/A</v>
      </c>
      <c r="H66">
        <f t="shared" si="6"/>
        <v>0</v>
      </c>
    </row>
    <row r="67" spans="3:8" x14ac:dyDescent="0.25">
      <c r="C67" t="str">
        <f t="shared" si="5"/>
        <v xml:space="preserve"> </v>
      </c>
      <c r="G67" t="e">
        <f>VLOOKUP(C67,Teilnehmer!$A$1:$A$200,1,FALSE)</f>
        <v>#N/A</v>
      </c>
      <c r="H67">
        <f t="shared" si="6"/>
        <v>1</v>
      </c>
    </row>
    <row r="68" spans="3:8" x14ac:dyDescent="0.25">
      <c r="C68" t="str">
        <f t="shared" si="5"/>
        <v xml:space="preserve"> </v>
      </c>
      <c r="G68" t="e">
        <f>VLOOKUP(C68,Teilnehmer!$A$1:$A$200,1,FALSE)</f>
        <v>#N/A</v>
      </c>
      <c r="H68">
        <f t="shared" si="6"/>
        <v>0</v>
      </c>
    </row>
    <row r="69" spans="3:8" x14ac:dyDescent="0.25">
      <c r="H69">
        <f t="shared" ref="H69:H72" si="7">MOD(ROW(),2)</f>
        <v>1</v>
      </c>
    </row>
    <row r="70" spans="3:8" x14ac:dyDescent="0.25">
      <c r="H70">
        <f t="shared" si="7"/>
        <v>0</v>
      </c>
    </row>
    <row r="71" spans="3:8" x14ac:dyDescent="0.25">
      <c r="H71">
        <f t="shared" si="7"/>
        <v>1</v>
      </c>
    </row>
    <row r="72" spans="3:8" x14ac:dyDescent="0.25">
      <c r="H72">
        <f t="shared" si="7"/>
        <v>0</v>
      </c>
    </row>
  </sheetData>
  <autoFilter ref="G1:H72"/>
  <sortState ref="A2:H82">
    <sortCondition ref="E2:E82"/>
    <sortCondition ref="D2:D82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C18" sqref="C18:C19"/>
    </sheetView>
  </sheetViews>
  <sheetFormatPr baseColWidth="10" defaultRowHeight="15" x14ac:dyDescent="0.25"/>
  <cols>
    <col min="1" max="1" width="14.7109375" customWidth="1"/>
    <col min="3" max="3" width="19" customWidth="1"/>
    <col min="7" max="7" width="23.140625" customWidth="1"/>
  </cols>
  <sheetData>
    <row r="1" spans="1:8" x14ac:dyDescent="0.25">
      <c r="A1" t="s">
        <v>90</v>
      </c>
      <c r="H1" t="s">
        <v>70</v>
      </c>
    </row>
    <row r="2" spans="1:8" x14ac:dyDescent="0.25">
      <c r="A2" t="s">
        <v>58</v>
      </c>
      <c r="B2" t="s">
        <v>80</v>
      </c>
      <c r="C2" t="str">
        <f t="shared" ref="C2:C14" si="0">B2&amp;" "&amp;A2</f>
        <v>Finn Walther</v>
      </c>
      <c r="D2" t="s">
        <v>20</v>
      </c>
      <c r="E2">
        <v>2011</v>
      </c>
      <c r="F2">
        <v>6.5</v>
      </c>
      <c r="G2" t="str">
        <f>VLOOKUP(C2,Teilnehmer!$A$1:$A$200,1,FALSE)</f>
        <v>Finn Walther</v>
      </c>
      <c r="H2">
        <f>MOD(ROW(),2)</f>
        <v>0</v>
      </c>
    </row>
    <row r="3" spans="1:8" x14ac:dyDescent="0.25">
      <c r="A3" t="s">
        <v>78</v>
      </c>
      <c r="B3" t="s">
        <v>79</v>
      </c>
      <c r="C3" t="str">
        <f t="shared" si="0"/>
        <v>John Neszi</v>
      </c>
      <c r="D3" t="s">
        <v>20</v>
      </c>
      <c r="E3">
        <v>2011</v>
      </c>
      <c r="F3">
        <v>6.22</v>
      </c>
      <c r="G3" t="str">
        <f>VLOOKUP(C3,Teilnehmer!$A$1:$A$200,1,FALSE)</f>
        <v>John Neszi</v>
      </c>
      <c r="H3">
        <f t="shared" ref="H3:H10" si="1">MOD(ROW(),2)</f>
        <v>1</v>
      </c>
    </row>
    <row r="4" spans="1:8" x14ac:dyDescent="0.25">
      <c r="A4" t="s">
        <v>54</v>
      </c>
      <c r="B4" t="s">
        <v>81</v>
      </c>
      <c r="C4" t="str">
        <f t="shared" si="0"/>
        <v>Matthias Steinacker</v>
      </c>
      <c r="D4" t="s">
        <v>20</v>
      </c>
      <c r="E4">
        <v>2011</v>
      </c>
      <c r="F4">
        <v>6.11</v>
      </c>
      <c r="G4" t="str">
        <f>VLOOKUP(C4,Teilnehmer!$A$1:$A$200,1,FALSE)</f>
        <v>Matthias Steinacker</v>
      </c>
      <c r="H4">
        <f t="shared" si="1"/>
        <v>0</v>
      </c>
    </row>
    <row r="5" spans="1:8" x14ac:dyDescent="0.25">
      <c r="A5" t="s">
        <v>91</v>
      </c>
      <c r="B5" t="s">
        <v>57</v>
      </c>
      <c r="C5" t="str">
        <f t="shared" si="0"/>
        <v>Paul Imhof</v>
      </c>
      <c r="D5" t="s">
        <v>20</v>
      </c>
      <c r="E5">
        <v>2011</v>
      </c>
      <c r="F5">
        <v>5.73</v>
      </c>
      <c r="G5" t="str">
        <f>VLOOKUP(C5,Teilnehmer!$A$1:$A$200,1,FALSE)</f>
        <v>Paul Imhof</v>
      </c>
      <c r="H5">
        <f t="shared" si="1"/>
        <v>1</v>
      </c>
    </row>
    <row r="6" spans="1:8" x14ac:dyDescent="0.25">
      <c r="A6" t="s">
        <v>54</v>
      </c>
      <c r="B6" t="s">
        <v>64</v>
      </c>
      <c r="C6" t="str">
        <f t="shared" si="0"/>
        <v>Oliver Steinacker</v>
      </c>
      <c r="D6" t="s">
        <v>20</v>
      </c>
      <c r="E6">
        <v>2011</v>
      </c>
      <c r="F6">
        <v>4.8899999999999997</v>
      </c>
      <c r="G6" t="str">
        <f>VLOOKUP(C6,Teilnehmer!$A$1:$A$200,1,FALSE)</f>
        <v>Oliver Steinacker</v>
      </c>
      <c r="H6">
        <f t="shared" si="1"/>
        <v>0</v>
      </c>
    </row>
    <row r="7" spans="1:8" x14ac:dyDescent="0.25">
      <c r="A7" t="s">
        <v>68</v>
      </c>
      <c r="B7" t="s">
        <v>69</v>
      </c>
      <c r="C7" t="str">
        <f t="shared" si="0"/>
        <v>Benedikt Schleich</v>
      </c>
      <c r="D7" t="s">
        <v>20</v>
      </c>
      <c r="E7">
        <v>2012</v>
      </c>
      <c r="F7">
        <v>5.13</v>
      </c>
      <c r="G7" t="str">
        <f>VLOOKUP(C7,Teilnehmer!$A$1:$A$200,1,FALSE)</f>
        <v>Benedikt Schleich</v>
      </c>
      <c r="H7">
        <f t="shared" si="1"/>
        <v>1</v>
      </c>
    </row>
    <row r="8" spans="1:8" x14ac:dyDescent="0.25">
      <c r="A8" t="s">
        <v>28</v>
      </c>
      <c r="B8" t="s">
        <v>94</v>
      </c>
      <c r="C8" t="str">
        <f t="shared" si="0"/>
        <v>Tim Jonathan Fischer</v>
      </c>
      <c r="D8" t="s">
        <v>20</v>
      </c>
      <c r="E8">
        <v>2012</v>
      </c>
      <c r="F8">
        <v>5.12</v>
      </c>
      <c r="G8" t="str">
        <f>VLOOKUP(C8,Teilnehmer!$A$1:$A$200,1,FALSE)</f>
        <v>Tim Jonathan Fischer</v>
      </c>
      <c r="H8">
        <f t="shared" si="1"/>
        <v>0</v>
      </c>
    </row>
    <row r="9" spans="1:8" x14ac:dyDescent="0.25">
      <c r="A9" t="s">
        <v>23</v>
      </c>
      <c r="B9" t="s">
        <v>22</v>
      </c>
      <c r="C9" t="str">
        <f t="shared" si="0"/>
        <v>Fritz Zwicker</v>
      </c>
      <c r="D9" t="s">
        <v>20</v>
      </c>
      <c r="E9">
        <v>2012</v>
      </c>
      <c r="F9">
        <v>4</v>
      </c>
      <c r="G9" t="str">
        <f>VLOOKUP(C9,Teilnehmer!$A$1:$A$200,1,FALSE)</f>
        <v>Fritz Zwicker</v>
      </c>
      <c r="H9">
        <f t="shared" si="1"/>
        <v>1</v>
      </c>
    </row>
    <row r="10" spans="1:8" x14ac:dyDescent="0.25">
      <c r="A10" t="s">
        <v>61</v>
      </c>
      <c r="B10" t="s">
        <v>41</v>
      </c>
      <c r="C10" t="str">
        <f t="shared" si="0"/>
        <v>Clara Illgen</v>
      </c>
      <c r="D10" t="s">
        <v>35</v>
      </c>
      <c r="E10">
        <v>2011</v>
      </c>
      <c r="F10">
        <v>7.33</v>
      </c>
      <c r="G10" t="str">
        <f>VLOOKUP(C10,Teilnehmer!$A$1:$A$200,1,FALSE)</f>
        <v>Clara Illgen</v>
      </c>
      <c r="H10">
        <f t="shared" si="1"/>
        <v>0</v>
      </c>
    </row>
    <row r="11" spans="1:8" x14ac:dyDescent="0.25">
      <c r="A11" t="s">
        <v>83</v>
      </c>
      <c r="B11" t="s">
        <v>60</v>
      </c>
      <c r="C11" t="str">
        <f t="shared" si="0"/>
        <v>Marlene Ludwig</v>
      </c>
      <c r="D11" t="s">
        <v>35</v>
      </c>
      <c r="E11">
        <v>2011</v>
      </c>
      <c r="F11">
        <v>5.32</v>
      </c>
      <c r="G11" t="str">
        <f>VLOOKUP(C11,Teilnehmer!$A$1:$A$200,1,FALSE)</f>
        <v>Marlene Ludwig</v>
      </c>
      <c r="H11">
        <f t="shared" ref="H11:H37" si="2">MOD(ROW(),2)</f>
        <v>1</v>
      </c>
    </row>
    <row r="12" spans="1:8" x14ac:dyDescent="0.25">
      <c r="A12" t="s">
        <v>107</v>
      </c>
      <c r="B12" t="s">
        <v>59</v>
      </c>
      <c r="C12" t="str">
        <f t="shared" si="0"/>
        <v>Ella Grünewald</v>
      </c>
      <c r="D12" t="s">
        <v>35</v>
      </c>
      <c r="E12">
        <v>2011</v>
      </c>
      <c r="F12">
        <v>5.15</v>
      </c>
      <c r="G12" t="str">
        <f>VLOOKUP(C12,Teilnehmer!$A$1:$A$200,1,FALSE)</f>
        <v>Ella Grünewald</v>
      </c>
      <c r="H12">
        <f t="shared" si="2"/>
        <v>0</v>
      </c>
    </row>
    <row r="13" spans="1:8" x14ac:dyDescent="0.25">
      <c r="A13" t="s">
        <v>82</v>
      </c>
      <c r="B13" t="s">
        <v>49</v>
      </c>
      <c r="C13" t="str">
        <f t="shared" si="0"/>
        <v>Marie Diehl</v>
      </c>
      <c r="D13" t="s">
        <v>35</v>
      </c>
      <c r="E13">
        <v>2011</v>
      </c>
      <c r="F13">
        <v>4.71</v>
      </c>
      <c r="G13" t="str">
        <f>VLOOKUP(C13,Teilnehmer!$A$1:$A$200,1,FALSE)</f>
        <v>Marie Diehl</v>
      </c>
      <c r="H13">
        <f t="shared" si="2"/>
        <v>1</v>
      </c>
    </row>
    <row r="14" spans="1:8" x14ac:dyDescent="0.25">
      <c r="A14" t="s">
        <v>55</v>
      </c>
      <c r="B14" t="s">
        <v>84</v>
      </c>
      <c r="C14" t="str">
        <f t="shared" si="0"/>
        <v>Lotta Marie Rausch</v>
      </c>
      <c r="D14" t="s">
        <v>35</v>
      </c>
      <c r="E14">
        <v>2011</v>
      </c>
      <c r="F14">
        <v>4.13</v>
      </c>
      <c r="G14" t="str">
        <f>VLOOKUP(C14,Teilnehmer!$A$1:$A$200,1,FALSE)</f>
        <v>Lotta Marie Rausch</v>
      </c>
      <c r="H14">
        <f t="shared" si="2"/>
        <v>0</v>
      </c>
    </row>
    <row r="15" spans="1:8" x14ac:dyDescent="0.25">
      <c r="A15" t="s">
        <v>37</v>
      </c>
      <c r="B15" t="s">
        <v>36</v>
      </c>
      <c r="C15" t="str">
        <f t="shared" ref="C15:C69" si="3">B15&amp;" "&amp;A15</f>
        <v>Fine Hahn</v>
      </c>
      <c r="D15" t="s">
        <v>35</v>
      </c>
      <c r="E15">
        <v>2012</v>
      </c>
      <c r="F15">
        <v>6.48</v>
      </c>
      <c r="G15" t="str">
        <f>VLOOKUP(C15,Teilnehmer!$A$1:$A$200,1,FALSE)</f>
        <v>Fine Hahn</v>
      </c>
      <c r="H15">
        <f t="shared" si="2"/>
        <v>1</v>
      </c>
    </row>
    <row r="16" spans="1:8" x14ac:dyDescent="0.25">
      <c r="A16" t="s">
        <v>34</v>
      </c>
      <c r="B16" t="s">
        <v>33</v>
      </c>
      <c r="C16" t="str">
        <f t="shared" si="3"/>
        <v>Luisa Wirth</v>
      </c>
      <c r="D16" t="s">
        <v>35</v>
      </c>
      <c r="E16">
        <v>2012</v>
      </c>
      <c r="F16">
        <v>5.66</v>
      </c>
      <c r="G16" t="str">
        <f>VLOOKUP(C16,Teilnehmer!$A$1:$A$200,1,FALSE)</f>
        <v>Luisa Wirth</v>
      </c>
      <c r="H16">
        <f t="shared" si="2"/>
        <v>0</v>
      </c>
    </row>
    <row r="17" spans="1:8" x14ac:dyDescent="0.25">
      <c r="A17" t="s">
        <v>45</v>
      </c>
      <c r="B17" t="s">
        <v>44</v>
      </c>
      <c r="C17" t="str">
        <f t="shared" si="3"/>
        <v>Martha Wahl</v>
      </c>
      <c r="D17" t="s">
        <v>35</v>
      </c>
      <c r="E17">
        <v>2012</v>
      </c>
      <c r="F17">
        <v>4.22</v>
      </c>
      <c r="G17" t="str">
        <f>VLOOKUP(C17,Teilnehmer!$A$1:$A$200,1,FALSE)</f>
        <v>Martha Wahl</v>
      </c>
      <c r="H17">
        <f t="shared" si="2"/>
        <v>1</v>
      </c>
    </row>
    <row r="18" spans="1:8" x14ac:dyDescent="0.25">
      <c r="A18" t="s">
        <v>43</v>
      </c>
      <c r="B18" t="s">
        <v>42</v>
      </c>
      <c r="C18" t="str">
        <f t="shared" si="3"/>
        <v>Mia Weppler</v>
      </c>
      <c r="D18" t="s">
        <v>35</v>
      </c>
      <c r="E18">
        <v>2012</v>
      </c>
      <c r="F18">
        <v>4.0999999999999996</v>
      </c>
      <c r="G18" t="str">
        <f>VLOOKUP(C18,Teilnehmer!$A$1:$A$200,1,FALSE)</f>
        <v>Mia Weppler</v>
      </c>
      <c r="H18">
        <f t="shared" si="2"/>
        <v>0</v>
      </c>
    </row>
    <row r="19" spans="1:8" x14ac:dyDescent="0.25">
      <c r="A19" t="s">
        <v>85</v>
      </c>
      <c r="B19" t="s">
        <v>41</v>
      </c>
      <c r="C19" t="str">
        <f t="shared" si="3"/>
        <v>Clara Schnell-Kretschmer</v>
      </c>
      <c r="D19" t="s">
        <v>35</v>
      </c>
      <c r="E19">
        <v>2012</v>
      </c>
      <c r="F19">
        <v>3.75</v>
      </c>
      <c r="G19" t="str">
        <f>VLOOKUP(C19,Teilnehmer!$A$1:$A$200,1,FALSE)</f>
        <v>Clara Schnell-Kretschmer</v>
      </c>
      <c r="H19">
        <f t="shared" si="2"/>
        <v>1</v>
      </c>
    </row>
    <row r="20" spans="1:8" x14ac:dyDescent="0.25">
      <c r="C20" t="str">
        <f t="shared" si="3"/>
        <v xml:space="preserve"> </v>
      </c>
      <c r="G20" t="e">
        <f>VLOOKUP(C20,Teilnehmer!$A$1:$A$200,1,FALSE)</f>
        <v>#N/A</v>
      </c>
      <c r="H20">
        <f t="shared" si="2"/>
        <v>0</v>
      </c>
    </row>
    <row r="21" spans="1:8" x14ac:dyDescent="0.25">
      <c r="C21" t="str">
        <f t="shared" si="3"/>
        <v xml:space="preserve"> </v>
      </c>
      <c r="G21" t="e">
        <f>VLOOKUP(C21,Teilnehmer!$A$1:$A$200,1,FALSE)</f>
        <v>#N/A</v>
      </c>
      <c r="H21">
        <f t="shared" si="2"/>
        <v>1</v>
      </c>
    </row>
    <row r="22" spans="1:8" x14ac:dyDescent="0.25">
      <c r="C22" t="str">
        <f t="shared" si="3"/>
        <v xml:space="preserve"> </v>
      </c>
      <c r="G22" t="e">
        <f>VLOOKUP(C22,Teilnehmer!$A$1:$A$200,1,FALSE)</f>
        <v>#N/A</v>
      </c>
      <c r="H22">
        <f t="shared" si="2"/>
        <v>0</v>
      </c>
    </row>
    <row r="23" spans="1:8" x14ac:dyDescent="0.25">
      <c r="C23" t="str">
        <f t="shared" si="3"/>
        <v xml:space="preserve"> </v>
      </c>
      <c r="G23" t="e">
        <f>VLOOKUP(C23,Teilnehmer!$A$1:$A$200,1,FALSE)</f>
        <v>#N/A</v>
      </c>
      <c r="H23">
        <f t="shared" si="2"/>
        <v>1</v>
      </c>
    </row>
    <row r="24" spans="1:8" x14ac:dyDescent="0.25">
      <c r="C24" t="str">
        <f t="shared" si="3"/>
        <v xml:space="preserve"> </v>
      </c>
      <c r="G24" t="e">
        <f>VLOOKUP(C24,Teilnehmer!$A$1:$A$200,1,FALSE)</f>
        <v>#N/A</v>
      </c>
      <c r="H24">
        <f t="shared" si="2"/>
        <v>0</v>
      </c>
    </row>
    <row r="25" spans="1:8" x14ac:dyDescent="0.25">
      <c r="C25" t="str">
        <f t="shared" si="3"/>
        <v xml:space="preserve"> </v>
      </c>
      <c r="G25" t="e">
        <f>VLOOKUP(C25,Teilnehmer!$A$1:$A$200,1,FALSE)</f>
        <v>#N/A</v>
      </c>
      <c r="H25">
        <f t="shared" si="2"/>
        <v>1</v>
      </c>
    </row>
    <row r="26" spans="1:8" x14ac:dyDescent="0.25">
      <c r="C26" t="str">
        <f t="shared" si="3"/>
        <v xml:space="preserve"> </v>
      </c>
      <c r="G26" t="e">
        <f>VLOOKUP(C26,Teilnehmer!$A$1:$A$200,1,FALSE)</f>
        <v>#N/A</v>
      </c>
      <c r="H26">
        <f t="shared" si="2"/>
        <v>0</v>
      </c>
    </row>
    <row r="27" spans="1:8" x14ac:dyDescent="0.25">
      <c r="C27" t="str">
        <f t="shared" si="3"/>
        <v xml:space="preserve"> </v>
      </c>
      <c r="G27" t="e">
        <f>VLOOKUP(C27,Teilnehmer!$A$1:$A$200,1,FALSE)</f>
        <v>#N/A</v>
      </c>
      <c r="H27">
        <f t="shared" si="2"/>
        <v>1</v>
      </c>
    </row>
    <row r="28" spans="1:8" x14ac:dyDescent="0.25">
      <c r="C28" t="str">
        <f t="shared" si="3"/>
        <v xml:space="preserve"> </v>
      </c>
      <c r="G28" t="e">
        <f>VLOOKUP(C28,Teilnehmer!$A$1:$A$200,1,FALSE)</f>
        <v>#N/A</v>
      </c>
      <c r="H28">
        <f t="shared" si="2"/>
        <v>0</v>
      </c>
    </row>
    <row r="29" spans="1:8" x14ac:dyDescent="0.25">
      <c r="C29" t="str">
        <f t="shared" si="3"/>
        <v xml:space="preserve"> </v>
      </c>
      <c r="G29" t="e">
        <f>VLOOKUP(C29,Teilnehmer!$A$1:$A$200,1,FALSE)</f>
        <v>#N/A</v>
      </c>
      <c r="H29">
        <f t="shared" si="2"/>
        <v>1</v>
      </c>
    </row>
    <row r="30" spans="1:8" x14ac:dyDescent="0.25">
      <c r="C30" t="str">
        <f t="shared" si="3"/>
        <v xml:space="preserve"> </v>
      </c>
      <c r="G30" t="e">
        <f>VLOOKUP(C30,Teilnehmer!$A$1:$A$200,1,FALSE)</f>
        <v>#N/A</v>
      </c>
      <c r="H30">
        <f t="shared" si="2"/>
        <v>0</v>
      </c>
    </row>
    <row r="31" spans="1:8" x14ac:dyDescent="0.25">
      <c r="C31" t="str">
        <f t="shared" si="3"/>
        <v xml:space="preserve"> </v>
      </c>
      <c r="G31" t="e">
        <f>VLOOKUP(C31,Teilnehmer!$A$1:$A$200,1,FALSE)</f>
        <v>#N/A</v>
      </c>
      <c r="H31">
        <f t="shared" si="2"/>
        <v>1</v>
      </c>
    </row>
    <row r="32" spans="1:8" x14ac:dyDescent="0.25">
      <c r="C32" t="str">
        <f t="shared" si="3"/>
        <v xml:space="preserve"> </v>
      </c>
      <c r="G32" t="e">
        <f>VLOOKUP(C32,Teilnehmer!$A$1:$A$200,1,FALSE)</f>
        <v>#N/A</v>
      </c>
      <c r="H32">
        <f t="shared" si="2"/>
        <v>0</v>
      </c>
    </row>
    <row r="33" spans="3:8" x14ac:dyDescent="0.25">
      <c r="C33" t="str">
        <f t="shared" si="3"/>
        <v xml:space="preserve"> </v>
      </c>
      <c r="G33" t="e">
        <f>VLOOKUP(C33,Teilnehmer!$A$1:$A$200,1,FALSE)</f>
        <v>#N/A</v>
      </c>
      <c r="H33">
        <f t="shared" si="2"/>
        <v>1</v>
      </c>
    </row>
    <row r="34" spans="3:8" x14ac:dyDescent="0.25">
      <c r="C34" t="str">
        <f t="shared" si="3"/>
        <v xml:space="preserve"> </v>
      </c>
      <c r="G34" t="e">
        <f>VLOOKUP(C34,Teilnehmer!$A$1:$A$200,1,FALSE)</f>
        <v>#N/A</v>
      </c>
      <c r="H34">
        <f t="shared" si="2"/>
        <v>0</v>
      </c>
    </row>
    <row r="35" spans="3:8" x14ac:dyDescent="0.25">
      <c r="C35" t="str">
        <f t="shared" si="3"/>
        <v xml:space="preserve"> </v>
      </c>
      <c r="G35" t="e">
        <f>VLOOKUP(C35,Teilnehmer!$A$1:$A$200,1,FALSE)</f>
        <v>#N/A</v>
      </c>
      <c r="H35">
        <f t="shared" si="2"/>
        <v>1</v>
      </c>
    </row>
    <row r="36" spans="3:8" x14ac:dyDescent="0.25">
      <c r="C36" t="str">
        <f t="shared" si="3"/>
        <v xml:space="preserve"> </v>
      </c>
      <c r="G36" t="e">
        <f>VLOOKUP(C36,Teilnehmer!$A$1:$A$200,1,FALSE)</f>
        <v>#N/A</v>
      </c>
      <c r="H36">
        <f t="shared" si="2"/>
        <v>0</v>
      </c>
    </row>
    <row r="37" spans="3:8" x14ac:dyDescent="0.25">
      <c r="C37" t="str">
        <f t="shared" si="3"/>
        <v xml:space="preserve"> </v>
      </c>
      <c r="G37" t="e">
        <f>VLOOKUP(C37,Teilnehmer!$A$1:$A$200,1,FALSE)</f>
        <v>#N/A</v>
      </c>
      <c r="H37">
        <f t="shared" si="2"/>
        <v>1</v>
      </c>
    </row>
    <row r="38" spans="3:8" x14ac:dyDescent="0.25">
      <c r="C38" t="str">
        <f t="shared" si="3"/>
        <v xml:space="preserve"> </v>
      </c>
      <c r="G38" t="e">
        <f>VLOOKUP(C38,Teilnehmer!$A$1:$A$200,1,FALSE)</f>
        <v>#N/A</v>
      </c>
      <c r="H38">
        <f t="shared" ref="H38:H69" si="4">MOD(ROW(),2)</f>
        <v>0</v>
      </c>
    </row>
    <row r="39" spans="3:8" x14ac:dyDescent="0.25">
      <c r="C39" t="str">
        <f t="shared" si="3"/>
        <v xml:space="preserve"> </v>
      </c>
      <c r="G39" t="e">
        <f>VLOOKUP(C39,Teilnehmer!$A$1:$A$200,1,FALSE)</f>
        <v>#N/A</v>
      </c>
      <c r="H39">
        <f t="shared" si="4"/>
        <v>1</v>
      </c>
    </row>
    <row r="40" spans="3:8" x14ac:dyDescent="0.25">
      <c r="C40" t="str">
        <f t="shared" si="3"/>
        <v xml:space="preserve"> </v>
      </c>
      <c r="G40" t="e">
        <f>VLOOKUP(C40,Teilnehmer!$A$1:$A$200,1,FALSE)</f>
        <v>#N/A</v>
      </c>
      <c r="H40">
        <f t="shared" si="4"/>
        <v>0</v>
      </c>
    </row>
    <row r="41" spans="3:8" x14ac:dyDescent="0.25">
      <c r="C41" t="str">
        <f t="shared" si="3"/>
        <v xml:space="preserve"> </v>
      </c>
      <c r="G41" t="e">
        <f>VLOOKUP(C41,Teilnehmer!$A$1:$A$200,1,FALSE)</f>
        <v>#N/A</v>
      </c>
      <c r="H41">
        <f t="shared" si="4"/>
        <v>1</v>
      </c>
    </row>
    <row r="42" spans="3:8" x14ac:dyDescent="0.25">
      <c r="C42" t="str">
        <f t="shared" si="3"/>
        <v xml:space="preserve"> </v>
      </c>
      <c r="G42" t="e">
        <f>VLOOKUP(C42,Teilnehmer!$A$1:$A$200,1,FALSE)</f>
        <v>#N/A</v>
      </c>
      <c r="H42">
        <f t="shared" si="4"/>
        <v>0</v>
      </c>
    </row>
    <row r="43" spans="3:8" x14ac:dyDescent="0.25">
      <c r="C43" t="str">
        <f t="shared" si="3"/>
        <v xml:space="preserve"> </v>
      </c>
      <c r="G43" t="e">
        <f>VLOOKUP(C43,Teilnehmer!$A$1:$A$200,1,FALSE)</f>
        <v>#N/A</v>
      </c>
      <c r="H43">
        <f t="shared" si="4"/>
        <v>1</v>
      </c>
    </row>
    <row r="44" spans="3:8" x14ac:dyDescent="0.25">
      <c r="C44" t="str">
        <f t="shared" si="3"/>
        <v xml:space="preserve"> </v>
      </c>
      <c r="G44" t="e">
        <f>VLOOKUP(C44,Teilnehmer!$A$1:$A$200,1,FALSE)</f>
        <v>#N/A</v>
      </c>
      <c r="H44">
        <f t="shared" si="4"/>
        <v>0</v>
      </c>
    </row>
    <row r="45" spans="3:8" x14ac:dyDescent="0.25">
      <c r="C45" t="str">
        <f t="shared" si="3"/>
        <v xml:space="preserve"> </v>
      </c>
      <c r="G45" t="e">
        <f>VLOOKUP(C45,Teilnehmer!$A$1:$A$200,1,FALSE)</f>
        <v>#N/A</v>
      </c>
      <c r="H45">
        <f t="shared" si="4"/>
        <v>1</v>
      </c>
    </row>
    <row r="46" spans="3:8" x14ac:dyDescent="0.25">
      <c r="C46" t="str">
        <f t="shared" si="3"/>
        <v xml:space="preserve"> </v>
      </c>
      <c r="G46" t="e">
        <f>VLOOKUP(C46,Teilnehmer!$A$1:$A$200,1,FALSE)</f>
        <v>#N/A</v>
      </c>
      <c r="H46">
        <f t="shared" si="4"/>
        <v>0</v>
      </c>
    </row>
    <row r="47" spans="3:8" x14ac:dyDescent="0.25">
      <c r="C47" t="str">
        <f t="shared" si="3"/>
        <v xml:space="preserve"> </v>
      </c>
      <c r="G47" t="e">
        <f>VLOOKUP(C47,Teilnehmer!$A$1:$A$200,1,FALSE)</f>
        <v>#N/A</v>
      </c>
      <c r="H47">
        <f t="shared" si="4"/>
        <v>1</v>
      </c>
    </row>
    <row r="48" spans="3:8" x14ac:dyDescent="0.25">
      <c r="C48" t="str">
        <f t="shared" si="3"/>
        <v xml:space="preserve"> </v>
      </c>
      <c r="G48" t="e">
        <f>VLOOKUP(C48,Teilnehmer!$A$1:$A$200,1,FALSE)</f>
        <v>#N/A</v>
      </c>
      <c r="H48">
        <f t="shared" si="4"/>
        <v>0</v>
      </c>
    </row>
    <row r="49" spans="3:8" x14ac:dyDescent="0.25">
      <c r="C49" t="str">
        <f t="shared" si="3"/>
        <v xml:space="preserve"> </v>
      </c>
      <c r="G49" t="e">
        <f>VLOOKUP(C49,Teilnehmer!$A$1:$A$200,1,FALSE)</f>
        <v>#N/A</v>
      </c>
      <c r="H49">
        <f t="shared" si="4"/>
        <v>1</v>
      </c>
    </row>
    <row r="50" spans="3:8" x14ac:dyDescent="0.25">
      <c r="C50" t="str">
        <f t="shared" si="3"/>
        <v xml:space="preserve"> </v>
      </c>
      <c r="G50" t="e">
        <f>VLOOKUP(C50,Teilnehmer!$A$1:$A$200,1,FALSE)</f>
        <v>#N/A</v>
      </c>
      <c r="H50">
        <f t="shared" si="4"/>
        <v>0</v>
      </c>
    </row>
    <row r="51" spans="3:8" x14ac:dyDescent="0.25">
      <c r="C51" t="str">
        <f t="shared" si="3"/>
        <v xml:space="preserve"> </v>
      </c>
      <c r="G51" t="e">
        <f>VLOOKUP(C51,Teilnehmer!$A$1:$A$200,1,FALSE)</f>
        <v>#N/A</v>
      </c>
      <c r="H51">
        <f t="shared" si="4"/>
        <v>1</v>
      </c>
    </row>
    <row r="52" spans="3:8" x14ac:dyDescent="0.25">
      <c r="C52" t="str">
        <f t="shared" si="3"/>
        <v xml:space="preserve"> </v>
      </c>
      <c r="G52" t="e">
        <f>VLOOKUP(C52,Teilnehmer!$A$1:$A$200,1,FALSE)</f>
        <v>#N/A</v>
      </c>
      <c r="H52">
        <f t="shared" si="4"/>
        <v>0</v>
      </c>
    </row>
    <row r="53" spans="3:8" x14ac:dyDescent="0.25">
      <c r="C53" t="str">
        <f t="shared" si="3"/>
        <v xml:space="preserve"> </v>
      </c>
      <c r="G53" t="e">
        <f>VLOOKUP(C53,Teilnehmer!$A$1:$A$200,1,FALSE)</f>
        <v>#N/A</v>
      </c>
      <c r="H53">
        <f t="shared" si="4"/>
        <v>1</v>
      </c>
    </row>
    <row r="54" spans="3:8" x14ac:dyDescent="0.25">
      <c r="C54" t="str">
        <f t="shared" si="3"/>
        <v xml:space="preserve"> </v>
      </c>
      <c r="G54" t="e">
        <f>VLOOKUP(C54,Teilnehmer!$A$1:$A$200,1,FALSE)</f>
        <v>#N/A</v>
      </c>
      <c r="H54">
        <f t="shared" si="4"/>
        <v>0</v>
      </c>
    </row>
    <row r="55" spans="3:8" x14ac:dyDescent="0.25">
      <c r="C55" t="str">
        <f t="shared" si="3"/>
        <v xml:space="preserve"> </v>
      </c>
      <c r="G55" t="e">
        <f>VLOOKUP(C55,Teilnehmer!$A$1:$A$200,1,FALSE)</f>
        <v>#N/A</v>
      </c>
      <c r="H55">
        <f t="shared" si="4"/>
        <v>1</v>
      </c>
    </row>
    <row r="56" spans="3:8" x14ac:dyDescent="0.25">
      <c r="C56" t="str">
        <f t="shared" si="3"/>
        <v xml:space="preserve"> </v>
      </c>
      <c r="G56" t="e">
        <f>VLOOKUP(C56,Teilnehmer!$A$1:$A$200,1,FALSE)</f>
        <v>#N/A</v>
      </c>
      <c r="H56">
        <f t="shared" si="4"/>
        <v>0</v>
      </c>
    </row>
    <row r="57" spans="3:8" x14ac:dyDescent="0.25">
      <c r="C57" t="str">
        <f t="shared" si="3"/>
        <v xml:space="preserve"> </v>
      </c>
      <c r="G57" t="e">
        <f>VLOOKUP(C57,Teilnehmer!$A$1:$A$200,1,FALSE)</f>
        <v>#N/A</v>
      </c>
      <c r="H57">
        <f t="shared" si="4"/>
        <v>1</v>
      </c>
    </row>
    <row r="58" spans="3:8" x14ac:dyDescent="0.25">
      <c r="C58" t="str">
        <f t="shared" si="3"/>
        <v xml:space="preserve"> </v>
      </c>
      <c r="G58" t="e">
        <f>VLOOKUP(C58,Teilnehmer!$A$1:$A$200,1,FALSE)</f>
        <v>#N/A</v>
      </c>
      <c r="H58">
        <f t="shared" si="4"/>
        <v>0</v>
      </c>
    </row>
    <row r="59" spans="3:8" x14ac:dyDescent="0.25">
      <c r="C59" t="str">
        <f t="shared" si="3"/>
        <v xml:space="preserve"> </v>
      </c>
      <c r="G59" t="e">
        <f>VLOOKUP(C59,Teilnehmer!$A$1:$A$200,1,FALSE)</f>
        <v>#N/A</v>
      </c>
      <c r="H59">
        <f t="shared" si="4"/>
        <v>1</v>
      </c>
    </row>
    <row r="60" spans="3:8" x14ac:dyDescent="0.25">
      <c r="C60" t="str">
        <f t="shared" si="3"/>
        <v xml:space="preserve"> </v>
      </c>
      <c r="G60" t="e">
        <f>VLOOKUP(C60,Teilnehmer!$A$1:$A$200,1,FALSE)</f>
        <v>#N/A</v>
      </c>
      <c r="H60">
        <f t="shared" si="4"/>
        <v>0</v>
      </c>
    </row>
    <row r="61" spans="3:8" x14ac:dyDescent="0.25">
      <c r="C61" t="str">
        <f t="shared" si="3"/>
        <v xml:space="preserve"> </v>
      </c>
      <c r="G61" t="e">
        <f>VLOOKUP(C61,Teilnehmer!$A$1:$A$200,1,FALSE)</f>
        <v>#N/A</v>
      </c>
      <c r="H61">
        <f t="shared" si="4"/>
        <v>1</v>
      </c>
    </row>
    <row r="62" spans="3:8" x14ac:dyDescent="0.25">
      <c r="C62" t="str">
        <f t="shared" si="3"/>
        <v xml:space="preserve"> </v>
      </c>
      <c r="G62" t="e">
        <f>VLOOKUP(C62,Teilnehmer!$A$1:$A$200,1,FALSE)</f>
        <v>#N/A</v>
      </c>
      <c r="H62">
        <f t="shared" si="4"/>
        <v>0</v>
      </c>
    </row>
    <row r="63" spans="3:8" x14ac:dyDescent="0.25">
      <c r="C63" t="str">
        <f t="shared" si="3"/>
        <v xml:space="preserve"> </v>
      </c>
      <c r="G63" t="e">
        <f>VLOOKUP(C63,Teilnehmer!$A$1:$A$200,1,FALSE)</f>
        <v>#N/A</v>
      </c>
      <c r="H63">
        <f t="shared" si="4"/>
        <v>1</v>
      </c>
    </row>
    <row r="64" spans="3:8" x14ac:dyDescent="0.25">
      <c r="C64" t="str">
        <f t="shared" si="3"/>
        <v xml:space="preserve"> </v>
      </c>
      <c r="G64" t="e">
        <f>VLOOKUP(C64,Teilnehmer!$A$1:$A$200,1,FALSE)</f>
        <v>#N/A</v>
      </c>
      <c r="H64">
        <f t="shared" si="4"/>
        <v>0</v>
      </c>
    </row>
    <row r="65" spans="3:8" x14ac:dyDescent="0.25">
      <c r="C65" t="str">
        <f t="shared" si="3"/>
        <v xml:space="preserve"> </v>
      </c>
      <c r="G65" t="e">
        <f>VLOOKUP(C65,Teilnehmer!$A$1:$A$200,1,FALSE)</f>
        <v>#N/A</v>
      </c>
      <c r="H65">
        <f t="shared" si="4"/>
        <v>1</v>
      </c>
    </row>
    <row r="66" spans="3:8" x14ac:dyDescent="0.25">
      <c r="C66" t="str">
        <f t="shared" si="3"/>
        <v xml:space="preserve"> </v>
      </c>
      <c r="G66" t="e">
        <f>VLOOKUP(C66,Teilnehmer!$A$1:$A$200,1,FALSE)</f>
        <v>#N/A</v>
      </c>
      <c r="H66">
        <f t="shared" si="4"/>
        <v>0</v>
      </c>
    </row>
    <row r="67" spans="3:8" x14ac:dyDescent="0.25">
      <c r="C67" t="str">
        <f t="shared" si="3"/>
        <v xml:space="preserve"> </v>
      </c>
      <c r="G67" t="e">
        <f>VLOOKUP(C67,Teilnehmer!$A$1:$A$200,1,FALSE)</f>
        <v>#N/A</v>
      </c>
      <c r="H67">
        <f t="shared" si="4"/>
        <v>1</v>
      </c>
    </row>
    <row r="68" spans="3:8" x14ac:dyDescent="0.25">
      <c r="C68" t="str">
        <f t="shared" si="3"/>
        <v xml:space="preserve"> </v>
      </c>
      <c r="G68" t="e">
        <f>VLOOKUP(C68,Teilnehmer!$A$1:$A$200,1,FALSE)</f>
        <v>#N/A</v>
      </c>
      <c r="H68">
        <f t="shared" si="4"/>
        <v>0</v>
      </c>
    </row>
    <row r="69" spans="3:8" x14ac:dyDescent="0.25">
      <c r="C69" t="str">
        <f t="shared" si="3"/>
        <v xml:space="preserve"> </v>
      </c>
      <c r="G69" t="e">
        <f>VLOOKUP(C69,Teilnehmer!$A$1:$A$200,1,FALSE)</f>
        <v>#N/A</v>
      </c>
      <c r="H69">
        <f t="shared" si="4"/>
        <v>1</v>
      </c>
    </row>
  </sheetData>
  <autoFilter ref="H1:H69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M13</vt:lpstr>
      <vt:lpstr>M12</vt:lpstr>
      <vt:lpstr>W13</vt:lpstr>
      <vt:lpstr>W12</vt:lpstr>
      <vt:lpstr>Punktezuordnung</vt:lpstr>
      <vt:lpstr>Teilnehmer</vt:lpstr>
      <vt:lpstr>LAT_800</vt:lpstr>
      <vt:lpstr>ANG_Sprint</vt:lpstr>
      <vt:lpstr>NIA_Cross</vt:lpstr>
      <vt:lpstr>NIA_Speer</vt:lpstr>
      <vt:lpstr>STO_Weit</vt:lpstr>
      <vt:lpstr>STO_Ball</vt:lpstr>
      <vt:lpstr>ANG_Hürden</vt:lpstr>
      <vt:lpstr>ALS_Hoch</vt:lpstr>
      <vt:lpstr>ALS_Kugel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Falk</cp:lastModifiedBy>
  <cp:revision>1</cp:revision>
  <cp:lastPrinted>2024-07-03T07:27:59Z</cp:lastPrinted>
  <dcterms:created xsi:type="dcterms:W3CDTF">2020-03-10T10:37:25Z</dcterms:created>
  <dcterms:modified xsi:type="dcterms:W3CDTF">2024-09-02T12:38:58Z</dcterms:modified>
  <dc:language>de-DE</dc:language>
</cp:coreProperties>
</file>