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3" documentId="8_{CF0886A2-7E98-4B3D-A3E8-A5E6880FCEF7}" xr6:coauthVersionLast="47" xr6:coauthVersionMax="47" xr10:uidLastSave="{6D3C50D9-9077-47CF-8349-059293E46827}"/>
  <bookViews>
    <workbookView xWindow="-108" yWindow="-108" windowWidth="23256" windowHeight="12456" tabRatio="516" firstSheet="1" activeTab="1" xr2:uid="{00000000-000D-0000-FFFF-FFFF00000000}"/>
  </bookViews>
  <sheets>
    <sheet name="Punktezuordnung" sheetId="5" state="hidden" r:id="rId1"/>
    <sheet name="M9" sheetId="24" r:id="rId2"/>
    <sheet name="M8" sheetId="41" r:id="rId3"/>
    <sheet name="W9" sheetId="42" r:id="rId4"/>
    <sheet name="W8" sheetId="43" r:id="rId5"/>
    <sheet name="Teilnehmer" sheetId="9" state="hidden" r:id="rId6"/>
    <sheet name="ALS_Sprint" sheetId="16" state="hidden" r:id="rId7"/>
    <sheet name="ALS_Wurf" sheetId="17" state="hidden" r:id="rId8"/>
    <sheet name="FRI_Sprint" sheetId="29" state="hidden" r:id="rId9"/>
    <sheet name="NIA_Cross" sheetId="31" state="hidden" r:id="rId10"/>
    <sheet name="NIA_Weit" sheetId="32" state="hidden" r:id="rId11"/>
    <sheet name="STO_Weit" sheetId="33" state="hidden" r:id="rId12"/>
    <sheet name="STO_Schlagwurf" sheetId="34" state="hidden" r:id="rId13"/>
    <sheet name="ANG_Hindernissprint" sheetId="36" state="hidden" r:id="rId14"/>
    <sheet name="ANG_Hoch" sheetId="35" state="hidden" r:id="rId15"/>
    <sheet name="FRI_Stoß" sheetId="30" state="hidden" r:id="rId16"/>
    <sheet name="LAT_Stab" sheetId="26" state="hidden" r:id="rId17"/>
    <sheet name="LAT_Dreh" sheetId="27" state="hidden" r:id="rId18"/>
  </sheets>
  <externalReferences>
    <externalReference r:id="rId19"/>
  </externalReferences>
  <definedNames>
    <definedName name="_xlnm._FilterDatabase" localSheetId="6" hidden="1">ALS_Sprint!$H$1:$H$93</definedName>
    <definedName name="_xlnm._FilterDatabase" localSheetId="7" hidden="1">ALS_Wurf!$H$1:$H$93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FRI_Sprint!$A$1:$H$89</definedName>
    <definedName name="_xlnm._FilterDatabase" localSheetId="15" hidden="1">FRI_Stoß!$H$1:$H$96</definedName>
    <definedName name="_xlnm._FilterDatabase" localSheetId="17" hidden="1">LAT_Dreh!$H$1:$H$78</definedName>
    <definedName name="_xlnm._FilterDatabase" localSheetId="16" hidden="1">LAT_Stab!$H$1:$H$78</definedName>
    <definedName name="_xlnm._FilterDatabase" localSheetId="9" hidden="1">NIA_Cross!$A$1:$F$30</definedName>
    <definedName name="_xlnm._FilterDatabase" localSheetId="10" hidden="1">NIA_Weit!$A$1:$H$34</definedName>
    <definedName name="_xlnm._FilterDatabase" localSheetId="12" hidden="1">STO_Schlagwurf!$A$1:$H$40</definedName>
    <definedName name="_xlnm._FilterDatabase" localSheetId="11" hidden="1">STO_Weit!$A$1:$H$40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0" l="1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H89" i="30"/>
  <c r="H88" i="30"/>
  <c r="H87" i="30"/>
  <c r="H86" i="30"/>
  <c r="H85" i="30"/>
  <c r="H84" i="30"/>
  <c r="H83" i="30"/>
  <c r="H82" i="30"/>
  <c r="H81" i="30"/>
  <c r="H80" i="30"/>
  <c r="H79" i="30"/>
  <c r="H78" i="30"/>
  <c r="H77" i="30"/>
  <c r="H76" i="30"/>
  <c r="H75" i="30"/>
  <c r="H74" i="30"/>
  <c r="H73" i="30"/>
  <c r="H72" i="30"/>
  <c r="H71" i="30"/>
  <c r="H70" i="30"/>
  <c r="H69" i="30"/>
  <c r="H68" i="30"/>
  <c r="H67" i="30"/>
  <c r="H66" i="30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C2" i="29"/>
  <c r="C45" i="29"/>
  <c r="C3" i="29"/>
  <c r="C22" i="29"/>
  <c r="C4" i="29"/>
  <c r="C59" i="29"/>
  <c r="C23" i="29"/>
  <c r="C46" i="29"/>
  <c r="C5" i="29"/>
  <c r="C24" i="29"/>
  <c r="C47" i="29"/>
  <c r="C25" i="29"/>
  <c r="C60" i="29"/>
  <c r="C61" i="29"/>
  <c r="C6" i="29"/>
  <c r="C48" i="29"/>
  <c r="C26" i="29"/>
  <c r="C49" i="29"/>
  <c r="C62" i="29"/>
  <c r="C50" i="29"/>
  <c r="C27" i="29"/>
  <c r="C7" i="29"/>
  <c r="C63" i="29"/>
  <c r="C28" i="29"/>
  <c r="C29" i="29"/>
  <c r="C8" i="29"/>
  <c r="C64" i="29"/>
  <c r="C9" i="29"/>
  <c r="C51" i="29"/>
  <c r="C30" i="29"/>
  <c r="C10" i="29"/>
  <c r="C52" i="29"/>
  <c r="C11" i="29"/>
  <c r="C65" i="29"/>
  <c r="C66" i="29"/>
  <c r="C31" i="29"/>
  <c r="C67" i="29"/>
  <c r="C32" i="29"/>
  <c r="C68" i="29"/>
  <c r="C53" i="29"/>
  <c r="C69" i="29"/>
  <c r="C33" i="29"/>
  <c r="C12" i="29"/>
  <c r="C54" i="29"/>
  <c r="C34" i="29"/>
  <c r="C35" i="29"/>
  <c r="C36" i="29"/>
  <c r="C70" i="29"/>
  <c r="C71" i="29"/>
  <c r="C37" i="29"/>
  <c r="C38" i="29"/>
  <c r="C13" i="29"/>
  <c r="C14" i="29"/>
  <c r="C55" i="29"/>
  <c r="C15" i="29"/>
  <c r="C72" i="29"/>
  <c r="C56" i="29"/>
  <c r="C39" i="29"/>
  <c r="C73" i="29"/>
  <c r="C74" i="29"/>
  <c r="C16" i="29"/>
  <c r="C17" i="29"/>
  <c r="C75" i="29"/>
  <c r="C76" i="29"/>
  <c r="C40" i="29"/>
  <c r="C77" i="29"/>
  <c r="C78" i="29"/>
  <c r="C79" i="29"/>
  <c r="C80" i="29"/>
  <c r="C57" i="29"/>
  <c r="C41" i="29"/>
  <c r="C81" i="29"/>
  <c r="C42" i="29"/>
  <c r="C43" i="29"/>
  <c r="C82" i="29"/>
  <c r="C83" i="29"/>
  <c r="C84" i="29"/>
  <c r="C18" i="29"/>
  <c r="C44" i="29"/>
  <c r="C85" i="29"/>
  <c r="C19" i="29"/>
  <c r="C20" i="29"/>
  <c r="C86" i="29"/>
  <c r="C87" i="29"/>
  <c r="C21" i="29"/>
  <c r="C58" i="29"/>
  <c r="C88" i="29"/>
  <c r="C89" i="29"/>
  <c r="H9" i="29"/>
  <c r="H51" i="29"/>
  <c r="H30" i="29"/>
  <c r="H10" i="29"/>
  <c r="H52" i="29"/>
  <c r="H11" i="29"/>
  <c r="H65" i="29"/>
  <c r="H66" i="29"/>
  <c r="H31" i="29"/>
  <c r="H67" i="29"/>
  <c r="H32" i="29"/>
  <c r="H68" i="29"/>
  <c r="H53" i="29"/>
  <c r="H69" i="29"/>
  <c r="H33" i="29"/>
  <c r="H12" i="29"/>
  <c r="H54" i="29"/>
  <c r="H34" i="29"/>
  <c r="H35" i="29"/>
  <c r="H36" i="29"/>
  <c r="H70" i="29"/>
  <c r="H71" i="29"/>
  <c r="H37" i="29"/>
  <c r="H38" i="29"/>
  <c r="H13" i="29"/>
  <c r="H14" i="29"/>
  <c r="H55" i="29"/>
  <c r="H15" i="29"/>
  <c r="H72" i="29"/>
  <c r="H56" i="29"/>
  <c r="H39" i="29"/>
  <c r="H73" i="29"/>
  <c r="H74" i="29"/>
  <c r="H16" i="29"/>
  <c r="H17" i="29"/>
  <c r="H75" i="29"/>
  <c r="H76" i="29"/>
  <c r="H40" i="29"/>
  <c r="H77" i="29"/>
  <c r="H78" i="29"/>
  <c r="H79" i="29"/>
  <c r="H80" i="29"/>
  <c r="H57" i="29"/>
  <c r="H41" i="29"/>
  <c r="H81" i="29"/>
  <c r="H42" i="29"/>
  <c r="H43" i="29"/>
  <c r="H82" i="29"/>
  <c r="H83" i="29"/>
  <c r="H84" i="29"/>
  <c r="H18" i="29"/>
  <c r="H44" i="29"/>
  <c r="H85" i="29"/>
  <c r="H19" i="29"/>
  <c r="H20" i="29"/>
  <c r="H86" i="29"/>
  <c r="H87" i="29"/>
  <c r="H21" i="29"/>
  <c r="H58" i="29"/>
  <c r="H88" i="29"/>
  <c r="H89" i="29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C6" i="26"/>
  <c r="C2" i="26"/>
  <c r="C3" i="26"/>
  <c r="C4" i="26"/>
  <c r="C36" i="26"/>
  <c r="C5" i="26"/>
  <c r="C37" i="26"/>
  <c r="C57" i="26"/>
  <c r="C7" i="26"/>
  <c r="C58" i="26"/>
  <c r="C59" i="26"/>
  <c r="C26" i="26"/>
  <c r="C38" i="26"/>
  <c r="C27" i="26"/>
  <c r="C39" i="26"/>
  <c r="C40" i="26"/>
  <c r="C28" i="26"/>
  <c r="C41" i="26"/>
  <c r="C8" i="26"/>
  <c r="C42" i="26"/>
  <c r="C9" i="26"/>
  <c r="C10" i="26"/>
  <c r="C60" i="26"/>
  <c r="C11" i="26"/>
  <c r="C43" i="26"/>
  <c r="C12" i="26"/>
  <c r="C13" i="26"/>
  <c r="C29" i="26"/>
  <c r="C44" i="26"/>
  <c r="C61" i="26"/>
  <c r="C62" i="26"/>
  <c r="C14" i="26"/>
  <c r="C45" i="26"/>
  <c r="C46" i="26"/>
  <c r="C15" i="26"/>
  <c r="C16" i="26"/>
  <c r="C47" i="26"/>
  <c r="C48" i="26"/>
  <c r="C63" i="26"/>
  <c r="C17" i="26"/>
  <c r="C64" i="26"/>
  <c r="C30" i="26"/>
  <c r="C49" i="26"/>
  <c r="C65" i="26"/>
  <c r="C66" i="26"/>
  <c r="C18" i="26"/>
  <c r="C50" i="26"/>
  <c r="C19" i="26"/>
  <c r="C51" i="26"/>
  <c r="C31" i="26"/>
  <c r="C67" i="26"/>
  <c r="C52" i="26"/>
  <c r="C68" i="26"/>
  <c r="C20" i="26"/>
  <c r="C21" i="26"/>
  <c r="C22" i="26"/>
  <c r="C23" i="26"/>
  <c r="C69" i="26"/>
  <c r="C70" i="26"/>
  <c r="C71" i="26"/>
  <c r="C53" i="26"/>
  <c r="C72" i="26"/>
  <c r="C32" i="26"/>
  <c r="C54" i="26"/>
  <c r="C24" i="26"/>
  <c r="C55" i="26"/>
  <c r="C73" i="26"/>
  <c r="C74" i="26"/>
  <c r="C25" i="26"/>
  <c r="C56" i="26"/>
  <c r="C33" i="26"/>
  <c r="C75" i="26"/>
  <c r="C34" i="26"/>
  <c r="C76" i="26"/>
  <c r="C35" i="26"/>
  <c r="C77" i="26"/>
  <c r="C78" i="26"/>
  <c r="H8" i="26"/>
  <c r="H42" i="26"/>
  <c r="H9" i="26"/>
  <c r="H10" i="26"/>
  <c r="H60" i="26"/>
  <c r="H11" i="26"/>
  <c r="H43" i="26"/>
  <c r="H12" i="26"/>
  <c r="H13" i="26"/>
  <c r="H29" i="26"/>
  <c r="H44" i="26"/>
  <c r="H61" i="26"/>
  <c r="H62" i="26"/>
  <c r="H14" i="26"/>
  <c r="H45" i="26"/>
  <c r="H46" i="26"/>
  <c r="H15" i="26"/>
  <c r="H16" i="26"/>
  <c r="H47" i="26"/>
  <c r="H48" i="26"/>
  <c r="H63" i="26"/>
  <c r="H17" i="26"/>
  <c r="H64" i="26"/>
  <c r="H30" i="26"/>
  <c r="H49" i="26"/>
  <c r="H65" i="26"/>
  <c r="H66" i="26"/>
  <c r="H18" i="26"/>
  <c r="H50" i="26"/>
  <c r="H19" i="26"/>
  <c r="H51" i="26"/>
  <c r="H31" i="26"/>
  <c r="H67" i="26"/>
  <c r="H52" i="26"/>
  <c r="H68" i="26"/>
  <c r="H20" i="26"/>
  <c r="H21" i="26"/>
  <c r="H22" i="26"/>
  <c r="H23" i="26"/>
  <c r="H69" i="26"/>
  <c r="H70" i="26"/>
  <c r="H71" i="26"/>
  <c r="H53" i="26"/>
  <c r="H72" i="26"/>
  <c r="H32" i="26"/>
  <c r="H54" i="26"/>
  <c r="H24" i="26"/>
  <c r="H55" i="26"/>
  <c r="H73" i="26"/>
  <c r="H74" i="26"/>
  <c r="H25" i="26"/>
  <c r="H56" i="26"/>
  <c r="H33" i="26"/>
  <c r="H75" i="26"/>
  <c r="H34" i="26"/>
  <c r="H76" i="26"/>
  <c r="H35" i="26"/>
  <c r="H77" i="26"/>
  <c r="H78" i="26"/>
  <c r="S2" i="43"/>
  <c r="R2" i="43"/>
  <c r="Q2" i="43"/>
  <c r="P2" i="43"/>
  <c r="O2" i="43"/>
  <c r="N2" i="43"/>
  <c r="M2" i="43"/>
  <c r="L2" i="43"/>
  <c r="K2" i="43"/>
  <c r="J2" i="43"/>
  <c r="I2" i="43"/>
  <c r="H2" i="43"/>
  <c r="S2" i="42"/>
  <c r="R2" i="42"/>
  <c r="Q2" i="42"/>
  <c r="P2" i="42"/>
  <c r="O2" i="42"/>
  <c r="N2" i="42"/>
  <c r="M2" i="42"/>
  <c r="L2" i="42"/>
  <c r="K2" i="42"/>
  <c r="J2" i="42"/>
  <c r="I2" i="42"/>
  <c r="H2" i="42"/>
  <c r="S2" i="41"/>
  <c r="R2" i="41"/>
  <c r="Q2" i="41"/>
  <c r="P2" i="41"/>
  <c r="O2" i="41"/>
  <c r="N2" i="41"/>
  <c r="M2" i="41"/>
  <c r="L2" i="41"/>
  <c r="K2" i="41"/>
  <c r="J2" i="41"/>
  <c r="I2" i="41"/>
  <c r="H2" i="41"/>
  <c r="S2" i="24"/>
  <c r="R2" i="24"/>
  <c r="Q2" i="24"/>
  <c r="P2" i="24"/>
  <c r="O2" i="24"/>
  <c r="N2" i="24"/>
  <c r="M2" i="24"/>
  <c r="L2" i="24"/>
  <c r="K2" i="24"/>
  <c r="J2" i="24"/>
  <c r="I2" i="24"/>
  <c r="H2" i="24"/>
  <c r="C2" i="17" l="1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C2" i="16"/>
  <c r="C35" i="16"/>
  <c r="C3" i="16"/>
  <c r="C36" i="16"/>
  <c r="C37" i="16"/>
  <c r="C4" i="16"/>
  <c r="C5" i="16"/>
  <c r="C6" i="16"/>
  <c r="C7" i="16"/>
  <c r="C8" i="16"/>
  <c r="C9" i="16"/>
  <c r="C61" i="16"/>
  <c r="C38" i="16"/>
  <c r="C10" i="16"/>
  <c r="C62" i="16"/>
  <c r="C39" i="16"/>
  <c r="C25" i="16"/>
  <c r="C26" i="16"/>
  <c r="C11" i="16"/>
  <c r="C40" i="16"/>
  <c r="C12" i="16"/>
  <c r="C41" i="16"/>
  <c r="C63" i="16"/>
  <c r="C13" i="16"/>
  <c r="C27" i="16"/>
  <c r="C64" i="16"/>
  <c r="C14" i="16"/>
  <c r="C15" i="16"/>
  <c r="C65" i="16"/>
  <c r="C66" i="16"/>
  <c r="C16" i="16"/>
  <c r="C42" i="16"/>
  <c r="C43" i="16"/>
  <c r="C28" i="16"/>
  <c r="C17" i="16"/>
  <c r="C67" i="16"/>
  <c r="C44" i="16"/>
  <c r="C45" i="16"/>
  <c r="C68" i="16"/>
  <c r="C29" i="16"/>
  <c r="C69" i="16"/>
  <c r="C30" i="16"/>
  <c r="C70" i="16"/>
  <c r="C46" i="16"/>
  <c r="C71" i="16"/>
  <c r="C72" i="16"/>
  <c r="C47" i="16"/>
  <c r="C73" i="16"/>
  <c r="C18" i="16"/>
  <c r="C48" i="16"/>
  <c r="C49" i="16"/>
  <c r="C74" i="16"/>
  <c r="C75" i="16"/>
  <c r="C50" i="16"/>
  <c r="C19" i="16"/>
  <c r="C20" i="16"/>
  <c r="C31" i="16"/>
  <c r="C76" i="16"/>
  <c r="C77" i="16"/>
  <c r="C51" i="16"/>
  <c r="C52" i="16"/>
  <c r="C32" i="16"/>
  <c r="C78" i="16"/>
  <c r="C79" i="16"/>
  <c r="C80" i="16"/>
  <c r="C21" i="16"/>
  <c r="C53" i="16"/>
  <c r="C81" i="16"/>
  <c r="C54" i="16"/>
  <c r="C22" i="16"/>
  <c r="C55" i="16"/>
  <c r="C82" i="16"/>
  <c r="C83" i="16"/>
  <c r="C33" i="16"/>
  <c r="C84" i="16"/>
  <c r="C85" i="16"/>
  <c r="C86" i="16"/>
  <c r="C87" i="16"/>
  <c r="C56" i="16"/>
  <c r="C23" i="16"/>
  <c r="C57" i="16"/>
  <c r="C58" i="16"/>
  <c r="C88" i="16"/>
  <c r="C24" i="16"/>
  <c r="C89" i="16"/>
  <c r="C90" i="16"/>
  <c r="C91" i="16"/>
  <c r="C92" i="16"/>
  <c r="C59" i="16"/>
  <c r="C60" i="16"/>
  <c r="C34" i="16"/>
  <c r="C93" i="16"/>
  <c r="H14" i="16"/>
  <c r="H15" i="16"/>
  <c r="H65" i="16"/>
  <c r="H66" i="16"/>
  <c r="H16" i="16"/>
  <c r="H42" i="16"/>
  <c r="H43" i="16"/>
  <c r="H28" i="16"/>
  <c r="H17" i="16"/>
  <c r="H67" i="16"/>
  <c r="H44" i="16"/>
  <c r="H45" i="16"/>
  <c r="H68" i="16"/>
  <c r="H29" i="16"/>
  <c r="H69" i="16"/>
  <c r="H30" i="16"/>
  <c r="H70" i="16"/>
  <c r="H46" i="16"/>
  <c r="H71" i="16"/>
  <c r="H72" i="16"/>
  <c r="H47" i="16"/>
  <c r="H73" i="16"/>
  <c r="H18" i="16"/>
  <c r="H48" i="16"/>
  <c r="H49" i="16"/>
  <c r="H74" i="16"/>
  <c r="H75" i="16"/>
  <c r="H50" i="16"/>
  <c r="H19" i="16"/>
  <c r="H20" i="16"/>
  <c r="H31" i="16"/>
  <c r="H76" i="16"/>
  <c r="H77" i="16"/>
  <c r="H51" i="16"/>
  <c r="H52" i="16"/>
  <c r="H32" i="16"/>
  <c r="H78" i="16"/>
  <c r="H79" i="16"/>
  <c r="H80" i="16"/>
  <c r="H21" i="16"/>
  <c r="H53" i="16"/>
  <c r="H81" i="16"/>
  <c r="H54" i="16"/>
  <c r="H22" i="16"/>
  <c r="H55" i="16"/>
  <c r="H82" i="16"/>
  <c r="H83" i="16"/>
  <c r="H33" i="16"/>
  <c r="H84" i="16"/>
  <c r="H85" i="16"/>
  <c r="H86" i="16"/>
  <c r="H87" i="16"/>
  <c r="H56" i="16"/>
  <c r="H23" i="16"/>
  <c r="H57" i="16"/>
  <c r="H58" i="16"/>
  <c r="H88" i="16"/>
  <c r="H24" i="16"/>
  <c r="H89" i="16"/>
  <c r="H90" i="16"/>
  <c r="H91" i="16"/>
  <c r="H92" i="16"/>
  <c r="H59" i="16"/>
  <c r="H60" i="16"/>
  <c r="H34" i="16"/>
  <c r="H93" i="16"/>
  <c r="C1" i="17" l="1"/>
  <c r="C1" i="16"/>
  <c r="A152" i="9" l="1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A50" i="9"/>
  <c r="BA60" i="43" a="1"/>
  <c r="BA60" i="43" s="1"/>
  <c r="BB60" i="43" s="1"/>
  <c r="BC60" i="43" s="1"/>
  <c r="S60" i="43" s="1"/>
  <c r="AX60" i="43" a="1"/>
  <c r="AX60" i="43" s="1"/>
  <c r="AY60" i="43" s="1"/>
  <c r="AZ60" i="43" s="1"/>
  <c r="R60" i="43" s="1"/>
  <c r="AU60" i="43" a="1"/>
  <c r="AU60" i="43" s="1"/>
  <c r="AV60" i="43" s="1"/>
  <c r="AW60" i="43" s="1"/>
  <c r="Q60" i="43" s="1"/>
  <c r="AR60" i="43" a="1"/>
  <c r="AR60" i="43" s="1"/>
  <c r="AS60" i="43" s="1"/>
  <c r="AT60" i="43" s="1"/>
  <c r="P60" i="43" s="1"/>
  <c r="AO60" i="43" a="1"/>
  <c r="AO60" i="43" s="1"/>
  <c r="AP60" i="43" s="1"/>
  <c r="AQ60" i="43" s="1"/>
  <c r="O60" i="43" s="1"/>
  <c r="AL60" i="43" a="1"/>
  <c r="AL60" i="43" s="1"/>
  <c r="AM60" i="43" s="1"/>
  <c r="AN60" i="43" s="1"/>
  <c r="N60" i="43" s="1"/>
  <c r="AI60" i="43" a="1"/>
  <c r="AI60" i="43" s="1"/>
  <c r="AJ60" i="43" s="1"/>
  <c r="AK60" i="43" s="1"/>
  <c r="M60" i="43" s="1"/>
  <c r="AF60" i="43" a="1"/>
  <c r="AF60" i="43" s="1"/>
  <c r="AG60" i="43" s="1"/>
  <c r="AH60" i="43" s="1"/>
  <c r="L60" i="43" s="1"/>
  <c r="AC60" i="43" a="1"/>
  <c r="AC60" i="43" s="1"/>
  <c r="AD60" i="43" s="1"/>
  <c r="AE60" i="43" s="1"/>
  <c r="K60" i="43" s="1"/>
  <c r="Z60" i="43" a="1"/>
  <c r="Z60" i="43" s="1"/>
  <c r="AA60" i="43" s="1"/>
  <c r="AB60" i="43" s="1"/>
  <c r="J60" i="43" s="1"/>
  <c r="W60" i="43" a="1"/>
  <c r="W60" i="43" s="1"/>
  <c r="X60" i="43" s="1"/>
  <c r="Y60" i="43" s="1"/>
  <c r="I60" i="43" s="1"/>
  <c r="T60" i="43" a="1"/>
  <c r="T60" i="43" s="1"/>
  <c r="U60" i="43" s="1"/>
  <c r="V60" i="43" s="1"/>
  <c r="H60" i="43" s="1"/>
  <c r="BA59" i="43" a="1"/>
  <c r="BA59" i="43" s="1"/>
  <c r="BB59" i="43" s="1"/>
  <c r="BC59" i="43" s="1"/>
  <c r="S59" i="43" s="1"/>
  <c r="AX59" i="43" a="1"/>
  <c r="AX59" i="43" s="1"/>
  <c r="AY59" i="43" s="1"/>
  <c r="AZ59" i="43" s="1"/>
  <c r="R59" i="43" s="1"/>
  <c r="AU59" i="43" a="1"/>
  <c r="AU59" i="43" s="1"/>
  <c r="AV59" i="43" s="1"/>
  <c r="AW59" i="43" s="1"/>
  <c r="Q59" i="43" s="1"/>
  <c r="AR59" i="43" a="1"/>
  <c r="AR59" i="43" s="1"/>
  <c r="AS59" i="43" s="1"/>
  <c r="AT59" i="43" s="1"/>
  <c r="P59" i="43" s="1"/>
  <c r="AO59" i="43" a="1"/>
  <c r="AO59" i="43" s="1"/>
  <c r="AP59" i="43" s="1"/>
  <c r="AQ59" i="43" s="1"/>
  <c r="O59" i="43" s="1"/>
  <c r="AL59" i="43" a="1"/>
  <c r="AL59" i="43" s="1"/>
  <c r="AM59" i="43" s="1"/>
  <c r="AN59" i="43" s="1"/>
  <c r="N59" i="43" s="1"/>
  <c r="AI59" i="43" a="1"/>
  <c r="AI59" i="43" s="1"/>
  <c r="AJ59" i="43" s="1"/>
  <c r="AK59" i="43" s="1"/>
  <c r="M59" i="43" s="1"/>
  <c r="AF59" i="43" a="1"/>
  <c r="AF59" i="43" s="1"/>
  <c r="AG59" i="43" s="1"/>
  <c r="AH59" i="43" s="1"/>
  <c r="L59" i="43" s="1"/>
  <c r="AC59" i="43" a="1"/>
  <c r="AC59" i="43" s="1"/>
  <c r="AD59" i="43" s="1"/>
  <c r="AE59" i="43" s="1"/>
  <c r="K59" i="43" s="1"/>
  <c r="Z59" i="43" a="1"/>
  <c r="Z59" i="43" s="1"/>
  <c r="AA59" i="43" s="1"/>
  <c r="AB59" i="43" s="1"/>
  <c r="J59" i="43" s="1"/>
  <c r="W59" i="43" a="1"/>
  <c r="W59" i="43" s="1"/>
  <c r="X59" i="43" s="1"/>
  <c r="Y59" i="43" s="1"/>
  <c r="I59" i="43" s="1"/>
  <c r="T59" i="43" a="1"/>
  <c r="T59" i="43" s="1"/>
  <c r="U59" i="43" s="1"/>
  <c r="V59" i="43" s="1"/>
  <c r="H59" i="43" s="1"/>
  <c r="BA58" i="43" a="1"/>
  <c r="BA58" i="43" s="1"/>
  <c r="BB58" i="43" s="1"/>
  <c r="BC58" i="43" s="1"/>
  <c r="S58" i="43" s="1"/>
  <c r="AX58" i="43" a="1"/>
  <c r="AX58" i="43" s="1"/>
  <c r="AY58" i="43" s="1"/>
  <c r="AZ58" i="43" s="1"/>
  <c r="R58" i="43" s="1"/>
  <c r="AU58" i="43" a="1"/>
  <c r="AU58" i="43" s="1"/>
  <c r="AV58" i="43" s="1"/>
  <c r="AW58" i="43" s="1"/>
  <c r="Q58" i="43" s="1"/>
  <c r="AR58" i="43" a="1"/>
  <c r="AR58" i="43" s="1"/>
  <c r="AS58" i="43" s="1"/>
  <c r="AT58" i="43" s="1"/>
  <c r="P58" i="43" s="1"/>
  <c r="AO58" i="43" a="1"/>
  <c r="AO58" i="43" s="1"/>
  <c r="AP58" i="43" s="1"/>
  <c r="AQ58" i="43" s="1"/>
  <c r="O58" i="43" s="1"/>
  <c r="AL58" i="43" a="1"/>
  <c r="AL58" i="43" s="1"/>
  <c r="AM58" i="43" s="1"/>
  <c r="AN58" i="43" s="1"/>
  <c r="N58" i="43" s="1"/>
  <c r="AI58" i="43" a="1"/>
  <c r="AI58" i="43" s="1"/>
  <c r="AJ58" i="43" s="1"/>
  <c r="AK58" i="43" s="1"/>
  <c r="M58" i="43" s="1"/>
  <c r="AF58" i="43" a="1"/>
  <c r="AF58" i="43" s="1"/>
  <c r="AG58" i="43" s="1"/>
  <c r="AH58" i="43" s="1"/>
  <c r="L58" i="43" s="1"/>
  <c r="AC58" i="43" a="1"/>
  <c r="AC58" i="43" s="1"/>
  <c r="AD58" i="43" s="1"/>
  <c r="AE58" i="43" s="1"/>
  <c r="K58" i="43" s="1"/>
  <c r="Z58" i="43" a="1"/>
  <c r="Z58" i="43" s="1"/>
  <c r="AA58" i="43" s="1"/>
  <c r="AB58" i="43" s="1"/>
  <c r="J58" i="43" s="1"/>
  <c r="W58" i="43" a="1"/>
  <c r="W58" i="43" s="1"/>
  <c r="X58" i="43" s="1"/>
  <c r="Y58" i="43" s="1"/>
  <c r="I58" i="43" s="1"/>
  <c r="T58" i="43" a="1"/>
  <c r="T58" i="43" s="1"/>
  <c r="U58" i="43" s="1"/>
  <c r="V58" i="43" s="1"/>
  <c r="H58" i="43" s="1"/>
  <c r="BA57" i="43" a="1"/>
  <c r="BA57" i="43" s="1"/>
  <c r="BB57" i="43" s="1"/>
  <c r="BC57" i="43" s="1"/>
  <c r="S57" i="43" s="1"/>
  <c r="AX57" i="43" a="1"/>
  <c r="AX57" i="43" s="1"/>
  <c r="AY57" i="43" s="1"/>
  <c r="AZ57" i="43" s="1"/>
  <c r="R57" i="43" s="1"/>
  <c r="AU57" i="43" a="1"/>
  <c r="AU57" i="43" s="1"/>
  <c r="AV57" i="43" s="1"/>
  <c r="AW57" i="43" s="1"/>
  <c r="Q57" i="43" s="1"/>
  <c r="AR57" i="43" a="1"/>
  <c r="AR57" i="43" s="1"/>
  <c r="AS57" i="43" s="1"/>
  <c r="AT57" i="43" s="1"/>
  <c r="P57" i="43" s="1"/>
  <c r="AO57" i="43" a="1"/>
  <c r="AO57" i="43" s="1"/>
  <c r="AP57" i="43" s="1"/>
  <c r="AQ57" i="43" s="1"/>
  <c r="O57" i="43" s="1"/>
  <c r="AL57" i="43" a="1"/>
  <c r="AL57" i="43" s="1"/>
  <c r="AM57" i="43" s="1"/>
  <c r="AN57" i="43" s="1"/>
  <c r="N57" i="43" s="1"/>
  <c r="AI57" i="43" a="1"/>
  <c r="AI57" i="43" s="1"/>
  <c r="AJ57" i="43" s="1"/>
  <c r="AK57" i="43" s="1"/>
  <c r="M57" i="43" s="1"/>
  <c r="AF57" i="43" a="1"/>
  <c r="AF57" i="43" s="1"/>
  <c r="AG57" i="43" s="1"/>
  <c r="AH57" i="43" s="1"/>
  <c r="L57" i="43" s="1"/>
  <c r="AC57" i="43" a="1"/>
  <c r="AC57" i="43" s="1"/>
  <c r="AD57" i="43" s="1"/>
  <c r="AE57" i="43" s="1"/>
  <c r="K57" i="43" s="1"/>
  <c r="Z57" i="43" a="1"/>
  <c r="Z57" i="43" s="1"/>
  <c r="AA57" i="43" s="1"/>
  <c r="AB57" i="43" s="1"/>
  <c r="J57" i="43" s="1"/>
  <c r="W57" i="43" a="1"/>
  <c r="W57" i="43" s="1"/>
  <c r="X57" i="43" s="1"/>
  <c r="Y57" i="43" s="1"/>
  <c r="I57" i="43" s="1"/>
  <c r="T57" i="43" a="1"/>
  <c r="T57" i="43" s="1"/>
  <c r="U57" i="43" s="1"/>
  <c r="V57" i="43" s="1"/>
  <c r="H57" i="43" s="1"/>
  <c r="BA56" i="43" a="1"/>
  <c r="BA56" i="43" s="1"/>
  <c r="BB56" i="43" s="1"/>
  <c r="BC56" i="43" s="1"/>
  <c r="S56" i="43" s="1"/>
  <c r="AX56" i="43" a="1"/>
  <c r="AX56" i="43" s="1"/>
  <c r="AY56" i="43" s="1"/>
  <c r="AZ56" i="43" s="1"/>
  <c r="R56" i="43" s="1"/>
  <c r="AU56" i="43" a="1"/>
  <c r="AU56" i="43" s="1"/>
  <c r="AV56" i="43" s="1"/>
  <c r="AW56" i="43" s="1"/>
  <c r="Q56" i="43" s="1"/>
  <c r="AR56" i="43" a="1"/>
  <c r="AR56" i="43" s="1"/>
  <c r="AS56" i="43" s="1"/>
  <c r="AT56" i="43" s="1"/>
  <c r="P56" i="43" s="1"/>
  <c r="AO56" i="43" a="1"/>
  <c r="AO56" i="43" s="1"/>
  <c r="AP56" i="43" s="1"/>
  <c r="AQ56" i="43" s="1"/>
  <c r="O56" i="43" s="1"/>
  <c r="AL56" i="43" a="1"/>
  <c r="AL56" i="43" s="1"/>
  <c r="AM56" i="43" s="1"/>
  <c r="AN56" i="43" s="1"/>
  <c r="N56" i="43" s="1"/>
  <c r="AI56" i="43" a="1"/>
  <c r="AI56" i="43" s="1"/>
  <c r="AJ56" i="43" s="1"/>
  <c r="AK56" i="43" s="1"/>
  <c r="M56" i="43" s="1"/>
  <c r="AF56" i="43" a="1"/>
  <c r="AF56" i="43" s="1"/>
  <c r="AG56" i="43" s="1"/>
  <c r="AH56" i="43" s="1"/>
  <c r="L56" i="43" s="1"/>
  <c r="AC56" i="43" a="1"/>
  <c r="AC56" i="43" s="1"/>
  <c r="AD56" i="43" s="1"/>
  <c r="AE56" i="43" s="1"/>
  <c r="K56" i="43" s="1"/>
  <c r="Z56" i="43" a="1"/>
  <c r="Z56" i="43" s="1"/>
  <c r="AA56" i="43" s="1"/>
  <c r="AB56" i="43" s="1"/>
  <c r="J56" i="43" s="1"/>
  <c r="W56" i="43" a="1"/>
  <c r="W56" i="43" s="1"/>
  <c r="X56" i="43" s="1"/>
  <c r="Y56" i="43" s="1"/>
  <c r="I56" i="43" s="1"/>
  <c r="T56" i="43" a="1"/>
  <c r="T56" i="43" s="1"/>
  <c r="U56" i="43" s="1"/>
  <c r="V56" i="43" s="1"/>
  <c r="H56" i="43" s="1"/>
  <c r="BA55" i="43" a="1"/>
  <c r="BA55" i="43" s="1"/>
  <c r="BB55" i="43" s="1"/>
  <c r="BC55" i="43" s="1"/>
  <c r="S55" i="43" s="1"/>
  <c r="AX55" i="43" a="1"/>
  <c r="AX55" i="43" s="1"/>
  <c r="AY55" i="43" s="1"/>
  <c r="AZ55" i="43" s="1"/>
  <c r="R55" i="43" s="1"/>
  <c r="AU55" i="43" a="1"/>
  <c r="AU55" i="43" s="1"/>
  <c r="AV55" i="43" s="1"/>
  <c r="AW55" i="43" s="1"/>
  <c r="Q55" i="43" s="1"/>
  <c r="AR55" i="43" a="1"/>
  <c r="AR55" i="43" s="1"/>
  <c r="AS55" i="43" s="1"/>
  <c r="AT55" i="43" s="1"/>
  <c r="P55" i="43" s="1"/>
  <c r="AO55" i="43" a="1"/>
  <c r="AO55" i="43" s="1"/>
  <c r="AP55" i="43" s="1"/>
  <c r="AQ55" i="43" s="1"/>
  <c r="O55" i="43" s="1"/>
  <c r="AL55" i="43" a="1"/>
  <c r="AL55" i="43" s="1"/>
  <c r="AM55" i="43" s="1"/>
  <c r="AN55" i="43" s="1"/>
  <c r="N55" i="43" s="1"/>
  <c r="AI55" i="43" a="1"/>
  <c r="AI55" i="43" s="1"/>
  <c r="AJ55" i="43" s="1"/>
  <c r="AK55" i="43" s="1"/>
  <c r="M55" i="43" s="1"/>
  <c r="AF55" i="43" a="1"/>
  <c r="AF55" i="43" s="1"/>
  <c r="AG55" i="43" s="1"/>
  <c r="AH55" i="43" s="1"/>
  <c r="L55" i="43" s="1"/>
  <c r="AC55" i="43" a="1"/>
  <c r="AC55" i="43" s="1"/>
  <c r="AD55" i="43" s="1"/>
  <c r="AE55" i="43" s="1"/>
  <c r="K55" i="43" s="1"/>
  <c r="Z55" i="43" a="1"/>
  <c r="Z55" i="43" s="1"/>
  <c r="AA55" i="43" s="1"/>
  <c r="AB55" i="43" s="1"/>
  <c r="J55" i="43" s="1"/>
  <c r="W55" i="43" a="1"/>
  <c r="W55" i="43" s="1"/>
  <c r="X55" i="43" s="1"/>
  <c r="Y55" i="43" s="1"/>
  <c r="I55" i="43" s="1"/>
  <c r="T55" i="43" a="1"/>
  <c r="T55" i="43" s="1"/>
  <c r="U55" i="43" s="1"/>
  <c r="V55" i="43" s="1"/>
  <c r="H55" i="43" s="1"/>
  <c r="BA54" i="43" a="1"/>
  <c r="BA54" i="43" s="1"/>
  <c r="BB54" i="43" s="1"/>
  <c r="BC54" i="43" s="1"/>
  <c r="S54" i="43" s="1"/>
  <c r="AX54" i="43" a="1"/>
  <c r="AX54" i="43" s="1"/>
  <c r="AY54" i="43" s="1"/>
  <c r="AZ54" i="43" s="1"/>
  <c r="R54" i="43" s="1"/>
  <c r="AU54" i="43" a="1"/>
  <c r="AU54" i="43" s="1"/>
  <c r="AV54" i="43" s="1"/>
  <c r="AW54" i="43" s="1"/>
  <c r="Q54" i="43" s="1"/>
  <c r="AR54" i="43" a="1"/>
  <c r="AR54" i="43" s="1"/>
  <c r="AS54" i="43" s="1"/>
  <c r="AT54" i="43" s="1"/>
  <c r="P54" i="43" s="1"/>
  <c r="AO54" i="43" a="1"/>
  <c r="AO54" i="43" s="1"/>
  <c r="AP54" i="43" s="1"/>
  <c r="AQ54" i="43" s="1"/>
  <c r="O54" i="43" s="1"/>
  <c r="AL54" i="43" a="1"/>
  <c r="AL54" i="43" s="1"/>
  <c r="AM54" i="43" s="1"/>
  <c r="AN54" i="43" s="1"/>
  <c r="N54" i="43" s="1"/>
  <c r="AI54" i="43" a="1"/>
  <c r="AI54" i="43" s="1"/>
  <c r="AJ54" i="43" s="1"/>
  <c r="AK54" i="43" s="1"/>
  <c r="M54" i="43" s="1"/>
  <c r="AF54" i="43" a="1"/>
  <c r="AF54" i="43" s="1"/>
  <c r="AG54" i="43" s="1"/>
  <c r="AH54" i="43" s="1"/>
  <c r="L54" i="43" s="1"/>
  <c r="AC54" i="43" a="1"/>
  <c r="AC54" i="43" s="1"/>
  <c r="AD54" i="43" s="1"/>
  <c r="AE54" i="43" s="1"/>
  <c r="K54" i="43" s="1"/>
  <c r="Z54" i="43" a="1"/>
  <c r="Z54" i="43" s="1"/>
  <c r="AA54" i="43" s="1"/>
  <c r="AB54" i="43" s="1"/>
  <c r="J54" i="43" s="1"/>
  <c r="W54" i="43" a="1"/>
  <c r="W54" i="43" s="1"/>
  <c r="X54" i="43" s="1"/>
  <c r="Y54" i="43" s="1"/>
  <c r="I54" i="43" s="1"/>
  <c r="T54" i="43" a="1"/>
  <c r="T54" i="43" s="1"/>
  <c r="U54" i="43" s="1"/>
  <c r="V54" i="43" s="1"/>
  <c r="H54" i="43" s="1"/>
  <c r="BA53" i="43" a="1"/>
  <c r="BA53" i="43" s="1"/>
  <c r="BB53" i="43" s="1"/>
  <c r="BC53" i="43" s="1"/>
  <c r="S53" i="43" s="1"/>
  <c r="AX53" i="43" a="1"/>
  <c r="AX53" i="43" s="1"/>
  <c r="AY53" i="43" s="1"/>
  <c r="AZ53" i="43" s="1"/>
  <c r="R53" i="43" s="1"/>
  <c r="AU53" i="43" a="1"/>
  <c r="AU53" i="43" s="1"/>
  <c r="AV53" i="43" s="1"/>
  <c r="AW53" i="43" s="1"/>
  <c r="Q53" i="43" s="1"/>
  <c r="AR53" i="43" a="1"/>
  <c r="AR53" i="43" s="1"/>
  <c r="AS53" i="43" s="1"/>
  <c r="AT53" i="43" s="1"/>
  <c r="P53" i="43" s="1"/>
  <c r="AO53" i="43" a="1"/>
  <c r="AO53" i="43" s="1"/>
  <c r="AP53" i="43" s="1"/>
  <c r="AQ53" i="43" s="1"/>
  <c r="O53" i="43" s="1"/>
  <c r="AL53" i="43" a="1"/>
  <c r="AL53" i="43" s="1"/>
  <c r="AM53" i="43" s="1"/>
  <c r="AN53" i="43" s="1"/>
  <c r="N53" i="43" s="1"/>
  <c r="AI53" i="43" a="1"/>
  <c r="AI53" i="43" s="1"/>
  <c r="AJ53" i="43" s="1"/>
  <c r="AK53" i="43" s="1"/>
  <c r="M53" i="43" s="1"/>
  <c r="AF53" i="43" a="1"/>
  <c r="AF53" i="43" s="1"/>
  <c r="AG53" i="43" s="1"/>
  <c r="AH53" i="43" s="1"/>
  <c r="L53" i="43" s="1"/>
  <c r="AC53" i="43" a="1"/>
  <c r="AC53" i="43" s="1"/>
  <c r="AD53" i="43" s="1"/>
  <c r="AE53" i="43" s="1"/>
  <c r="K53" i="43" s="1"/>
  <c r="Z53" i="43" a="1"/>
  <c r="Z53" i="43" s="1"/>
  <c r="AA53" i="43" s="1"/>
  <c r="AB53" i="43" s="1"/>
  <c r="J53" i="43" s="1"/>
  <c r="W53" i="43" a="1"/>
  <c r="W53" i="43" s="1"/>
  <c r="X53" i="43" s="1"/>
  <c r="Y53" i="43" s="1"/>
  <c r="I53" i="43" s="1"/>
  <c r="T53" i="43" a="1"/>
  <c r="T53" i="43" s="1"/>
  <c r="U53" i="43" s="1"/>
  <c r="V53" i="43" s="1"/>
  <c r="H53" i="43" s="1"/>
  <c r="BA52" i="43" a="1"/>
  <c r="BA52" i="43" s="1"/>
  <c r="BB52" i="43" s="1"/>
  <c r="BC52" i="43" s="1"/>
  <c r="S52" i="43" s="1"/>
  <c r="AX52" i="43" a="1"/>
  <c r="AX52" i="43" s="1"/>
  <c r="AY52" i="43" s="1"/>
  <c r="AZ52" i="43" s="1"/>
  <c r="R52" i="43" s="1"/>
  <c r="AU52" i="43" a="1"/>
  <c r="AU52" i="43" s="1"/>
  <c r="AV52" i="43" s="1"/>
  <c r="AW52" i="43" s="1"/>
  <c r="Q52" i="43" s="1"/>
  <c r="AR52" i="43" a="1"/>
  <c r="AR52" i="43" s="1"/>
  <c r="AS52" i="43" s="1"/>
  <c r="AT52" i="43" s="1"/>
  <c r="P52" i="43" s="1"/>
  <c r="AO52" i="43" a="1"/>
  <c r="AO52" i="43" s="1"/>
  <c r="AP52" i="43" s="1"/>
  <c r="AQ52" i="43" s="1"/>
  <c r="O52" i="43" s="1"/>
  <c r="AL52" i="43" a="1"/>
  <c r="AL52" i="43" s="1"/>
  <c r="AM52" i="43" s="1"/>
  <c r="AN52" i="43" s="1"/>
  <c r="N52" i="43" s="1"/>
  <c r="AI52" i="43" a="1"/>
  <c r="AI52" i="43" s="1"/>
  <c r="AJ52" i="43" s="1"/>
  <c r="AK52" i="43" s="1"/>
  <c r="M52" i="43" s="1"/>
  <c r="AF52" i="43" a="1"/>
  <c r="AF52" i="43" s="1"/>
  <c r="AG52" i="43" s="1"/>
  <c r="AH52" i="43" s="1"/>
  <c r="L52" i="43" s="1"/>
  <c r="AC52" i="43" a="1"/>
  <c r="AC52" i="43" s="1"/>
  <c r="AD52" i="43" s="1"/>
  <c r="AE52" i="43" s="1"/>
  <c r="K52" i="43" s="1"/>
  <c r="Z52" i="43" a="1"/>
  <c r="Z52" i="43" s="1"/>
  <c r="AA52" i="43" s="1"/>
  <c r="AB52" i="43" s="1"/>
  <c r="J52" i="43" s="1"/>
  <c r="W52" i="43" a="1"/>
  <c r="W52" i="43" s="1"/>
  <c r="X52" i="43" s="1"/>
  <c r="Y52" i="43" s="1"/>
  <c r="I52" i="43" s="1"/>
  <c r="T52" i="43" a="1"/>
  <c r="T52" i="43" s="1"/>
  <c r="U52" i="43" s="1"/>
  <c r="V52" i="43" s="1"/>
  <c r="H52" i="43" s="1"/>
  <c r="BA51" i="43" a="1"/>
  <c r="BA51" i="43" s="1"/>
  <c r="BB51" i="43" s="1"/>
  <c r="BC51" i="43" s="1"/>
  <c r="S51" i="43" s="1"/>
  <c r="AX51" i="43" a="1"/>
  <c r="AX51" i="43" s="1"/>
  <c r="AY51" i="43" s="1"/>
  <c r="AZ51" i="43" s="1"/>
  <c r="R51" i="43" s="1"/>
  <c r="AU51" i="43" a="1"/>
  <c r="AU51" i="43" s="1"/>
  <c r="AV51" i="43" s="1"/>
  <c r="AW51" i="43" s="1"/>
  <c r="Q51" i="43" s="1"/>
  <c r="AR51" i="43" a="1"/>
  <c r="AR51" i="43" s="1"/>
  <c r="AS51" i="43" s="1"/>
  <c r="AT51" i="43" s="1"/>
  <c r="P51" i="43" s="1"/>
  <c r="AO51" i="43" a="1"/>
  <c r="AO51" i="43" s="1"/>
  <c r="AP51" i="43" s="1"/>
  <c r="AQ51" i="43" s="1"/>
  <c r="O51" i="43" s="1"/>
  <c r="AL51" i="43" a="1"/>
  <c r="AL51" i="43" s="1"/>
  <c r="AM51" i="43" s="1"/>
  <c r="AN51" i="43" s="1"/>
  <c r="N51" i="43" s="1"/>
  <c r="AI51" i="43" a="1"/>
  <c r="AI51" i="43" s="1"/>
  <c r="AJ51" i="43" s="1"/>
  <c r="AK51" i="43" s="1"/>
  <c r="M51" i="43" s="1"/>
  <c r="AF51" i="43" a="1"/>
  <c r="AF51" i="43" s="1"/>
  <c r="AG51" i="43" s="1"/>
  <c r="AH51" i="43" s="1"/>
  <c r="L51" i="43" s="1"/>
  <c r="AC51" i="43" a="1"/>
  <c r="AC51" i="43" s="1"/>
  <c r="AD51" i="43" s="1"/>
  <c r="AE51" i="43" s="1"/>
  <c r="K51" i="43" s="1"/>
  <c r="Z51" i="43" a="1"/>
  <c r="Z51" i="43" s="1"/>
  <c r="AA51" i="43" s="1"/>
  <c r="AB51" i="43" s="1"/>
  <c r="J51" i="43" s="1"/>
  <c r="W51" i="43" a="1"/>
  <c r="W51" i="43" s="1"/>
  <c r="X51" i="43" s="1"/>
  <c r="Y51" i="43" s="1"/>
  <c r="I51" i="43" s="1"/>
  <c r="T51" i="43" a="1"/>
  <c r="T51" i="43" s="1"/>
  <c r="U51" i="43" s="1"/>
  <c r="V51" i="43" s="1"/>
  <c r="H51" i="43" s="1"/>
  <c r="BA50" i="43" a="1"/>
  <c r="BA50" i="43" s="1"/>
  <c r="BB50" i="43" s="1"/>
  <c r="BC50" i="43" s="1"/>
  <c r="S50" i="43" s="1"/>
  <c r="AX50" i="43" a="1"/>
  <c r="AX50" i="43" s="1"/>
  <c r="AY50" i="43" s="1"/>
  <c r="AZ50" i="43" s="1"/>
  <c r="R50" i="43" s="1"/>
  <c r="AU50" i="43" a="1"/>
  <c r="AU50" i="43" s="1"/>
  <c r="AV50" i="43" s="1"/>
  <c r="AW50" i="43" s="1"/>
  <c r="Q50" i="43" s="1"/>
  <c r="AR50" i="43" a="1"/>
  <c r="AR50" i="43" s="1"/>
  <c r="AS50" i="43" s="1"/>
  <c r="AT50" i="43" s="1"/>
  <c r="P50" i="43" s="1"/>
  <c r="AO50" i="43" a="1"/>
  <c r="AO50" i="43" s="1"/>
  <c r="AP50" i="43" s="1"/>
  <c r="AQ50" i="43" s="1"/>
  <c r="O50" i="43" s="1"/>
  <c r="AL50" i="43" a="1"/>
  <c r="AL50" i="43" s="1"/>
  <c r="AM50" i="43" s="1"/>
  <c r="AN50" i="43" s="1"/>
  <c r="N50" i="43" s="1"/>
  <c r="AI50" i="43" a="1"/>
  <c r="AI50" i="43" s="1"/>
  <c r="AJ50" i="43" s="1"/>
  <c r="AK50" i="43" s="1"/>
  <c r="M50" i="43" s="1"/>
  <c r="AF50" i="43" a="1"/>
  <c r="AF50" i="43" s="1"/>
  <c r="AG50" i="43" s="1"/>
  <c r="AH50" i="43" s="1"/>
  <c r="L50" i="43" s="1"/>
  <c r="AC50" i="43" a="1"/>
  <c r="AC50" i="43" s="1"/>
  <c r="AD50" i="43" s="1"/>
  <c r="AE50" i="43" s="1"/>
  <c r="K50" i="43" s="1"/>
  <c r="Z50" i="43" a="1"/>
  <c r="Z50" i="43" s="1"/>
  <c r="AA50" i="43" s="1"/>
  <c r="AB50" i="43" s="1"/>
  <c r="J50" i="43" s="1"/>
  <c r="W50" i="43" a="1"/>
  <c r="W50" i="43" s="1"/>
  <c r="X50" i="43" s="1"/>
  <c r="Y50" i="43" s="1"/>
  <c r="I50" i="43" s="1"/>
  <c r="T50" i="43" a="1"/>
  <c r="T50" i="43" s="1"/>
  <c r="U50" i="43" s="1"/>
  <c r="V50" i="43" s="1"/>
  <c r="H50" i="43" s="1"/>
  <c r="BA49" i="43" a="1"/>
  <c r="BA49" i="43" s="1"/>
  <c r="BB49" i="43" s="1"/>
  <c r="BC49" i="43" s="1"/>
  <c r="S49" i="43" s="1"/>
  <c r="AX49" i="43" a="1"/>
  <c r="AX49" i="43" s="1"/>
  <c r="AY49" i="43" s="1"/>
  <c r="AZ49" i="43" s="1"/>
  <c r="R49" i="43" s="1"/>
  <c r="AU49" i="43" a="1"/>
  <c r="AU49" i="43" s="1"/>
  <c r="AV49" i="43" s="1"/>
  <c r="AW49" i="43" s="1"/>
  <c r="Q49" i="43" s="1"/>
  <c r="AR49" i="43" a="1"/>
  <c r="AR49" i="43" s="1"/>
  <c r="AS49" i="43" s="1"/>
  <c r="AT49" i="43" s="1"/>
  <c r="P49" i="43" s="1"/>
  <c r="AO49" i="43" a="1"/>
  <c r="AO49" i="43" s="1"/>
  <c r="AP49" i="43" s="1"/>
  <c r="AQ49" i="43" s="1"/>
  <c r="O49" i="43" s="1"/>
  <c r="AL49" i="43" a="1"/>
  <c r="AL49" i="43" s="1"/>
  <c r="AM49" i="43" s="1"/>
  <c r="AN49" i="43" s="1"/>
  <c r="N49" i="43" s="1"/>
  <c r="AI49" i="43" a="1"/>
  <c r="AI49" i="43" s="1"/>
  <c r="AJ49" i="43" s="1"/>
  <c r="AK49" i="43" s="1"/>
  <c r="M49" i="43" s="1"/>
  <c r="AF49" i="43" a="1"/>
  <c r="AF49" i="43" s="1"/>
  <c r="AG49" i="43" s="1"/>
  <c r="AH49" i="43" s="1"/>
  <c r="L49" i="43" s="1"/>
  <c r="AC49" i="43" a="1"/>
  <c r="AC49" i="43" s="1"/>
  <c r="AD49" i="43" s="1"/>
  <c r="AE49" i="43" s="1"/>
  <c r="K49" i="43" s="1"/>
  <c r="Z49" i="43" a="1"/>
  <c r="Z49" i="43" s="1"/>
  <c r="AA49" i="43" s="1"/>
  <c r="AB49" i="43" s="1"/>
  <c r="J49" i="43" s="1"/>
  <c r="W49" i="43" a="1"/>
  <c r="W49" i="43" s="1"/>
  <c r="X49" i="43" s="1"/>
  <c r="Y49" i="43" s="1"/>
  <c r="I49" i="43" s="1"/>
  <c r="T49" i="43" a="1"/>
  <c r="T49" i="43" s="1"/>
  <c r="U49" i="43" s="1"/>
  <c r="V49" i="43" s="1"/>
  <c r="H49" i="43" s="1"/>
  <c r="BA48" i="43" a="1"/>
  <c r="BA48" i="43" s="1"/>
  <c r="BB48" i="43" s="1"/>
  <c r="BC48" i="43" s="1"/>
  <c r="S48" i="43" s="1"/>
  <c r="AX48" i="43" a="1"/>
  <c r="AX48" i="43" s="1"/>
  <c r="AY48" i="43" s="1"/>
  <c r="AZ48" i="43" s="1"/>
  <c r="R48" i="43" s="1"/>
  <c r="AU48" i="43" a="1"/>
  <c r="AU48" i="43" s="1"/>
  <c r="AV48" i="43" s="1"/>
  <c r="AW48" i="43" s="1"/>
  <c r="Q48" i="43" s="1"/>
  <c r="AR48" i="43" a="1"/>
  <c r="AR48" i="43" s="1"/>
  <c r="AS48" i="43" s="1"/>
  <c r="AT48" i="43" s="1"/>
  <c r="P48" i="43" s="1"/>
  <c r="AO48" i="43" a="1"/>
  <c r="AO48" i="43" s="1"/>
  <c r="AP48" i="43" s="1"/>
  <c r="AQ48" i="43" s="1"/>
  <c r="O48" i="43" s="1"/>
  <c r="AL48" i="43" a="1"/>
  <c r="AL48" i="43" s="1"/>
  <c r="AM48" i="43" s="1"/>
  <c r="AN48" i="43" s="1"/>
  <c r="N48" i="43" s="1"/>
  <c r="AI48" i="43" a="1"/>
  <c r="AI48" i="43" s="1"/>
  <c r="AJ48" i="43" s="1"/>
  <c r="AK48" i="43" s="1"/>
  <c r="M48" i="43" s="1"/>
  <c r="AF48" i="43" a="1"/>
  <c r="AF48" i="43" s="1"/>
  <c r="AG48" i="43" s="1"/>
  <c r="AH48" i="43" s="1"/>
  <c r="L48" i="43" s="1"/>
  <c r="AC48" i="43" a="1"/>
  <c r="AC48" i="43" s="1"/>
  <c r="AD48" i="43" s="1"/>
  <c r="AE48" i="43" s="1"/>
  <c r="K48" i="43" s="1"/>
  <c r="Z48" i="43" a="1"/>
  <c r="Z48" i="43" s="1"/>
  <c r="AA48" i="43" s="1"/>
  <c r="AB48" i="43" s="1"/>
  <c r="J48" i="43" s="1"/>
  <c r="W48" i="43" a="1"/>
  <c r="W48" i="43" s="1"/>
  <c r="X48" i="43" s="1"/>
  <c r="Y48" i="43" s="1"/>
  <c r="I48" i="43" s="1"/>
  <c r="T48" i="43" a="1"/>
  <c r="T48" i="43" s="1"/>
  <c r="U48" i="43" s="1"/>
  <c r="V48" i="43" s="1"/>
  <c r="H48" i="43" s="1"/>
  <c r="BA47" i="43" a="1"/>
  <c r="BA47" i="43" s="1"/>
  <c r="BB47" i="43" s="1"/>
  <c r="BC47" i="43" s="1"/>
  <c r="S47" i="43" s="1"/>
  <c r="AX47" i="43" a="1"/>
  <c r="AX47" i="43" s="1"/>
  <c r="AY47" i="43" s="1"/>
  <c r="AZ47" i="43" s="1"/>
  <c r="R47" i="43" s="1"/>
  <c r="AU47" i="43" a="1"/>
  <c r="AU47" i="43" s="1"/>
  <c r="AV47" i="43" s="1"/>
  <c r="AW47" i="43" s="1"/>
  <c r="Q47" i="43" s="1"/>
  <c r="AR47" i="43" a="1"/>
  <c r="AR47" i="43" s="1"/>
  <c r="AS47" i="43" s="1"/>
  <c r="AT47" i="43" s="1"/>
  <c r="P47" i="43" s="1"/>
  <c r="AO47" i="43" a="1"/>
  <c r="AO47" i="43" s="1"/>
  <c r="AP47" i="43" s="1"/>
  <c r="AQ47" i="43" s="1"/>
  <c r="O47" i="43" s="1"/>
  <c r="AL47" i="43" a="1"/>
  <c r="AL47" i="43" s="1"/>
  <c r="AM47" i="43" s="1"/>
  <c r="AN47" i="43" s="1"/>
  <c r="N47" i="43" s="1"/>
  <c r="AI47" i="43" a="1"/>
  <c r="AI47" i="43" s="1"/>
  <c r="AJ47" i="43" s="1"/>
  <c r="AK47" i="43" s="1"/>
  <c r="M47" i="43" s="1"/>
  <c r="AF47" i="43" a="1"/>
  <c r="AF47" i="43" s="1"/>
  <c r="AG47" i="43" s="1"/>
  <c r="AH47" i="43" s="1"/>
  <c r="L47" i="43" s="1"/>
  <c r="AC47" i="43" a="1"/>
  <c r="AC47" i="43" s="1"/>
  <c r="AD47" i="43" s="1"/>
  <c r="AE47" i="43" s="1"/>
  <c r="K47" i="43" s="1"/>
  <c r="Z47" i="43" a="1"/>
  <c r="Z47" i="43" s="1"/>
  <c r="AA47" i="43" s="1"/>
  <c r="AB47" i="43" s="1"/>
  <c r="J47" i="43" s="1"/>
  <c r="W47" i="43" a="1"/>
  <c r="W47" i="43" s="1"/>
  <c r="X47" i="43" s="1"/>
  <c r="Y47" i="43" s="1"/>
  <c r="I47" i="43" s="1"/>
  <c r="T47" i="43" a="1"/>
  <c r="T47" i="43" s="1"/>
  <c r="U47" i="43" s="1"/>
  <c r="V47" i="43" s="1"/>
  <c r="H47" i="43" s="1"/>
  <c r="BA46" i="43" a="1"/>
  <c r="BA46" i="43" s="1"/>
  <c r="BB46" i="43" s="1"/>
  <c r="BC46" i="43" s="1"/>
  <c r="S46" i="43" s="1"/>
  <c r="AX46" i="43" a="1"/>
  <c r="AX46" i="43" s="1"/>
  <c r="AY46" i="43" s="1"/>
  <c r="AZ46" i="43" s="1"/>
  <c r="R46" i="43" s="1"/>
  <c r="AU46" i="43" a="1"/>
  <c r="AU46" i="43" s="1"/>
  <c r="AV46" i="43" s="1"/>
  <c r="AW46" i="43" s="1"/>
  <c r="Q46" i="43" s="1"/>
  <c r="AR46" i="43" a="1"/>
  <c r="AR46" i="43" s="1"/>
  <c r="AS46" i="43" s="1"/>
  <c r="AT46" i="43" s="1"/>
  <c r="P46" i="43" s="1"/>
  <c r="AO46" i="43" a="1"/>
  <c r="AO46" i="43" s="1"/>
  <c r="AP46" i="43" s="1"/>
  <c r="AQ46" i="43" s="1"/>
  <c r="O46" i="43" s="1"/>
  <c r="AL46" i="43" a="1"/>
  <c r="AL46" i="43" s="1"/>
  <c r="AM46" i="43" s="1"/>
  <c r="AN46" i="43" s="1"/>
  <c r="N46" i="43" s="1"/>
  <c r="AC46" i="43" a="1"/>
  <c r="AC46" i="43" s="1"/>
  <c r="Z46" i="43" a="1"/>
  <c r="Z46" i="43" s="1"/>
  <c r="U46" i="43"/>
  <c r="V46" i="43" s="1"/>
  <c r="H46" i="43" s="1"/>
  <c r="BA45" i="43" a="1"/>
  <c r="BA45" i="43" s="1"/>
  <c r="BB45" i="43" s="1"/>
  <c r="BC45" i="43" s="1"/>
  <c r="S45" i="43" s="1"/>
  <c r="AX45" i="43" a="1"/>
  <c r="AX45" i="43" s="1"/>
  <c r="AY45" i="43" s="1"/>
  <c r="AZ45" i="43" s="1"/>
  <c r="R45" i="43" s="1"/>
  <c r="AU45" i="43" a="1"/>
  <c r="AU45" i="43" s="1"/>
  <c r="AV45" i="43" s="1"/>
  <c r="AW45" i="43" s="1"/>
  <c r="Q45" i="43" s="1"/>
  <c r="AR45" i="43" a="1"/>
  <c r="AR45" i="43" s="1"/>
  <c r="AS45" i="43" s="1"/>
  <c r="AT45" i="43" s="1"/>
  <c r="P45" i="43" s="1"/>
  <c r="AO45" i="43" a="1"/>
  <c r="AO45" i="43" s="1"/>
  <c r="AP45" i="43" s="1"/>
  <c r="AQ45" i="43" s="1"/>
  <c r="O45" i="43" s="1"/>
  <c r="AL45" i="43" a="1"/>
  <c r="AL45" i="43" s="1"/>
  <c r="AM45" i="43" s="1"/>
  <c r="AN45" i="43" s="1"/>
  <c r="N45" i="43" s="1"/>
  <c r="AC45" i="43" a="1"/>
  <c r="AC45" i="43" s="1"/>
  <c r="Z45" i="43" a="1"/>
  <c r="Z45" i="43" s="1"/>
  <c r="U45" i="43"/>
  <c r="V45" i="43" s="1"/>
  <c r="H45" i="43" s="1"/>
  <c r="BA43" i="43" a="1"/>
  <c r="BA43" i="43" s="1"/>
  <c r="BB43" i="43" s="1"/>
  <c r="BC43" i="43" s="1"/>
  <c r="S43" i="43" s="1"/>
  <c r="AX43" i="43" a="1"/>
  <c r="AX43" i="43" s="1"/>
  <c r="AY43" i="43" s="1"/>
  <c r="AZ43" i="43" s="1"/>
  <c r="R43" i="43" s="1"/>
  <c r="AU43" i="43" a="1"/>
  <c r="AU43" i="43" s="1"/>
  <c r="AV43" i="43" s="1"/>
  <c r="AW43" i="43" s="1"/>
  <c r="Q43" i="43" s="1"/>
  <c r="AR43" i="43" a="1"/>
  <c r="AR43" i="43" s="1"/>
  <c r="AS43" i="43" s="1"/>
  <c r="AT43" i="43" s="1"/>
  <c r="P43" i="43" s="1"/>
  <c r="AO43" i="43" a="1"/>
  <c r="AO43" i="43" s="1"/>
  <c r="AP43" i="43" s="1"/>
  <c r="AQ43" i="43" s="1"/>
  <c r="O43" i="43" s="1"/>
  <c r="AL43" i="43" a="1"/>
  <c r="AL43" i="43" s="1"/>
  <c r="AM43" i="43" s="1"/>
  <c r="AN43" i="43" s="1"/>
  <c r="N43" i="43" s="1"/>
  <c r="AC43" i="43" a="1"/>
  <c r="AC43" i="43" s="1"/>
  <c r="Z43" i="43" a="1"/>
  <c r="Z43" i="43" s="1"/>
  <c r="U43" i="43"/>
  <c r="V43" i="43" s="1"/>
  <c r="H43" i="43" s="1"/>
  <c r="BA38" i="43" a="1"/>
  <c r="BA38" i="43" s="1"/>
  <c r="BB38" i="43" s="1"/>
  <c r="BC38" i="43" s="1"/>
  <c r="S38" i="43" s="1"/>
  <c r="AX38" i="43" a="1"/>
  <c r="AX38" i="43" s="1"/>
  <c r="AY38" i="43" s="1"/>
  <c r="AZ38" i="43" s="1"/>
  <c r="R38" i="43" s="1"/>
  <c r="AU38" i="43" a="1"/>
  <c r="AU38" i="43" s="1"/>
  <c r="AV38" i="43" s="1"/>
  <c r="AW38" i="43" s="1"/>
  <c r="Q38" i="43" s="1"/>
  <c r="AR38" i="43" a="1"/>
  <c r="AR38" i="43" s="1"/>
  <c r="AS38" i="43" s="1"/>
  <c r="AT38" i="43" s="1"/>
  <c r="P38" i="43" s="1"/>
  <c r="AO38" i="43" a="1"/>
  <c r="AO38" i="43" s="1"/>
  <c r="AP38" i="43" s="1"/>
  <c r="AQ38" i="43" s="1"/>
  <c r="O38" i="43" s="1"/>
  <c r="AL38" i="43" a="1"/>
  <c r="AL38" i="43" s="1"/>
  <c r="AM38" i="43" s="1"/>
  <c r="AN38" i="43" s="1"/>
  <c r="N38" i="43" s="1"/>
  <c r="AC38" i="43" a="1"/>
  <c r="AC38" i="43" s="1"/>
  <c r="Z38" i="43" a="1"/>
  <c r="Z38" i="43" s="1"/>
  <c r="U38" i="43"/>
  <c r="V38" i="43" s="1"/>
  <c r="H38" i="43" s="1"/>
  <c r="BA31" i="43" a="1"/>
  <c r="BA31" i="43" s="1"/>
  <c r="BB31" i="43" s="1"/>
  <c r="BC31" i="43" s="1"/>
  <c r="S31" i="43" s="1"/>
  <c r="AX31" i="43" a="1"/>
  <c r="AX31" i="43" s="1"/>
  <c r="AY31" i="43" s="1"/>
  <c r="AZ31" i="43" s="1"/>
  <c r="R31" i="43" s="1"/>
  <c r="AU31" i="43" a="1"/>
  <c r="AU31" i="43" s="1"/>
  <c r="AV31" i="43" s="1"/>
  <c r="AW31" i="43" s="1"/>
  <c r="Q31" i="43" s="1"/>
  <c r="AR31" i="43" a="1"/>
  <c r="AR31" i="43" s="1"/>
  <c r="AS31" i="43" s="1"/>
  <c r="AT31" i="43" s="1"/>
  <c r="P31" i="43" s="1"/>
  <c r="AO31" i="43" a="1"/>
  <c r="AO31" i="43" s="1"/>
  <c r="AP31" i="43" s="1"/>
  <c r="AQ31" i="43" s="1"/>
  <c r="O31" i="43" s="1"/>
  <c r="AL31" i="43" a="1"/>
  <c r="AL31" i="43" s="1"/>
  <c r="AM31" i="43" s="1"/>
  <c r="AN31" i="43" s="1"/>
  <c r="N31" i="43" s="1"/>
  <c r="AC31" i="43" a="1"/>
  <c r="AC31" i="43" s="1"/>
  <c r="Z31" i="43" a="1"/>
  <c r="Z31" i="43" s="1"/>
  <c r="U31" i="43"/>
  <c r="V31" i="43" s="1"/>
  <c r="H31" i="43" s="1"/>
  <c r="BA36" i="43" a="1"/>
  <c r="BA36" i="43" s="1"/>
  <c r="BB36" i="43" s="1"/>
  <c r="BC36" i="43" s="1"/>
  <c r="S36" i="43" s="1"/>
  <c r="AX36" i="43" a="1"/>
  <c r="AX36" i="43" s="1"/>
  <c r="AY36" i="43" s="1"/>
  <c r="AZ36" i="43" s="1"/>
  <c r="R36" i="43" s="1"/>
  <c r="AU36" i="43" a="1"/>
  <c r="AU36" i="43" s="1"/>
  <c r="AV36" i="43" s="1"/>
  <c r="AW36" i="43" s="1"/>
  <c r="Q36" i="43" s="1"/>
  <c r="AR36" i="43" a="1"/>
  <c r="AR36" i="43" s="1"/>
  <c r="AS36" i="43" s="1"/>
  <c r="AT36" i="43" s="1"/>
  <c r="P36" i="43" s="1"/>
  <c r="AO36" i="43" a="1"/>
  <c r="AO36" i="43" s="1"/>
  <c r="AP36" i="43" s="1"/>
  <c r="AQ36" i="43" s="1"/>
  <c r="O36" i="43" s="1"/>
  <c r="AL36" i="43" a="1"/>
  <c r="AL36" i="43" s="1"/>
  <c r="AM36" i="43" s="1"/>
  <c r="AN36" i="43" s="1"/>
  <c r="N36" i="43" s="1"/>
  <c r="AI36" i="43" a="1"/>
  <c r="AI36" i="43" s="1"/>
  <c r="AF36" i="43" a="1"/>
  <c r="AF36" i="43" s="1"/>
  <c r="AA36" i="43"/>
  <c r="AB36" i="43" s="1"/>
  <c r="J36" i="43" s="1"/>
  <c r="U36" i="43"/>
  <c r="V36" i="43" s="1"/>
  <c r="H36" i="43" s="1"/>
  <c r="BA40" i="43" a="1"/>
  <c r="BA40" i="43" s="1"/>
  <c r="BB40" i="43" s="1"/>
  <c r="BC40" i="43" s="1"/>
  <c r="S40" i="43" s="1"/>
  <c r="AX40" i="43" a="1"/>
  <c r="AX40" i="43" s="1"/>
  <c r="AY40" i="43" s="1"/>
  <c r="AZ40" i="43" s="1"/>
  <c r="R40" i="43" s="1"/>
  <c r="AU40" i="43" a="1"/>
  <c r="AU40" i="43" s="1"/>
  <c r="AV40" i="43" s="1"/>
  <c r="AW40" i="43" s="1"/>
  <c r="Q40" i="43" s="1"/>
  <c r="AR40" i="43" a="1"/>
  <c r="AR40" i="43" s="1"/>
  <c r="AS40" i="43" s="1"/>
  <c r="AT40" i="43" s="1"/>
  <c r="P40" i="43" s="1"/>
  <c r="AO40" i="43" a="1"/>
  <c r="AO40" i="43" s="1"/>
  <c r="AP40" i="43" s="1"/>
  <c r="AQ40" i="43" s="1"/>
  <c r="O40" i="43" s="1"/>
  <c r="AL40" i="43" a="1"/>
  <c r="AL40" i="43" s="1"/>
  <c r="AM40" i="43" s="1"/>
  <c r="AN40" i="43" s="1"/>
  <c r="N40" i="43" s="1"/>
  <c r="AI40" i="43" a="1"/>
  <c r="AI40" i="43" s="1"/>
  <c r="AF40" i="43" a="1"/>
  <c r="AF40" i="43" s="1"/>
  <c r="AA40" i="43"/>
  <c r="AB40" i="43" s="1"/>
  <c r="J40" i="43" s="1"/>
  <c r="U40" i="43"/>
  <c r="V40" i="43" s="1"/>
  <c r="H40" i="43" s="1"/>
  <c r="BA24" i="43" a="1"/>
  <c r="BA24" i="43" s="1"/>
  <c r="BB24" i="43" s="1"/>
  <c r="BC24" i="43" s="1"/>
  <c r="S24" i="43" s="1"/>
  <c r="AX24" i="43" a="1"/>
  <c r="AX24" i="43" s="1"/>
  <c r="AY24" i="43" s="1"/>
  <c r="AZ24" i="43" s="1"/>
  <c r="R24" i="43" s="1"/>
  <c r="AU24" i="43" a="1"/>
  <c r="AU24" i="43" s="1"/>
  <c r="AV24" i="43" s="1"/>
  <c r="AW24" i="43" s="1"/>
  <c r="Q24" i="43" s="1"/>
  <c r="AR24" i="43" a="1"/>
  <c r="AR24" i="43" s="1"/>
  <c r="AS24" i="43" s="1"/>
  <c r="AT24" i="43" s="1"/>
  <c r="P24" i="43" s="1"/>
  <c r="AO24" i="43" a="1"/>
  <c r="AO24" i="43" s="1"/>
  <c r="AP24" i="43" s="1"/>
  <c r="AQ24" i="43" s="1"/>
  <c r="O24" i="43" s="1"/>
  <c r="AL24" i="43" a="1"/>
  <c r="AL24" i="43" s="1"/>
  <c r="AM24" i="43" s="1"/>
  <c r="AN24" i="43" s="1"/>
  <c r="N24" i="43" s="1"/>
  <c r="AI24" i="43" a="1"/>
  <c r="AI24" i="43" s="1"/>
  <c r="AF24" i="43" a="1"/>
  <c r="AF24" i="43" s="1"/>
  <c r="AC24" i="43" a="1"/>
  <c r="AC24" i="43" s="1"/>
  <c r="Z24" i="43" a="1"/>
  <c r="Z24" i="43" s="1"/>
  <c r="U24" i="43"/>
  <c r="V24" i="43" s="1"/>
  <c r="H24" i="43" s="1"/>
  <c r="BA34" i="43" a="1"/>
  <c r="BA34" i="43" s="1"/>
  <c r="BB34" i="43" s="1"/>
  <c r="BC34" i="43" s="1"/>
  <c r="S34" i="43" s="1"/>
  <c r="AX34" i="43" a="1"/>
  <c r="AX34" i="43" s="1"/>
  <c r="AY34" i="43" s="1"/>
  <c r="AZ34" i="43" s="1"/>
  <c r="R34" i="43" s="1"/>
  <c r="AU34" i="43" a="1"/>
  <c r="AU34" i="43" s="1"/>
  <c r="AV34" i="43" s="1"/>
  <c r="AW34" i="43" s="1"/>
  <c r="Q34" i="43" s="1"/>
  <c r="AR34" i="43" a="1"/>
  <c r="AR34" i="43" s="1"/>
  <c r="AS34" i="43" s="1"/>
  <c r="AT34" i="43" s="1"/>
  <c r="P34" i="43" s="1"/>
  <c r="AO34" i="43" a="1"/>
  <c r="AO34" i="43" s="1"/>
  <c r="AP34" i="43" s="1"/>
  <c r="AQ34" i="43" s="1"/>
  <c r="O34" i="43" s="1"/>
  <c r="AL34" i="43" a="1"/>
  <c r="AL34" i="43" s="1"/>
  <c r="AM34" i="43" s="1"/>
  <c r="AN34" i="43" s="1"/>
  <c r="N34" i="43" s="1"/>
  <c r="AI34" i="43" a="1"/>
  <c r="AI34" i="43" s="1"/>
  <c r="AF34" i="43" a="1"/>
  <c r="AF34" i="43" s="1"/>
  <c r="AA34" i="43"/>
  <c r="AB34" i="43" s="1"/>
  <c r="J34" i="43" s="1"/>
  <c r="U34" i="43"/>
  <c r="V34" i="43" s="1"/>
  <c r="H34" i="43" s="1"/>
  <c r="BA20" i="43" a="1"/>
  <c r="BA20" i="43" s="1"/>
  <c r="BB20" i="43" s="1"/>
  <c r="BC20" i="43" s="1"/>
  <c r="S20" i="43" s="1"/>
  <c r="AX20" i="43" a="1"/>
  <c r="AX20" i="43" s="1"/>
  <c r="AY20" i="43" s="1"/>
  <c r="AZ20" i="43" s="1"/>
  <c r="R20" i="43" s="1"/>
  <c r="AU20" i="43" a="1"/>
  <c r="AU20" i="43" s="1"/>
  <c r="AV20" i="43" s="1"/>
  <c r="AW20" i="43" s="1"/>
  <c r="Q20" i="43" s="1"/>
  <c r="AR20" i="43" a="1"/>
  <c r="AR20" i="43" s="1"/>
  <c r="AS20" i="43" s="1"/>
  <c r="AT20" i="43" s="1"/>
  <c r="P20" i="43" s="1"/>
  <c r="AO20" i="43" a="1"/>
  <c r="AO20" i="43" s="1"/>
  <c r="AP20" i="43" s="1"/>
  <c r="AQ20" i="43" s="1"/>
  <c r="O20" i="43" s="1"/>
  <c r="AL20" i="43" a="1"/>
  <c r="AL20" i="43" s="1"/>
  <c r="AM20" i="43" s="1"/>
  <c r="AN20" i="43" s="1"/>
  <c r="N20" i="43" s="1"/>
  <c r="AI20" i="43" a="1"/>
  <c r="AI20" i="43" s="1"/>
  <c r="AF20" i="43" a="1"/>
  <c r="AF20" i="43" s="1"/>
  <c r="AC20" i="43" a="1"/>
  <c r="AC20" i="43" s="1"/>
  <c r="Z20" i="43" a="1"/>
  <c r="Z20" i="43" s="1"/>
  <c r="U20" i="43"/>
  <c r="V20" i="43" s="1"/>
  <c r="H20" i="43" s="1"/>
  <c r="BA32" i="43" a="1"/>
  <c r="BA32" i="43" s="1"/>
  <c r="BB32" i="43" s="1"/>
  <c r="BC32" i="43" s="1"/>
  <c r="S32" i="43" s="1"/>
  <c r="AX32" i="43" a="1"/>
  <c r="AX32" i="43" s="1"/>
  <c r="AY32" i="43" s="1"/>
  <c r="AZ32" i="43" s="1"/>
  <c r="R32" i="43" s="1"/>
  <c r="AU32" i="43" a="1"/>
  <c r="AU32" i="43" s="1"/>
  <c r="AV32" i="43" s="1"/>
  <c r="AW32" i="43" s="1"/>
  <c r="Q32" i="43" s="1"/>
  <c r="AR32" i="43" a="1"/>
  <c r="AR32" i="43" s="1"/>
  <c r="AS32" i="43" s="1"/>
  <c r="AT32" i="43" s="1"/>
  <c r="P32" i="43" s="1"/>
  <c r="AO32" i="43" a="1"/>
  <c r="AO32" i="43" s="1"/>
  <c r="AP32" i="43" s="1"/>
  <c r="AQ32" i="43" s="1"/>
  <c r="O32" i="43" s="1"/>
  <c r="AL32" i="43" a="1"/>
  <c r="AL32" i="43" s="1"/>
  <c r="AM32" i="43" s="1"/>
  <c r="AN32" i="43" s="1"/>
  <c r="N32" i="43" s="1"/>
  <c r="AI32" i="43" a="1"/>
  <c r="AI32" i="43" s="1"/>
  <c r="AF32" i="43" a="1"/>
  <c r="AF32" i="43" s="1"/>
  <c r="AA32" i="43"/>
  <c r="AB32" i="43" s="1"/>
  <c r="J32" i="43" s="1"/>
  <c r="W32" i="43" a="1"/>
  <c r="W32" i="43" s="1"/>
  <c r="T32" i="43" a="1"/>
  <c r="T32" i="43" s="1"/>
  <c r="U32" i="43" s="1"/>
  <c r="V32" i="43" s="1"/>
  <c r="H32" i="43" s="1"/>
  <c r="BA41" i="43" a="1"/>
  <c r="BA41" i="43" s="1"/>
  <c r="BB41" i="43" s="1"/>
  <c r="BC41" i="43" s="1"/>
  <c r="S41" i="43" s="1"/>
  <c r="AX41" i="43" a="1"/>
  <c r="AX41" i="43" s="1"/>
  <c r="AY41" i="43" s="1"/>
  <c r="AZ41" i="43" s="1"/>
  <c r="R41" i="43" s="1"/>
  <c r="AU41" i="43" a="1"/>
  <c r="AU41" i="43" s="1"/>
  <c r="AV41" i="43" s="1"/>
  <c r="AW41" i="43" s="1"/>
  <c r="Q41" i="43" s="1"/>
  <c r="AR41" i="43" a="1"/>
  <c r="AR41" i="43" s="1"/>
  <c r="AS41" i="43" s="1"/>
  <c r="AT41" i="43" s="1"/>
  <c r="P41" i="43" s="1"/>
  <c r="AO41" i="43" a="1"/>
  <c r="AO41" i="43" s="1"/>
  <c r="AP41" i="43" s="1"/>
  <c r="AQ41" i="43" s="1"/>
  <c r="O41" i="43" s="1"/>
  <c r="AL41" i="43" a="1"/>
  <c r="AL41" i="43" s="1"/>
  <c r="AM41" i="43" s="1"/>
  <c r="AN41" i="43" s="1"/>
  <c r="N41" i="43" s="1"/>
  <c r="AA41" i="43"/>
  <c r="AB41" i="43" s="1"/>
  <c r="J41" i="43" s="1"/>
  <c r="W41" i="43" a="1"/>
  <c r="W41" i="43" s="1"/>
  <c r="T41" i="43" a="1"/>
  <c r="T41" i="43" s="1"/>
  <c r="BA22" i="43" a="1"/>
  <c r="BA22" i="43" s="1"/>
  <c r="BB22" i="43" s="1"/>
  <c r="BC22" i="43" s="1"/>
  <c r="S22" i="43" s="1"/>
  <c r="AX22" i="43" a="1"/>
  <c r="AX22" i="43" s="1"/>
  <c r="AY22" i="43" s="1"/>
  <c r="AZ22" i="43" s="1"/>
  <c r="R22" i="43" s="1"/>
  <c r="AU22" i="43" a="1"/>
  <c r="AU22" i="43" s="1"/>
  <c r="AV22" i="43" s="1"/>
  <c r="AW22" i="43" s="1"/>
  <c r="Q22" i="43" s="1"/>
  <c r="AR22" i="43" a="1"/>
  <c r="AR22" i="43" s="1"/>
  <c r="AS22" i="43" s="1"/>
  <c r="AT22" i="43" s="1"/>
  <c r="P22" i="43" s="1"/>
  <c r="AO22" i="43" a="1"/>
  <c r="AO22" i="43" s="1"/>
  <c r="AP22" i="43" s="1"/>
  <c r="AQ22" i="43" s="1"/>
  <c r="O22" i="43" s="1"/>
  <c r="AL22" i="43" a="1"/>
  <c r="AL22" i="43" s="1"/>
  <c r="AM22" i="43" s="1"/>
  <c r="AN22" i="43" s="1"/>
  <c r="N22" i="43" s="1"/>
  <c r="AI22" i="43" a="1"/>
  <c r="AI22" i="43" s="1"/>
  <c r="AF22" i="43" a="1"/>
  <c r="AF22" i="43" s="1"/>
  <c r="AA22" i="43"/>
  <c r="AB22" i="43" s="1"/>
  <c r="J22" i="43" s="1"/>
  <c r="W22" i="43" a="1"/>
  <c r="W22" i="43" s="1"/>
  <c r="T22" i="43" a="1"/>
  <c r="T22" i="43" s="1"/>
  <c r="BA15" i="43" a="1"/>
  <c r="BA15" i="43" s="1"/>
  <c r="BB15" i="43" s="1"/>
  <c r="BC15" i="43" s="1"/>
  <c r="S15" i="43" s="1"/>
  <c r="AX15" i="43" a="1"/>
  <c r="AX15" i="43" s="1"/>
  <c r="AY15" i="43" s="1"/>
  <c r="AZ15" i="43" s="1"/>
  <c r="R15" i="43" s="1"/>
  <c r="AU15" i="43" a="1"/>
  <c r="AU15" i="43" s="1"/>
  <c r="AV15" i="43" s="1"/>
  <c r="AW15" i="43" s="1"/>
  <c r="Q15" i="43" s="1"/>
  <c r="AR15" i="43" a="1"/>
  <c r="AR15" i="43" s="1"/>
  <c r="AS15" i="43" s="1"/>
  <c r="AT15" i="43" s="1"/>
  <c r="P15" i="43" s="1"/>
  <c r="AO15" i="43" a="1"/>
  <c r="AO15" i="43" s="1"/>
  <c r="AP15" i="43" s="1"/>
  <c r="AQ15" i="43" s="1"/>
  <c r="O15" i="43" s="1"/>
  <c r="AL15" i="43" a="1"/>
  <c r="AL15" i="43" s="1"/>
  <c r="AM15" i="43" s="1"/>
  <c r="AN15" i="43" s="1"/>
  <c r="N15" i="43" s="1"/>
  <c r="AI15" i="43" a="1"/>
  <c r="AI15" i="43" s="1"/>
  <c r="AF15" i="43" a="1"/>
  <c r="AF15" i="43" s="1"/>
  <c r="AC15" i="43" a="1"/>
  <c r="AC15" i="43" s="1"/>
  <c r="Z15" i="43" a="1"/>
  <c r="Z15" i="43" s="1"/>
  <c r="W15" i="43" a="1"/>
  <c r="W15" i="43" s="1"/>
  <c r="T15" i="43" a="1"/>
  <c r="T15" i="43" s="1"/>
  <c r="BA19" i="43" a="1"/>
  <c r="BA19" i="43" s="1"/>
  <c r="BB19" i="43" s="1"/>
  <c r="BC19" i="43" s="1"/>
  <c r="S19" i="43" s="1"/>
  <c r="AX19" i="43" a="1"/>
  <c r="AX19" i="43" s="1"/>
  <c r="AY19" i="43" s="1"/>
  <c r="AZ19" i="43" s="1"/>
  <c r="R19" i="43" s="1"/>
  <c r="AU19" i="43" a="1"/>
  <c r="AU19" i="43" s="1"/>
  <c r="AV19" i="43" s="1"/>
  <c r="AW19" i="43" s="1"/>
  <c r="Q19" i="43" s="1"/>
  <c r="AR19" i="43" a="1"/>
  <c r="AR19" i="43" s="1"/>
  <c r="AS19" i="43" s="1"/>
  <c r="AT19" i="43" s="1"/>
  <c r="P19" i="43" s="1"/>
  <c r="AO19" i="43" a="1"/>
  <c r="AO19" i="43" s="1"/>
  <c r="AP19" i="43" s="1"/>
  <c r="AQ19" i="43" s="1"/>
  <c r="O19" i="43" s="1"/>
  <c r="AL19" i="43" a="1"/>
  <c r="AL19" i="43" s="1"/>
  <c r="AM19" i="43" s="1"/>
  <c r="AN19" i="43" s="1"/>
  <c r="N19" i="43" s="1"/>
  <c r="AI19" i="43" a="1"/>
  <c r="AI19" i="43" s="1"/>
  <c r="AF19" i="43" a="1"/>
  <c r="AF19" i="43" s="1"/>
  <c r="AC19" i="43" a="1"/>
  <c r="AC19" i="43" s="1"/>
  <c r="Z19" i="43" a="1"/>
  <c r="Z19" i="43" s="1"/>
  <c r="W19" i="43" a="1"/>
  <c r="W19" i="43" s="1"/>
  <c r="T19" i="43" a="1"/>
  <c r="T19" i="43" s="1"/>
  <c r="BA42" i="43" a="1"/>
  <c r="BA42" i="43" s="1"/>
  <c r="BB42" i="43" s="1"/>
  <c r="BC42" i="43" s="1"/>
  <c r="S42" i="43" s="1"/>
  <c r="AX42" i="43" a="1"/>
  <c r="AX42" i="43" s="1"/>
  <c r="AY42" i="43" s="1"/>
  <c r="AZ42" i="43" s="1"/>
  <c r="R42" i="43" s="1"/>
  <c r="AU42" i="43" a="1"/>
  <c r="AU42" i="43" s="1"/>
  <c r="AV42" i="43" s="1"/>
  <c r="AW42" i="43" s="1"/>
  <c r="Q42" i="43" s="1"/>
  <c r="AR42" i="43" a="1"/>
  <c r="AR42" i="43" s="1"/>
  <c r="AS42" i="43" s="1"/>
  <c r="AT42" i="43" s="1"/>
  <c r="P42" i="43" s="1"/>
  <c r="AO42" i="43" a="1"/>
  <c r="AO42" i="43" s="1"/>
  <c r="AP42" i="43" s="1"/>
  <c r="AQ42" i="43" s="1"/>
  <c r="O42" i="43" s="1"/>
  <c r="AL42" i="43" a="1"/>
  <c r="AL42" i="43" s="1"/>
  <c r="AM42" i="43" s="1"/>
  <c r="AN42" i="43" s="1"/>
  <c r="N42" i="43" s="1"/>
  <c r="AA42" i="43"/>
  <c r="AB42" i="43" s="1"/>
  <c r="J42" i="43" s="1"/>
  <c r="W42" i="43" a="1"/>
  <c r="W42" i="43" s="1"/>
  <c r="T42" i="43" a="1"/>
  <c r="T42" i="43" s="1"/>
  <c r="BA16" i="43" a="1"/>
  <c r="BA16" i="43" s="1"/>
  <c r="BB16" i="43" s="1"/>
  <c r="BC16" i="43" s="1"/>
  <c r="S16" i="43" s="1"/>
  <c r="AX16" i="43" a="1"/>
  <c r="AX16" i="43" s="1"/>
  <c r="AY16" i="43" s="1"/>
  <c r="AZ16" i="43" s="1"/>
  <c r="R16" i="43" s="1"/>
  <c r="AU16" i="43" a="1"/>
  <c r="AU16" i="43" s="1"/>
  <c r="AV16" i="43" s="1"/>
  <c r="AW16" i="43" s="1"/>
  <c r="Q16" i="43" s="1"/>
  <c r="AR16" i="43" a="1"/>
  <c r="AR16" i="43" s="1"/>
  <c r="AS16" i="43" s="1"/>
  <c r="AT16" i="43" s="1"/>
  <c r="P16" i="43" s="1"/>
  <c r="AO16" i="43" a="1"/>
  <c r="AO16" i="43" s="1"/>
  <c r="AP16" i="43" s="1"/>
  <c r="AQ16" i="43" s="1"/>
  <c r="O16" i="43" s="1"/>
  <c r="AL16" i="43" a="1"/>
  <c r="AL16" i="43" s="1"/>
  <c r="AM16" i="43" s="1"/>
  <c r="AN16" i="43" s="1"/>
  <c r="N16" i="43" s="1"/>
  <c r="AI16" i="43" a="1"/>
  <c r="AI16" i="43" s="1"/>
  <c r="AF16" i="43" a="1"/>
  <c r="AF16" i="43" s="1"/>
  <c r="AC16" i="43" a="1"/>
  <c r="AC16" i="43" s="1"/>
  <c r="Z16" i="43" a="1"/>
  <c r="Z16" i="43" s="1"/>
  <c r="W16" i="43" a="1"/>
  <c r="W16" i="43" s="1"/>
  <c r="T16" i="43" a="1"/>
  <c r="T16" i="43" s="1"/>
  <c r="BA18" i="43" a="1"/>
  <c r="BA18" i="43" s="1"/>
  <c r="BB18" i="43" s="1"/>
  <c r="BC18" i="43" s="1"/>
  <c r="S18" i="43" s="1"/>
  <c r="AX18" i="43" a="1"/>
  <c r="AX18" i="43" s="1"/>
  <c r="AY18" i="43" s="1"/>
  <c r="AZ18" i="43" s="1"/>
  <c r="R18" i="43" s="1"/>
  <c r="AU18" i="43" a="1"/>
  <c r="AU18" i="43" s="1"/>
  <c r="AV18" i="43" s="1"/>
  <c r="AW18" i="43" s="1"/>
  <c r="Q18" i="43" s="1"/>
  <c r="AR18" i="43" a="1"/>
  <c r="AR18" i="43" s="1"/>
  <c r="AS18" i="43" s="1"/>
  <c r="AT18" i="43" s="1"/>
  <c r="P18" i="43" s="1"/>
  <c r="AO18" i="43" a="1"/>
  <c r="AO18" i="43" s="1"/>
  <c r="AP18" i="43" s="1"/>
  <c r="AQ18" i="43" s="1"/>
  <c r="O18" i="43" s="1"/>
  <c r="AL18" i="43" a="1"/>
  <c r="AL18" i="43" s="1"/>
  <c r="AM18" i="43" s="1"/>
  <c r="AN18" i="43" s="1"/>
  <c r="N18" i="43" s="1"/>
  <c r="AI18" i="43" a="1"/>
  <c r="AI18" i="43" s="1"/>
  <c r="AF18" i="43" a="1"/>
  <c r="AF18" i="43" s="1"/>
  <c r="AC18" i="43" a="1"/>
  <c r="AC18" i="43" s="1"/>
  <c r="Z18" i="43" a="1"/>
  <c r="Z18" i="43" s="1"/>
  <c r="W18" i="43" a="1"/>
  <c r="W18" i="43" s="1"/>
  <c r="T18" i="43" a="1"/>
  <c r="T18" i="43" s="1"/>
  <c r="BA10" i="43" a="1"/>
  <c r="BA10" i="43" s="1"/>
  <c r="BB10" i="43" s="1"/>
  <c r="BC10" i="43" s="1"/>
  <c r="S10" i="43" s="1"/>
  <c r="AX10" i="43" a="1"/>
  <c r="AX10" i="43" s="1"/>
  <c r="AY10" i="43" s="1"/>
  <c r="AZ10" i="43" s="1"/>
  <c r="R10" i="43" s="1"/>
  <c r="AU10" i="43" a="1"/>
  <c r="AU10" i="43" s="1"/>
  <c r="AV10" i="43" s="1"/>
  <c r="AW10" i="43" s="1"/>
  <c r="Q10" i="43" s="1"/>
  <c r="AR10" i="43" a="1"/>
  <c r="AR10" i="43" s="1"/>
  <c r="AS10" i="43" s="1"/>
  <c r="AT10" i="43" s="1"/>
  <c r="P10" i="43" s="1"/>
  <c r="AO10" i="43" a="1"/>
  <c r="AO10" i="43" s="1"/>
  <c r="AP10" i="43" s="1"/>
  <c r="AQ10" i="43" s="1"/>
  <c r="O10" i="43" s="1"/>
  <c r="AL10" i="43" a="1"/>
  <c r="AL10" i="43" s="1"/>
  <c r="AM10" i="43" s="1"/>
  <c r="AN10" i="43" s="1"/>
  <c r="N10" i="43" s="1"/>
  <c r="AI10" i="43" a="1"/>
  <c r="AI10" i="43" s="1"/>
  <c r="AF10" i="43" a="1"/>
  <c r="AF10" i="43" s="1"/>
  <c r="AC10" i="43" a="1"/>
  <c r="AC10" i="43" s="1"/>
  <c r="Z10" i="43" a="1"/>
  <c r="Z10" i="43" s="1"/>
  <c r="W10" i="43" a="1"/>
  <c r="W10" i="43" s="1"/>
  <c r="T10" i="43" a="1"/>
  <c r="T10" i="43" s="1"/>
  <c r="BA44" i="43" a="1"/>
  <c r="BA44" i="43" s="1"/>
  <c r="BB44" i="43" s="1"/>
  <c r="BC44" i="43" s="1"/>
  <c r="S44" i="43" s="1"/>
  <c r="AX44" i="43" a="1"/>
  <c r="AX44" i="43" s="1"/>
  <c r="AY44" i="43" s="1"/>
  <c r="AZ44" i="43" s="1"/>
  <c r="R44" i="43" s="1"/>
  <c r="AU44" i="43" a="1"/>
  <c r="AU44" i="43" s="1"/>
  <c r="AV44" i="43" s="1"/>
  <c r="AW44" i="43" s="1"/>
  <c r="Q44" i="43" s="1"/>
  <c r="AR44" i="43" a="1"/>
  <c r="AR44" i="43" s="1"/>
  <c r="AS44" i="43" s="1"/>
  <c r="AT44" i="43" s="1"/>
  <c r="P44" i="43" s="1"/>
  <c r="AO44" i="43" a="1"/>
  <c r="AO44" i="43" s="1"/>
  <c r="AP44" i="43" s="1"/>
  <c r="AQ44" i="43" s="1"/>
  <c r="O44" i="43" s="1"/>
  <c r="AL44" i="43" a="1"/>
  <c r="AL44" i="43" s="1"/>
  <c r="AM44" i="43" s="1"/>
  <c r="AN44" i="43" s="1"/>
  <c r="N44" i="43" s="1"/>
  <c r="AA44" i="43"/>
  <c r="AB44" i="43" s="1"/>
  <c r="J44" i="43" s="1"/>
  <c r="W44" i="43" a="1"/>
  <c r="W44" i="43" s="1"/>
  <c r="T44" i="43" a="1"/>
  <c r="T44" i="43" s="1"/>
  <c r="BA29" i="43" a="1"/>
  <c r="BA29" i="43" s="1"/>
  <c r="BB29" i="43" s="1"/>
  <c r="BC29" i="43" s="1"/>
  <c r="S29" i="43" s="1"/>
  <c r="AX29" i="43" a="1"/>
  <c r="AX29" i="43" s="1"/>
  <c r="AY29" i="43" s="1"/>
  <c r="AZ29" i="43" s="1"/>
  <c r="R29" i="43" s="1"/>
  <c r="AU29" i="43" a="1"/>
  <c r="AU29" i="43" s="1"/>
  <c r="AV29" i="43" s="1"/>
  <c r="AW29" i="43" s="1"/>
  <c r="Q29" i="43" s="1"/>
  <c r="AR29" i="43" a="1"/>
  <c r="AR29" i="43" s="1"/>
  <c r="AS29" i="43" s="1"/>
  <c r="AT29" i="43" s="1"/>
  <c r="P29" i="43" s="1"/>
  <c r="AO29" i="43" a="1"/>
  <c r="AO29" i="43" s="1"/>
  <c r="AP29" i="43" s="1"/>
  <c r="AQ29" i="43" s="1"/>
  <c r="O29" i="43" s="1"/>
  <c r="AL29" i="43" a="1"/>
  <c r="AL29" i="43" s="1"/>
  <c r="AM29" i="43" s="1"/>
  <c r="AN29" i="43" s="1"/>
  <c r="N29" i="43" s="1"/>
  <c r="AC29" i="43" a="1"/>
  <c r="AC29" i="43" s="1"/>
  <c r="Z29" i="43" a="1"/>
  <c r="Z29" i="43" s="1"/>
  <c r="W29" i="43" a="1"/>
  <c r="W29" i="43" s="1"/>
  <c r="T29" i="43" a="1"/>
  <c r="T29" i="43" s="1"/>
  <c r="BA21" i="43" a="1"/>
  <c r="BA21" i="43" s="1"/>
  <c r="BB21" i="43" s="1"/>
  <c r="BC21" i="43" s="1"/>
  <c r="S21" i="43" s="1"/>
  <c r="AX21" i="43" a="1"/>
  <c r="AX21" i="43" s="1"/>
  <c r="AY21" i="43" s="1"/>
  <c r="AZ21" i="43" s="1"/>
  <c r="R21" i="43" s="1"/>
  <c r="AU21" i="43" a="1"/>
  <c r="AU21" i="43" s="1"/>
  <c r="AV21" i="43" s="1"/>
  <c r="AW21" i="43" s="1"/>
  <c r="Q21" i="43" s="1"/>
  <c r="AR21" i="43" a="1"/>
  <c r="AR21" i="43" s="1"/>
  <c r="AS21" i="43" s="1"/>
  <c r="AT21" i="43" s="1"/>
  <c r="P21" i="43" s="1"/>
  <c r="AO21" i="43" a="1"/>
  <c r="AO21" i="43" s="1"/>
  <c r="AP21" i="43" s="1"/>
  <c r="AQ21" i="43" s="1"/>
  <c r="O21" i="43" s="1"/>
  <c r="AL21" i="43" a="1"/>
  <c r="AL21" i="43" s="1"/>
  <c r="AM21" i="43" s="1"/>
  <c r="AN21" i="43" s="1"/>
  <c r="N21" i="43" s="1"/>
  <c r="AC21" i="43" a="1"/>
  <c r="AC21" i="43" s="1"/>
  <c r="Z21" i="43" a="1"/>
  <c r="Z21" i="43" s="1"/>
  <c r="W21" i="43" a="1"/>
  <c r="W21" i="43" s="1"/>
  <c r="T21" i="43" a="1"/>
  <c r="T21" i="43" s="1"/>
  <c r="BA14" i="43" a="1"/>
  <c r="BA14" i="43" s="1"/>
  <c r="BB14" i="43" s="1"/>
  <c r="BC14" i="43" s="1"/>
  <c r="S14" i="43" s="1"/>
  <c r="AX14" i="43" a="1"/>
  <c r="AX14" i="43" s="1"/>
  <c r="AY14" i="43" s="1"/>
  <c r="AZ14" i="43" s="1"/>
  <c r="R14" i="43" s="1"/>
  <c r="AU14" i="43" a="1"/>
  <c r="AU14" i="43" s="1"/>
  <c r="AV14" i="43" s="1"/>
  <c r="AW14" i="43" s="1"/>
  <c r="Q14" i="43" s="1"/>
  <c r="AR14" i="43" a="1"/>
  <c r="AR14" i="43" s="1"/>
  <c r="AS14" i="43" s="1"/>
  <c r="AT14" i="43" s="1"/>
  <c r="P14" i="43" s="1"/>
  <c r="AO14" i="43" a="1"/>
  <c r="AO14" i="43" s="1"/>
  <c r="AP14" i="43" s="1"/>
  <c r="AQ14" i="43" s="1"/>
  <c r="O14" i="43" s="1"/>
  <c r="AL14" i="43" a="1"/>
  <c r="AL14" i="43" s="1"/>
  <c r="AM14" i="43" s="1"/>
  <c r="AN14" i="43" s="1"/>
  <c r="N14" i="43" s="1"/>
  <c r="AI14" i="43" a="1"/>
  <c r="AI14" i="43" s="1"/>
  <c r="AF14" i="43" a="1"/>
  <c r="AF14" i="43" s="1"/>
  <c r="AC14" i="43" a="1"/>
  <c r="AC14" i="43" s="1"/>
  <c r="Z14" i="43" a="1"/>
  <c r="Z14" i="43" s="1"/>
  <c r="W14" i="43" a="1"/>
  <c r="W14" i="43" s="1"/>
  <c r="T14" i="43" a="1"/>
  <c r="T14" i="43" s="1"/>
  <c r="BA28" i="43" a="1"/>
  <c r="BA28" i="43" s="1"/>
  <c r="BB28" i="43" s="1"/>
  <c r="BC28" i="43" s="1"/>
  <c r="S28" i="43" s="1"/>
  <c r="AX28" i="43" a="1"/>
  <c r="AX28" i="43" s="1"/>
  <c r="AY28" i="43" s="1"/>
  <c r="AZ28" i="43" s="1"/>
  <c r="R28" i="43" s="1"/>
  <c r="AU28" i="43" a="1"/>
  <c r="AU28" i="43" s="1"/>
  <c r="AV28" i="43" s="1"/>
  <c r="AW28" i="43" s="1"/>
  <c r="Q28" i="43" s="1"/>
  <c r="AR28" i="43" a="1"/>
  <c r="AR28" i="43" s="1"/>
  <c r="AS28" i="43" s="1"/>
  <c r="AT28" i="43" s="1"/>
  <c r="P28" i="43" s="1"/>
  <c r="AO28" i="43" a="1"/>
  <c r="AO28" i="43" s="1"/>
  <c r="AP28" i="43" s="1"/>
  <c r="AQ28" i="43" s="1"/>
  <c r="O28" i="43" s="1"/>
  <c r="AL28" i="43" a="1"/>
  <c r="AL28" i="43" s="1"/>
  <c r="AM28" i="43" s="1"/>
  <c r="AN28" i="43" s="1"/>
  <c r="N28" i="43" s="1"/>
  <c r="AC28" i="43" a="1"/>
  <c r="AC28" i="43" s="1"/>
  <c r="Z28" i="43" a="1"/>
  <c r="Z28" i="43" s="1"/>
  <c r="W28" i="43" a="1"/>
  <c r="W28" i="43" s="1"/>
  <c r="T28" i="43" a="1"/>
  <c r="T28" i="43" s="1"/>
  <c r="BA12" i="43" a="1"/>
  <c r="BA12" i="43" s="1"/>
  <c r="BB12" i="43" s="1"/>
  <c r="BC12" i="43" s="1"/>
  <c r="S12" i="43" s="1"/>
  <c r="AX12" i="43" a="1"/>
  <c r="AX12" i="43" s="1"/>
  <c r="AY12" i="43" s="1"/>
  <c r="AZ12" i="43" s="1"/>
  <c r="R12" i="43" s="1"/>
  <c r="AU12" i="43" a="1"/>
  <c r="AU12" i="43" s="1"/>
  <c r="AV12" i="43" s="1"/>
  <c r="AW12" i="43" s="1"/>
  <c r="Q12" i="43" s="1"/>
  <c r="AR12" i="43" a="1"/>
  <c r="AR12" i="43" s="1"/>
  <c r="AS12" i="43" s="1"/>
  <c r="AT12" i="43" s="1"/>
  <c r="P12" i="43" s="1"/>
  <c r="AO12" i="43" a="1"/>
  <c r="AO12" i="43" s="1"/>
  <c r="AP12" i="43" s="1"/>
  <c r="AQ12" i="43" s="1"/>
  <c r="O12" i="43" s="1"/>
  <c r="AL12" i="43" a="1"/>
  <c r="AL12" i="43" s="1"/>
  <c r="AM12" i="43" s="1"/>
  <c r="AN12" i="43" s="1"/>
  <c r="N12" i="43" s="1"/>
  <c r="AI12" i="43" a="1"/>
  <c r="AI12" i="43" s="1"/>
  <c r="AF12" i="43" a="1"/>
  <c r="AF12" i="43" s="1"/>
  <c r="AC12" i="43" a="1"/>
  <c r="AC12" i="43" s="1"/>
  <c r="Z12" i="43" a="1"/>
  <c r="Z12" i="43" s="1"/>
  <c r="W12" i="43" a="1"/>
  <c r="W12" i="43" s="1"/>
  <c r="T12" i="43" a="1"/>
  <c r="T12" i="43" s="1"/>
  <c r="BA30" i="43" a="1"/>
  <c r="BA30" i="43" s="1"/>
  <c r="BB30" i="43" s="1"/>
  <c r="BC30" i="43" s="1"/>
  <c r="S30" i="43" s="1"/>
  <c r="AX30" i="43" a="1"/>
  <c r="AX30" i="43" s="1"/>
  <c r="AY30" i="43" s="1"/>
  <c r="AZ30" i="43" s="1"/>
  <c r="R30" i="43" s="1"/>
  <c r="AU30" i="43" a="1"/>
  <c r="AU30" i="43" s="1"/>
  <c r="AV30" i="43" s="1"/>
  <c r="AW30" i="43" s="1"/>
  <c r="Q30" i="43" s="1"/>
  <c r="AR30" i="43" a="1"/>
  <c r="AR30" i="43" s="1"/>
  <c r="AS30" i="43" s="1"/>
  <c r="AT30" i="43" s="1"/>
  <c r="P30" i="43" s="1"/>
  <c r="AO30" i="43" a="1"/>
  <c r="AO30" i="43" s="1"/>
  <c r="AP30" i="43" s="1"/>
  <c r="AQ30" i="43" s="1"/>
  <c r="O30" i="43" s="1"/>
  <c r="AL30" i="43" a="1"/>
  <c r="AL30" i="43" s="1"/>
  <c r="AM30" i="43" s="1"/>
  <c r="AN30" i="43" s="1"/>
  <c r="N30" i="43" s="1"/>
  <c r="AC30" i="43" a="1"/>
  <c r="AC30" i="43" s="1"/>
  <c r="Z30" i="43" a="1"/>
  <c r="Z30" i="43" s="1"/>
  <c r="W30" i="43" a="1"/>
  <c r="W30" i="43" s="1"/>
  <c r="T30" i="43" a="1"/>
  <c r="T30" i="43" s="1"/>
  <c r="BA27" i="43" a="1"/>
  <c r="BA27" i="43" s="1"/>
  <c r="BB27" i="43" s="1"/>
  <c r="BC27" i="43" s="1"/>
  <c r="S27" i="43" s="1"/>
  <c r="AX27" i="43" a="1"/>
  <c r="AX27" i="43" s="1"/>
  <c r="AY27" i="43" s="1"/>
  <c r="AZ27" i="43" s="1"/>
  <c r="R27" i="43" s="1"/>
  <c r="AU27" i="43" a="1"/>
  <c r="AU27" i="43" s="1"/>
  <c r="AV27" i="43" s="1"/>
  <c r="AW27" i="43" s="1"/>
  <c r="Q27" i="43" s="1"/>
  <c r="AR27" i="43" a="1"/>
  <c r="AR27" i="43" s="1"/>
  <c r="AS27" i="43" s="1"/>
  <c r="AT27" i="43" s="1"/>
  <c r="P27" i="43" s="1"/>
  <c r="AO27" i="43" a="1"/>
  <c r="AO27" i="43" s="1"/>
  <c r="AP27" i="43" s="1"/>
  <c r="AQ27" i="43" s="1"/>
  <c r="O27" i="43" s="1"/>
  <c r="AL27" i="43" a="1"/>
  <c r="AL27" i="43" s="1"/>
  <c r="AM27" i="43" s="1"/>
  <c r="AN27" i="43" s="1"/>
  <c r="N27" i="43" s="1"/>
  <c r="AC27" i="43" a="1"/>
  <c r="AC27" i="43" s="1"/>
  <c r="Z27" i="43" a="1"/>
  <c r="Z27" i="43" s="1"/>
  <c r="W27" i="43" a="1"/>
  <c r="W27" i="43" s="1"/>
  <c r="T27" i="43" a="1"/>
  <c r="T27" i="43" s="1"/>
  <c r="BA13" i="43" a="1"/>
  <c r="BA13" i="43" s="1"/>
  <c r="BB13" i="43" s="1"/>
  <c r="BC13" i="43" s="1"/>
  <c r="S13" i="43" s="1"/>
  <c r="AX13" i="43" a="1"/>
  <c r="AX13" i="43" s="1"/>
  <c r="AY13" i="43" s="1"/>
  <c r="AZ13" i="43" s="1"/>
  <c r="R13" i="43" s="1"/>
  <c r="AU13" i="43" a="1"/>
  <c r="AU13" i="43" s="1"/>
  <c r="AV13" i="43" s="1"/>
  <c r="AW13" i="43" s="1"/>
  <c r="Q13" i="43" s="1"/>
  <c r="AR13" i="43" a="1"/>
  <c r="AR13" i="43" s="1"/>
  <c r="AS13" i="43" s="1"/>
  <c r="AT13" i="43" s="1"/>
  <c r="P13" i="43" s="1"/>
  <c r="AO13" i="43" a="1"/>
  <c r="AO13" i="43" s="1"/>
  <c r="AP13" i="43" s="1"/>
  <c r="AQ13" i="43" s="1"/>
  <c r="O13" i="43" s="1"/>
  <c r="AL13" i="43" a="1"/>
  <c r="AL13" i="43" s="1"/>
  <c r="AM13" i="43" s="1"/>
  <c r="AN13" i="43" s="1"/>
  <c r="N13" i="43" s="1"/>
  <c r="AI13" i="43" a="1"/>
  <c r="AI13" i="43" s="1"/>
  <c r="AF13" i="43" a="1"/>
  <c r="AF13" i="43" s="1"/>
  <c r="AC13" i="43" a="1"/>
  <c r="AC13" i="43" s="1"/>
  <c r="Z13" i="43" a="1"/>
  <c r="Z13" i="43" s="1"/>
  <c r="W13" i="43" a="1"/>
  <c r="W13" i="43" s="1"/>
  <c r="T13" i="43" a="1"/>
  <c r="T13" i="43" s="1"/>
  <c r="BA37" i="43" a="1"/>
  <c r="BA37" i="43" s="1"/>
  <c r="BB37" i="43" s="1"/>
  <c r="BC37" i="43" s="1"/>
  <c r="S37" i="43" s="1"/>
  <c r="AX37" i="43" a="1"/>
  <c r="AX37" i="43" s="1"/>
  <c r="AY37" i="43" s="1"/>
  <c r="AZ37" i="43" s="1"/>
  <c r="R37" i="43" s="1"/>
  <c r="AU37" i="43" a="1"/>
  <c r="AU37" i="43" s="1"/>
  <c r="AV37" i="43" s="1"/>
  <c r="AW37" i="43" s="1"/>
  <c r="Q37" i="43" s="1"/>
  <c r="AR37" i="43" a="1"/>
  <c r="AR37" i="43" s="1"/>
  <c r="AS37" i="43" s="1"/>
  <c r="AT37" i="43" s="1"/>
  <c r="P37" i="43" s="1"/>
  <c r="AO37" i="43" a="1"/>
  <c r="AO37" i="43" s="1"/>
  <c r="AP37" i="43" s="1"/>
  <c r="AQ37" i="43" s="1"/>
  <c r="O37" i="43" s="1"/>
  <c r="AL37" i="43" a="1"/>
  <c r="AL37" i="43" s="1"/>
  <c r="AM37" i="43" s="1"/>
  <c r="AN37" i="43" s="1"/>
  <c r="N37" i="43" s="1"/>
  <c r="AA37" i="43"/>
  <c r="AB37" i="43" s="1"/>
  <c r="J37" i="43" s="1"/>
  <c r="W37" i="43" a="1"/>
  <c r="W37" i="43" s="1"/>
  <c r="T37" i="43" a="1"/>
  <c r="T37" i="43" s="1"/>
  <c r="BA8" i="43" a="1"/>
  <c r="BA8" i="43" s="1"/>
  <c r="BB8" i="43" s="1"/>
  <c r="BC8" i="43" s="1"/>
  <c r="S8" i="43" s="1"/>
  <c r="AX8" i="43" a="1"/>
  <c r="AX8" i="43" s="1"/>
  <c r="AY8" i="43" s="1"/>
  <c r="AZ8" i="43" s="1"/>
  <c r="R8" i="43" s="1"/>
  <c r="AU8" i="43" a="1"/>
  <c r="AU8" i="43" s="1"/>
  <c r="AV8" i="43" s="1"/>
  <c r="AW8" i="43" s="1"/>
  <c r="Q8" i="43" s="1"/>
  <c r="AR8" i="43" a="1"/>
  <c r="AR8" i="43" s="1"/>
  <c r="AS8" i="43" s="1"/>
  <c r="AT8" i="43" s="1"/>
  <c r="P8" i="43" s="1"/>
  <c r="AO8" i="43" a="1"/>
  <c r="AO8" i="43" s="1"/>
  <c r="AP8" i="43" s="1"/>
  <c r="AQ8" i="43" s="1"/>
  <c r="O8" i="43" s="1"/>
  <c r="AL8" i="43" a="1"/>
  <c r="AL8" i="43" s="1"/>
  <c r="AM8" i="43" s="1"/>
  <c r="AN8" i="43" s="1"/>
  <c r="N8" i="43" s="1"/>
  <c r="AI8" i="43" a="1"/>
  <c r="AI8" i="43" s="1"/>
  <c r="AF8" i="43" a="1"/>
  <c r="AF8" i="43" s="1"/>
  <c r="AC8" i="43" a="1"/>
  <c r="AC8" i="43" s="1"/>
  <c r="Z8" i="43" a="1"/>
  <c r="Z8" i="43" s="1"/>
  <c r="W8" i="43" a="1"/>
  <c r="W8" i="43" s="1"/>
  <c r="T8" i="43" a="1"/>
  <c r="T8" i="43" s="1"/>
  <c r="BA25" i="43" a="1"/>
  <c r="BA25" i="43" s="1"/>
  <c r="BB25" i="43" s="1"/>
  <c r="BC25" i="43" s="1"/>
  <c r="S25" i="43" s="1"/>
  <c r="AX25" i="43" a="1"/>
  <c r="AX25" i="43" s="1"/>
  <c r="AY25" i="43" s="1"/>
  <c r="AZ25" i="43" s="1"/>
  <c r="R25" i="43" s="1"/>
  <c r="AU25" i="43" a="1"/>
  <c r="AU25" i="43" s="1"/>
  <c r="AV25" i="43" s="1"/>
  <c r="AW25" i="43" s="1"/>
  <c r="Q25" i="43" s="1"/>
  <c r="AR25" i="43" a="1"/>
  <c r="AR25" i="43" s="1"/>
  <c r="AS25" i="43" s="1"/>
  <c r="AT25" i="43" s="1"/>
  <c r="P25" i="43" s="1"/>
  <c r="AO25" i="43" a="1"/>
  <c r="AO25" i="43" s="1"/>
  <c r="AP25" i="43" s="1"/>
  <c r="AQ25" i="43" s="1"/>
  <c r="O25" i="43" s="1"/>
  <c r="AL25" i="43" a="1"/>
  <c r="AL25" i="43" s="1"/>
  <c r="AM25" i="43" s="1"/>
  <c r="AN25" i="43" s="1"/>
  <c r="N25" i="43" s="1"/>
  <c r="AC25" i="43" a="1"/>
  <c r="AC25" i="43" s="1"/>
  <c r="Z25" i="43" a="1"/>
  <c r="Z25" i="43" s="1"/>
  <c r="W25" i="43" a="1"/>
  <c r="W25" i="43" s="1"/>
  <c r="T25" i="43" a="1"/>
  <c r="T25" i="43" s="1"/>
  <c r="BA23" i="43" a="1"/>
  <c r="BA23" i="43" s="1"/>
  <c r="BB23" i="43" s="1"/>
  <c r="BC23" i="43" s="1"/>
  <c r="S23" i="43" s="1"/>
  <c r="AX23" i="43" a="1"/>
  <c r="AX23" i="43" s="1"/>
  <c r="AY23" i="43" s="1"/>
  <c r="AZ23" i="43" s="1"/>
  <c r="R23" i="43" s="1"/>
  <c r="AU23" i="43" a="1"/>
  <c r="AU23" i="43" s="1"/>
  <c r="AV23" i="43" s="1"/>
  <c r="AW23" i="43" s="1"/>
  <c r="Q23" i="43" s="1"/>
  <c r="AR23" i="43" a="1"/>
  <c r="AR23" i="43" s="1"/>
  <c r="AS23" i="43" s="1"/>
  <c r="AT23" i="43" s="1"/>
  <c r="P23" i="43" s="1"/>
  <c r="AO23" i="43" a="1"/>
  <c r="AO23" i="43" s="1"/>
  <c r="AP23" i="43" s="1"/>
  <c r="AQ23" i="43" s="1"/>
  <c r="O23" i="43" s="1"/>
  <c r="AL23" i="43" a="1"/>
  <c r="AL23" i="43" s="1"/>
  <c r="AM23" i="43" s="1"/>
  <c r="AN23" i="43" s="1"/>
  <c r="N23" i="43" s="1"/>
  <c r="AC23" i="43" a="1"/>
  <c r="AC23" i="43" s="1"/>
  <c r="Z23" i="43" a="1"/>
  <c r="Z23" i="43" s="1"/>
  <c r="W23" i="43" a="1"/>
  <c r="W23" i="43" s="1"/>
  <c r="T23" i="43" a="1"/>
  <c r="T23" i="43" s="1"/>
  <c r="BA7" i="43" a="1"/>
  <c r="BA7" i="43" s="1"/>
  <c r="BB7" i="43" s="1"/>
  <c r="BC7" i="43" s="1"/>
  <c r="S7" i="43" s="1"/>
  <c r="AX7" i="43" a="1"/>
  <c r="AX7" i="43" s="1"/>
  <c r="AY7" i="43" s="1"/>
  <c r="AZ7" i="43" s="1"/>
  <c r="R7" i="43" s="1"/>
  <c r="AU7" i="43" a="1"/>
  <c r="AU7" i="43" s="1"/>
  <c r="AV7" i="43" s="1"/>
  <c r="AW7" i="43" s="1"/>
  <c r="Q7" i="43" s="1"/>
  <c r="AR7" i="43" a="1"/>
  <c r="AR7" i="43" s="1"/>
  <c r="AS7" i="43" s="1"/>
  <c r="AT7" i="43" s="1"/>
  <c r="P7" i="43" s="1"/>
  <c r="AO7" i="43" a="1"/>
  <c r="AO7" i="43" s="1"/>
  <c r="AP7" i="43" s="1"/>
  <c r="AQ7" i="43" s="1"/>
  <c r="O7" i="43" s="1"/>
  <c r="AL7" i="43" a="1"/>
  <c r="AL7" i="43" s="1"/>
  <c r="AM7" i="43" s="1"/>
  <c r="AN7" i="43" s="1"/>
  <c r="N7" i="43" s="1"/>
  <c r="AI7" i="43" a="1"/>
  <c r="AI7" i="43" s="1"/>
  <c r="AF7" i="43" a="1"/>
  <c r="AF7" i="43" s="1"/>
  <c r="AC7" i="43" a="1"/>
  <c r="AC7" i="43" s="1"/>
  <c r="Z7" i="43" a="1"/>
  <c r="Z7" i="43" s="1"/>
  <c r="W7" i="43" a="1"/>
  <c r="W7" i="43" s="1"/>
  <c r="T7" i="43" a="1"/>
  <c r="T7" i="43" s="1"/>
  <c r="BA39" i="43" a="1"/>
  <c r="BA39" i="43" s="1"/>
  <c r="BB39" i="43" s="1"/>
  <c r="BC39" i="43" s="1"/>
  <c r="S39" i="43" s="1"/>
  <c r="AX39" i="43" a="1"/>
  <c r="AX39" i="43" s="1"/>
  <c r="AY39" i="43" s="1"/>
  <c r="AZ39" i="43" s="1"/>
  <c r="R39" i="43" s="1"/>
  <c r="AU39" i="43" a="1"/>
  <c r="AU39" i="43" s="1"/>
  <c r="AV39" i="43" s="1"/>
  <c r="AW39" i="43" s="1"/>
  <c r="Q39" i="43" s="1"/>
  <c r="AR39" i="43" a="1"/>
  <c r="AR39" i="43" s="1"/>
  <c r="AS39" i="43" s="1"/>
  <c r="AT39" i="43" s="1"/>
  <c r="P39" i="43" s="1"/>
  <c r="AO39" i="43" a="1"/>
  <c r="AO39" i="43" s="1"/>
  <c r="AP39" i="43" s="1"/>
  <c r="AQ39" i="43" s="1"/>
  <c r="O39" i="43" s="1"/>
  <c r="AL39" i="43" a="1"/>
  <c r="AL39" i="43" s="1"/>
  <c r="AM39" i="43" s="1"/>
  <c r="AN39" i="43" s="1"/>
  <c r="N39" i="43" s="1"/>
  <c r="AA39" i="43"/>
  <c r="AB39" i="43" s="1"/>
  <c r="J39" i="43" s="1"/>
  <c r="W39" i="43" a="1"/>
  <c r="W39" i="43" s="1"/>
  <c r="T39" i="43" a="1"/>
  <c r="T39" i="43" s="1"/>
  <c r="BA26" i="43" a="1"/>
  <c r="BA26" i="43" s="1"/>
  <c r="BB26" i="43" s="1"/>
  <c r="BC26" i="43" s="1"/>
  <c r="S26" i="43" s="1"/>
  <c r="AX26" i="43" a="1"/>
  <c r="AX26" i="43" s="1"/>
  <c r="AY26" i="43" s="1"/>
  <c r="AZ26" i="43" s="1"/>
  <c r="R26" i="43" s="1"/>
  <c r="AU26" i="43" a="1"/>
  <c r="AU26" i="43" s="1"/>
  <c r="AV26" i="43" s="1"/>
  <c r="AW26" i="43" s="1"/>
  <c r="Q26" i="43" s="1"/>
  <c r="AR26" i="43" a="1"/>
  <c r="AR26" i="43" s="1"/>
  <c r="AS26" i="43" s="1"/>
  <c r="AT26" i="43" s="1"/>
  <c r="P26" i="43" s="1"/>
  <c r="AO26" i="43" a="1"/>
  <c r="AO26" i="43" s="1"/>
  <c r="AP26" i="43" s="1"/>
  <c r="AQ26" i="43" s="1"/>
  <c r="O26" i="43" s="1"/>
  <c r="AL26" i="43" a="1"/>
  <c r="AL26" i="43" s="1"/>
  <c r="AM26" i="43" s="1"/>
  <c r="AN26" i="43" s="1"/>
  <c r="N26" i="43" s="1"/>
  <c r="AC26" i="43" a="1"/>
  <c r="AC26" i="43" s="1"/>
  <c r="Z26" i="43" a="1"/>
  <c r="Z26" i="43" s="1"/>
  <c r="W26" i="43" a="1"/>
  <c r="W26" i="43" s="1"/>
  <c r="T26" i="43" a="1"/>
  <c r="T26" i="43" s="1"/>
  <c r="BA11" i="43" a="1"/>
  <c r="BA11" i="43" s="1"/>
  <c r="BB11" i="43" s="1"/>
  <c r="BC11" i="43" s="1"/>
  <c r="S11" i="43" s="1"/>
  <c r="AX11" i="43" a="1"/>
  <c r="AX11" i="43" s="1"/>
  <c r="AY11" i="43" s="1"/>
  <c r="AZ11" i="43" s="1"/>
  <c r="R11" i="43" s="1"/>
  <c r="AU11" i="43" a="1"/>
  <c r="AU11" i="43" s="1"/>
  <c r="AV11" i="43" s="1"/>
  <c r="AW11" i="43" s="1"/>
  <c r="Q11" i="43" s="1"/>
  <c r="AR11" i="43" a="1"/>
  <c r="AR11" i="43" s="1"/>
  <c r="AS11" i="43" s="1"/>
  <c r="AT11" i="43" s="1"/>
  <c r="P11" i="43" s="1"/>
  <c r="AO11" i="43" a="1"/>
  <c r="AO11" i="43" s="1"/>
  <c r="AP11" i="43" s="1"/>
  <c r="AQ11" i="43" s="1"/>
  <c r="O11" i="43" s="1"/>
  <c r="AL11" i="43" a="1"/>
  <c r="AL11" i="43" s="1"/>
  <c r="AM11" i="43" s="1"/>
  <c r="AN11" i="43" s="1"/>
  <c r="N11" i="43" s="1"/>
  <c r="AI11" i="43" a="1"/>
  <c r="AI11" i="43" s="1"/>
  <c r="AF11" i="43" a="1"/>
  <c r="AF11" i="43" s="1"/>
  <c r="AC11" i="43" a="1"/>
  <c r="AC11" i="43" s="1"/>
  <c r="Z11" i="43" a="1"/>
  <c r="Z11" i="43" s="1"/>
  <c r="W11" i="43" a="1"/>
  <c r="W11" i="43" s="1"/>
  <c r="T11" i="43" a="1"/>
  <c r="T11" i="43" s="1"/>
  <c r="BA9" i="43" a="1"/>
  <c r="BA9" i="43" s="1"/>
  <c r="BB9" i="43" s="1"/>
  <c r="BC9" i="43" s="1"/>
  <c r="S9" i="43" s="1"/>
  <c r="AX9" i="43" a="1"/>
  <c r="AX9" i="43" s="1"/>
  <c r="AY9" i="43" s="1"/>
  <c r="AZ9" i="43" s="1"/>
  <c r="R9" i="43" s="1"/>
  <c r="AU9" i="43" a="1"/>
  <c r="AU9" i="43" s="1"/>
  <c r="AV9" i="43" s="1"/>
  <c r="AW9" i="43" s="1"/>
  <c r="Q9" i="43" s="1"/>
  <c r="AR9" i="43" a="1"/>
  <c r="AR9" i="43" s="1"/>
  <c r="AS9" i="43" s="1"/>
  <c r="AT9" i="43" s="1"/>
  <c r="P9" i="43" s="1"/>
  <c r="AO9" i="43" a="1"/>
  <c r="AO9" i="43" s="1"/>
  <c r="AP9" i="43" s="1"/>
  <c r="AQ9" i="43" s="1"/>
  <c r="O9" i="43" s="1"/>
  <c r="AL9" i="43" a="1"/>
  <c r="AL9" i="43" s="1"/>
  <c r="AM9" i="43" s="1"/>
  <c r="AN9" i="43" s="1"/>
  <c r="N9" i="43" s="1"/>
  <c r="AI9" i="43" a="1"/>
  <c r="AI9" i="43" s="1"/>
  <c r="AF9" i="43" a="1"/>
  <c r="AF9" i="43" s="1"/>
  <c r="AC9" i="43" a="1"/>
  <c r="AC9" i="43" s="1"/>
  <c r="Z9" i="43" a="1"/>
  <c r="Z9" i="43" s="1"/>
  <c r="W9" i="43" a="1"/>
  <c r="W9" i="43" s="1"/>
  <c r="T9" i="43" a="1"/>
  <c r="T9" i="43" s="1"/>
  <c r="BA33" i="43" a="1"/>
  <c r="BA33" i="43" s="1"/>
  <c r="BB33" i="43" s="1"/>
  <c r="BC33" i="43" s="1"/>
  <c r="S33" i="43" s="1"/>
  <c r="AX33" i="43" a="1"/>
  <c r="AX33" i="43" s="1"/>
  <c r="AY33" i="43" s="1"/>
  <c r="AZ33" i="43" s="1"/>
  <c r="R33" i="43" s="1"/>
  <c r="AU33" i="43" a="1"/>
  <c r="AU33" i="43" s="1"/>
  <c r="AV33" i="43" s="1"/>
  <c r="AW33" i="43" s="1"/>
  <c r="Q33" i="43" s="1"/>
  <c r="AR33" i="43" a="1"/>
  <c r="AR33" i="43" s="1"/>
  <c r="AS33" i="43" s="1"/>
  <c r="AT33" i="43" s="1"/>
  <c r="P33" i="43" s="1"/>
  <c r="AO33" i="43" a="1"/>
  <c r="AO33" i="43" s="1"/>
  <c r="AP33" i="43" s="1"/>
  <c r="AQ33" i="43" s="1"/>
  <c r="O33" i="43" s="1"/>
  <c r="AL33" i="43" a="1"/>
  <c r="AL33" i="43" s="1"/>
  <c r="AM33" i="43" s="1"/>
  <c r="AN33" i="43" s="1"/>
  <c r="N33" i="43" s="1"/>
  <c r="AA33" i="43"/>
  <c r="AB33" i="43" s="1"/>
  <c r="J33" i="43" s="1"/>
  <c r="W33" i="43" a="1"/>
  <c r="W33" i="43" s="1"/>
  <c r="T33" i="43" a="1"/>
  <c r="T33" i="43" s="1"/>
  <c r="BA5" i="43" a="1"/>
  <c r="BA5" i="43" s="1"/>
  <c r="BB5" i="43" s="1"/>
  <c r="BC5" i="43" s="1"/>
  <c r="S5" i="43" s="1"/>
  <c r="AX5" i="43" a="1"/>
  <c r="AX5" i="43" s="1"/>
  <c r="AY5" i="43" s="1"/>
  <c r="AZ5" i="43" s="1"/>
  <c r="R5" i="43" s="1"/>
  <c r="AU5" i="43" a="1"/>
  <c r="AU5" i="43" s="1"/>
  <c r="AV5" i="43" s="1"/>
  <c r="AW5" i="43" s="1"/>
  <c r="Q5" i="43" s="1"/>
  <c r="AR5" i="43" a="1"/>
  <c r="AR5" i="43" s="1"/>
  <c r="AS5" i="43" s="1"/>
  <c r="AT5" i="43" s="1"/>
  <c r="P5" i="43" s="1"/>
  <c r="AO5" i="43" a="1"/>
  <c r="AO5" i="43" s="1"/>
  <c r="AP5" i="43" s="1"/>
  <c r="AQ5" i="43" s="1"/>
  <c r="O5" i="43" s="1"/>
  <c r="AL5" i="43" a="1"/>
  <c r="AL5" i="43" s="1"/>
  <c r="AM5" i="43" s="1"/>
  <c r="AN5" i="43" s="1"/>
  <c r="N5" i="43" s="1"/>
  <c r="AI5" i="43" a="1"/>
  <c r="AI5" i="43" s="1"/>
  <c r="AF5" i="43" a="1"/>
  <c r="AF5" i="43" s="1"/>
  <c r="AC5" i="43" a="1"/>
  <c r="AC5" i="43" s="1"/>
  <c r="Z5" i="43" a="1"/>
  <c r="Z5" i="43" s="1"/>
  <c r="W5" i="43" a="1"/>
  <c r="W5" i="43" s="1"/>
  <c r="T5" i="43" a="1"/>
  <c r="T5" i="43" s="1"/>
  <c r="BA17" i="43" a="1"/>
  <c r="BA17" i="43" s="1"/>
  <c r="BB17" i="43" s="1"/>
  <c r="BC17" i="43" s="1"/>
  <c r="S17" i="43" s="1"/>
  <c r="AX17" i="43" a="1"/>
  <c r="AX17" i="43" s="1"/>
  <c r="AY17" i="43" s="1"/>
  <c r="AZ17" i="43" s="1"/>
  <c r="R17" i="43" s="1"/>
  <c r="AU17" i="43" a="1"/>
  <c r="AU17" i="43" s="1"/>
  <c r="AV17" i="43" s="1"/>
  <c r="AW17" i="43" s="1"/>
  <c r="Q17" i="43" s="1"/>
  <c r="AR17" i="43" a="1"/>
  <c r="AR17" i="43" s="1"/>
  <c r="AS17" i="43" s="1"/>
  <c r="AT17" i="43" s="1"/>
  <c r="P17" i="43" s="1"/>
  <c r="AO17" i="43" a="1"/>
  <c r="AO17" i="43" s="1"/>
  <c r="AP17" i="43" s="1"/>
  <c r="AQ17" i="43" s="1"/>
  <c r="O17" i="43" s="1"/>
  <c r="AL17" i="43" a="1"/>
  <c r="AL17" i="43" s="1"/>
  <c r="AM17" i="43" s="1"/>
  <c r="AN17" i="43" s="1"/>
  <c r="N17" i="43" s="1"/>
  <c r="AC17" i="43" a="1"/>
  <c r="AC17" i="43" s="1"/>
  <c r="Z17" i="43" a="1"/>
  <c r="Z17" i="43" s="1"/>
  <c r="W17" i="43" a="1"/>
  <c r="W17" i="43" s="1"/>
  <c r="T17" i="43" a="1"/>
  <c r="T17" i="43" s="1"/>
  <c r="BA4" i="43" a="1"/>
  <c r="BA4" i="43" s="1"/>
  <c r="BB4" i="43" s="1"/>
  <c r="BC4" i="43" s="1"/>
  <c r="S4" i="43" s="1"/>
  <c r="AX4" i="43" a="1"/>
  <c r="AX4" i="43" s="1"/>
  <c r="AY4" i="43" s="1"/>
  <c r="AZ4" i="43" s="1"/>
  <c r="R4" i="43" s="1"/>
  <c r="AU4" i="43" a="1"/>
  <c r="AU4" i="43" s="1"/>
  <c r="AV4" i="43" s="1"/>
  <c r="AW4" i="43" s="1"/>
  <c r="Q4" i="43" s="1"/>
  <c r="AR4" i="43" a="1"/>
  <c r="AR4" i="43" s="1"/>
  <c r="AS4" i="43" s="1"/>
  <c r="AT4" i="43" s="1"/>
  <c r="P4" i="43" s="1"/>
  <c r="AO4" i="43" a="1"/>
  <c r="AO4" i="43" s="1"/>
  <c r="AP4" i="43" s="1"/>
  <c r="AQ4" i="43" s="1"/>
  <c r="O4" i="43" s="1"/>
  <c r="AL4" i="43" a="1"/>
  <c r="AL4" i="43" s="1"/>
  <c r="AM4" i="43" s="1"/>
  <c r="AN4" i="43" s="1"/>
  <c r="N4" i="43" s="1"/>
  <c r="AI4" i="43" a="1"/>
  <c r="AI4" i="43" s="1"/>
  <c r="AF4" i="43" a="1"/>
  <c r="AF4" i="43" s="1"/>
  <c r="AC4" i="43" a="1"/>
  <c r="AC4" i="43" s="1"/>
  <c r="Z4" i="43" a="1"/>
  <c r="Z4" i="43" s="1"/>
  <c r="W4" i="43" a="1"/>
  <c r="W4" i="43" s="1"/>
  <c r="T4" i="43" a="1"/>
  <c r="T4" i="43" s="1"/>
  <c r="BA35" i="43" a="1"/>
  <c r="BA35" i="43" s="1"/>
  <c r="BB35" i="43" s="1"/>
  <c r="BC35" i="43" s="1"/>
  <c r="S35" i="43" s="1"/>
  <c r="AX35" i="43" a="1"/>
  <c r="AX35" i="43" s="1"/>
  <c r="AY35" i="43" s="1"/>
  <c r="AZ35" i="43" s="1"/>
  <c r="R35" i="43" s="1"/>
  <c r="AU35" i="43" a="1"/>
  <c r="AU35" i="43" s="1"/>
  <c r="AV35" i="43" s="1"/>
  <c r="AW35" i="43" s="1"/>
  <c r="Q35" i="43" s="1"/>
  <c r="AR35" i="43" a="1"/>
  <c r="AR35" i="43" s="1"/>
  <c r="AS35" i="43" s="1"/>
  <c r="AT35" i="43" s="1"/>
  <c r="P35" i="43" s="1"/>
  <c r="AO35" i="43" a="1"/>
  <c r="AO35" i="43" s="1"/>
  <c r="AP35" i="43" s="1"/>
  <c r="AQ35" i="43" s="1"/>
  <c r="O35" i="43" s="1"/>
  <c r="AL35" i="43" a="1"/>
  <c r="AL35" i="43" s="1"/>
  <c r="AM35" i="43" s="1"/>
  <c r="AN35" i="43" s="1"/>
  <c r="N35" i="43" s="1"/>
  <c r="AA35" i="43"/>
  <c r="AB35" i="43" s="1"/>
  <c r="J35" i="43" s="1"/>
  <c r="W35" i="43" a="1"/>
  <c r="W35" i="43" s="1"/>
  <c r="T35" i="43" a="1"/>
  <c r="T35" i="43" s="1"/>
  <c r="BA6" i="43" a="1"/>
  <c r="BA6" i="43" s="1"/>
  <c r="BB6" i="43" s="1"/>
  <c r="BC6" i="43" s="1"/>
  <c r="S6" i="43" s="1"/>
  <c r="AX6" i="43" a="1"/>
  <c r="AX6" i="43" s="1"/>
  <c r="AY6" i="43" s="1"/>
  <c r="AZ6" i="43" s="1"/>
  <c r="R6" i="43" s="1"/>
  <c r="AU6" i="43" a="1"/>
  <c r="AU6" i="43" s="1"/>
  <c r="AV6" i="43" s="1"/>
  <c r="AW6" i="43" s="1"/>
  <c r="Q6" i="43" s="1"/>
  <c r="AR6" i="43" a="1"/>
  <c r="AR6" i="43" s="1"/>
  <c r="AS6" i="43" s="1"/>
  <c r="AT6" i="43" s="1"/>
  <c r="P6" i="43" s="1"/>
  <c r="AO6" i="43" a="1"/>
  <c r="AO6" i="43" s="1"/>
  <c r="AP6" i="43" s="1"/>
  <c r="AQ6" i="43" s="1"/>
  <c r="O6" i="43" s="1"/>
  <c r="AL6" i="43" a="1"/>
  <c r="AL6" i="43" s="1"/>
  <c r="AM6" i="43" s="1"/>
  <c r="AN6" i="43" s="1"/>
  <c r="N6" i="43" s="1"/>
  <c r="AI6" i="43" a="1"/>
  <c r="AI6" i="43" s="1"/>
  <c r="AF6" i="43" a="1"/>
  <c r="AF6" i="43" s="1"/>
  <c r="AC6" i="43" a="1"/>
  <c r="AC6" i="43" s="1"/>
  <c r="Z6" i="43" a="1"/>
  <c r="Z6" i="43" s="1"/>
  <c r="W6" i="43" a="1"/>
  <c r="W6" i="43" s="1"/>
  <c r="T6" i="43" a="1"/>
  <c r="T6" i="43" s="1"/>
  <c r="BA60" i="42" a="1"/>
  <c r="BA60" i="42" s="1"/>
  <c r="BB60" i="42" s="1"/>
  <c r="BC60" i="42" s="1"/>
  <c r="S60" i="42" s="1"/>
  <c r="AX60" i="42" a="1"/>
  <c r="AX60" i="42" s="1"/>
  <c r="AY60" i="42" s="1"/>
  <c r="AZ60" i="42" s="1"/>
  <c r="R60" i="42" s="1"/>
  <c r="AU60" i="42" a="1"/>
  <c r="AU60" i="42" s="1"/>
  <c r="AV60" i="42" s="1"/>
  <c r="AW60" i="42" s="1"/>
  <c r="Q60" i="42" s="1"/>
  <c r="AR60" i="42" a="1"/>
  <c r="AR60" i="42" s="1"/>
  <c r="AS60" i="42" s="1"/>
  <c r="AT60" i="42" s="1"/>
  <c r="P60" i="42" s="1"/>
  <c r="AO60" i="42" a="1"/>
  <c r="AO60" i="42" s="1"/>
  <c r="AP60" i="42" s="1"/>
  <c r="AQ60" i="42" s="1"/>
  <c r="O60" i="42" s="1"/>
  <c r="AL60" i="42" a="1"/>
  <c r="AL60" i="42" s="1"/>
  <c r="AM60" i="42" s="1"/>
  <c r="AN60" i="42" s="1"/>
  <c r="N60" i="42" s="1"/>
  <c r="AI60" i="42" a="1"/>
  <c r="AI60" i="42" s="1"/>
  <c r="AJ60" i="42" s="1"/>
  <c r="AK60" i="42" s="1"/>
  <c r="M60" i="42" s="1"/>
  <c r="AF60" i="42" a="1"/>
  <c r="AF60" i="42" s="1"/>
  <c r="AG60" i="42" s="1"/>
  <c r="AH60" i="42" s="1"/>
  <c r="L60" i="42" s="1"/>
  <c r="AC60" i="42" a="1"/>
  <c r="AC60" i="42" s="1"/>
  <c r="AD60" i="42" s="1"/>
  <c r="AE60" i="42" s="1"/>
  <c r="K60" i="42" s="1"/>
  <c r="Z60" i="42" a="1"/>
  <c r="Z60" i="42" s="1"/>
  <c r="AA60" i="42" s="1"/>
  <c r="AB60" i="42" s="1"/>
  <c r="J60" i="42" s="1"/>
  <c r="W60" i="42" a="1"/>
  <c r="W60" i="42" s="1"/>
  <c r="X60" i="42" s="1"/>
  <c r="Y60" i="42" s="1"/>
  <c r="I60" i="42" s="1"/>
  <c r="T60" i="42" a="1"/>
  <c r="T60" i="42" s="1"/>
  <c r="U60" i="42" s="1"/>
  <c r="V60" i="42" s="1"/>
  <c r="H60" i="42" s="1"/>
  <c r="BA59" i="42" a="1"/>
  <c r="BA59" i="42" s="1"/>
  <c r="BB59" i="42" s="1"/>
  <c r="BC59" i="42" s="1"/>
  <c r="S59" i="42" s="1"/>
  <c r="AX59" i="42" a="1"/>
  <c r="AX59" i="42" s="1"/>
  <c r="AY59" i="42" s="1"/>
  <c r="AZ59" i="42" s="1"/>
  <c r="R59" i="42" s="1"/>
  <c r="AU59" i="42" a="1"/>
  <c r="AU59" i="42" s="1"/>
  <c r="AV59" i="42" s="1"/>
  <c r="AW59" i="42" s="1"/>
  <c r="Q59" i="42" s="1"/>
  <c r="AR59" i="42" a="1"/>
  <c r="AR59" i="42" s="1"/>
  <c r="AS59" i="42" s="1"/>
  <c r="AT59" i="42" s="1"/>
  <c r="P59" i="42" s="1"/>
  <c r="AO59" i="42" a="1"/>
  <c r="AO59" i="42" s="1"/>
  <c r="AP59" i="42" s="1"/>
  <c r="AQ59" i="42" s="1"/>
  <c r="O59" i="42" s="1"/>
  <c r="AL59" i="42" a="1"/>
  <c r="AL59" i="42" s="1"/>
  <c r="AM59" i="42" s="1"/>
  <c r="AN59" i="42" s="1"/>
  <c r="N59" i="42" s="1"/>
  <c r="AI59" i="42" a="1"/>
  <c r="AI59" i="42" s="1"/>
  <c r="AJ59" i="42" s="1"/>
  <c r="AK59" i="42" s="1"/>
  <c r="M59" i="42" s="1"/>
  <c r="AF59" i="42" a="1"/>
  <c r="AF59" i="42" s="1"/>
  <c r="AG59" i="42" s="1"/>
  <c r="AH59" i="42" s="1"/>
  <c r="L59" i="42" s="1"/>
  <c r="AC59" i="42" a="1"/>
  <c r="AC59" i="42" s="1"/>
  <c r="AD59" i="42" s="1"/>
  <c r="AE59" i="42" s="1"/>
  <c r="K59" i="42" s="1"/>
  <c r="Z59" i="42" a="1"/>
  <c r="Z59" i="42" s="1"/>
  <c r="AA59" i="42" s="1"/>
  <c r="AB59" i="42" s="1"/>
  <c r="J59" i="42" s="1"/>
  <c r="W59" i="42" a="1"/>
  <c r="W59" i="42" s="1"/>
  <c r="X59" i="42" s="1"/>
  <c r="Y59" i="42" s="1"/>
  <c r="I59" i="42" s="1"/>
  <c r="T59" i="42" a="1"/>
  <c r="T59" i="42" s="1"/>
  <c r="U59" i="42" s="1"/>
  <c r="V59" i="42" s="1"/>
  <c r="H59" i="42" s="1"/>
  <c r="BA58" i="42" a="1"/>
  <c r="BA58" i="42" s="1"/>
  <c r="BB58" i="42" s="1"/>
  <c r="BC58" i="42" s="1"/>
  <c r="S58" i="42" s="1"/>
  <c r="AX58" i="42" a="1"/>
  <c r="AX58" i="42" s="1"/>
  <c r="AY58" i="42" s="1"/>
  <c r="AZ58" i="42" s="1"/>
  <c r="R58" i="42" s="1"/>
  <c r="AU58" i="42" a="1"/>
  <c r="AU58" i="42" s="1"/>
  <c r="AV58" i="42" s="1"/>
  <c r="AW58" i="42" s="1"/>
  <c r="Q58" i="42" s="1"/>
  <c r="AR58" i="42" a="1"/>
  <c r="AR58" i="42" s="1"/>
  <c r="AS58" i="42" s="1"/>
  <c r="AT58" i="42" s="1"/>
  <c r="P58" i="42" s="1"/>
  <c r="AO58" i="42" a="1"/>
  <c r="AO58" i="42" s="1"/>
  <c r="AP58" i="42" s="1"/>
  <c r="AQ58" i="42" s="1"/>
  <c r="O58" i="42" s="1"/>
  <c r="AL58" i="42" a="1"/>
  <c r="AL58" i="42" s="1"/>
  <c r="AM58" i="42" s="1"/>
  <c r="AN58" i="42" s="1"/>
  <c r="N58" i="42" s="1"/>
  <c r="AI58" i="42" a="1"/>
  <c r="AI58" i="42" s="1"/>
  <c r="AJ58" i="42" s="1"/>
  <c r="AK58" i="42" s="1"/>
  <c r="M58" i="42" s="1"/>
  <c r="AF58" i="42" a="1"/>
  <c r="AF58" i="42" s="1"/>
  <c r="AG58" i="42" s="1"/>
  <c r="AH58" i="42" s="1"/>
  <c r="L58" i="42" s="1"/>
  <c r="AC58" i="42" a="1"/>
  <c r="AC58" i="42" s="1"/>
  <c r="AD58" i="42" s="1"/>
  <c r="AE58" i="42" s="1"/>
  <c r="K58" i="42" s="1"/>
  <c r="Z58" i="42" a="1"/>
  <c r="Z58" i="42" s="1"/>
  <c r="AA58" i="42" s="1"/>
  <c r="AB58" i="42" s="1"/>
  <c r="J58" i="42" s="1"/>
  <c r="W58" i="42" a="1"/>
  <c r="W58" i="42" s="1"/>
  <c r="X58" i="42" s="1"/>
  <c r="Y58" i="42" s="1"/>
  <c r="I58" i="42" s="1"/>
  <c r="T58" i="42" a="1"/>
  <c r="T58" i="42" s="1"/>
  <c r="U58" i="42" s="1"/>
  <c r="V58" i="42" s="1"/>
  <c r="H58" i="42" s="1"/>
  <c r="BA57" i="42" a="1"/>
  <c r="BA57" i="42" s="1"/>
  <c r="BB57" i="42" s="1"/>
  <c r="BC57" i="42" s="1"/>
  <c r="S57" i="42" s="1"/>
  <c r="AX57" i="42" a="1"/>
  <c r="AX57" i="42" s="1"/>
  <c r="AY57" i="42" s="1"/>
  <c r="AZ57" i="42" s="1"/>
  <c r="R57" i="42" s="1"/>
  <c r="AU57" i="42" a="1"/>
  <c r="AU57" i="42" s="1"/>
  <c r="AV57" i="42" s="1"/>
  <c r="AW57" i="42" s="1"/>
  <c r="Q57" i="42" s="1"/>
  <c r="AR57" i="42" a="1"/>
  <c r="AR57" i="42" s="1"/>
  <c r="AS57" i="42" s="1"/>
  <c r="AT57" i="42" s="1"/>
  <c r="P57" i="42" s="1"/>
  <c r="AO57" i="42" a="1"/>
  <c r="AO57" i="42" s="1"/>
  <c r="AP57" i="42" s="1"/>
  <c r="AQ57" i="42" s="1"/>
  <c r="O57" i="42" s="1"/>
  <c r="AL57" i="42" a="1"/>
  <c r="AL57" i="42" s="1"/>
  <c r="AM57" i="42" s="1"/>
  <c r="AN57" i="42" s="1"/>
  <c r="N57" i="42" s="1"/>
  <c r="AI57" i="42" a="1"/>
  <c r="AI57" i="42" s="1"/>
  <c r="AJ57" i="42" s="1"/>
  <c r="AK57" i="42" s="1"/>
  <c r="M57" i="42" s="1"/>
  <c r="AF57" i="42" a="1"/>
  <c r="AF57" i="42" s="1"/>
  <c r="AG57" i="42" s="1"/>
  <c r="AH57" i="42" s="1"/>
  <c r="L57" i="42" s="1"/>
  <c r="AC57" i="42" a="1"/>
  <c r="AC57" i="42" s="1"/>
  <c r="AD57" i="42" s="1"/>
  <c r="AE57" i="42" s="1"/>
  <c r="K57" i="42" s="1"/>
  <c r="Z57" i="42" a="1"/>
  <c r="Z57" i="42" s="1"/>
  <c r="AA57" i="42" s="1"/>
  <c r="AB57" i="42" s="1"/>
  <c r="J57" i="42" s="1"/>
  <c r="W57" i="42" a="1"/>
  <c r="W57" i="42" s="1"/>
  <c r="X57" i="42" s="1"/>
  <c r="Y57" i="42" s="1"/>
  <c r="I57" i="42" s="1"/>
  <c r="T57" i="42" a="1"/>
  <c r="T57" i="42" s="1"/>
  <c r="U57" i="42" s="1"/>
  <c r="V57" i="42" s="1"/>
  <c r="H57" i="42" s="1"/>
  <c r="BA56" i="42" a="1"/>
  <c r="BA56" i="42" s="1"/>
  <c r="BB56" i="42" s="1"/>
  <c r="BC56" i="42" s="1"/>
  <c r="S56" i="42" s="1"/>
  <c r="AX56" i="42" a="1"/>
  <c r="AX56" i="42" s="1"/>
  <c r="AY56" i="42" s="1"/>
  <c r="AZ56" i="42" s="1"/>
  <c r="R56" i="42" s="1"/>
  <c r="AU56" i="42" a="1"/>
  <c r="AU56" i="42" s="1"/>
  <c r="AV56" i="42" s="1"/>
  <c r="AW56" i="42" s="1"/>
  <c r="Q56" i="42" s="1"/>
  <c r="AR56" i="42" a="1"/>
  <c r="AR56" i="42" s="1"/>
  <c r="AS56" i="42" s="1"/>
  <c r="AT56" i="42" s="1"/>
  <c r="P56" i="42" s="1"/>
  <c r="AO56" i="42" a="1"/>
  <c r="AO56" i="42" s="1"/>
  <c r="AP56" i="42" s="1"/>
  <c r="AQ56" i="42" s="1"/>
  <c r="O56" i="42" s="1"/>
  <c r="AL56" i="42" a="1"/>
  <c r="AL56" i="42" s="1"/>
  <c r="AM56" i="42" s="1"/>
  <c r="AN56" i="42" s="1"/>
  <c r="N56" i="42" s="1"/>
  <c r="AI56" i="42" a="1"/>
  <c r="AI56" i="42" s="1"/>
  <c r="AJ56" i="42" s="1"/>
  <c r="AK56" i="42" s="1"/>
  <c r="M56" i="42" s="1"/>
  <c r="AF56" i="42" a="1"/>
  <c r="AF56" i="42" s="1"/>
  <c r="AG56" i="42" s="1"/>
  <c r="AH56" i="42" s="1"/>
  <c r="L56" i="42" s="1"/>
  <c r="AC56" i="42" a="1"/>
  <c r="AC56" i="42" s="1"/>
  <c r="AD56" i="42" s="1"/>
  <c r="AE56" i="42" s="1"/>
  <c r="K56" i="42" s="1"/>
  <c r="Z56" i="42" a="1"/>
  <c r="Z56" i="42" s="1"/>
  <c r="AA56" i="42" s="1"/>
  <c r="AB56" i="42" s="1"/>
  <c r="J56" i="42" s="1"/>
  <c r="W56" i="42" a="1"/>
  <c r="W56" i="42" s="1"/>
  <c r="X56" i="42" s="1"/>
  <c r="Y56" i="42" s="1"/>
  <c r="I56" i="42" s="1"/>
  <c r="T56" i="42" a="1"/>
  <c r="T56" i="42" s="1"/>
  <c r="U56" i="42" s="1"/>
  <c r="V56" i="42" s="1"/>
  <c r="H56" i="42" s="1"/>
  <c r="BA55" i="42" a="1"/>
  <c r="BA55" i="42" s="1"/>
  <c r="BB55" i="42" s="1"/>
  <c r="BC55" i="42" s="1"/>
  <c r="S55" i="42" s="1"/>
  <c r="AX55" i="42" a="1"/>
  <c r="AX55" i="42" s="1"/>
  <c r="AY55" i="42" s="1"/>
  <c r="AZ55" i="42" s="1"/>
  <c r="R55" i="42" s="1"/>
  <c r="AU55" i="42" a="1"/>
  <c r="AU55" i="42" s="1"/>
  <c r="AV55" i="42" s="1"/>
  <c r="AW55" i="42" s="1"/>
  <c r="Q55" i="42" s="1"/>
  <c r="AR55" i="42" a="1"/>
  <c r="AR55" i="42" s="1"/>
  <c r="AS55" i="42" s="1"/>
  <c r="AT55" i="42" s="1"/>
  <c r="P55" i="42" s="1"/>
  <c r="AO55" i="42" a="1"/>
  <c r="AO55" i="42" s="1"/>
  <c r="AP55" i="42" s="1"/>
  <c r="AQ55" i="42" s="1"/>
  <c r="O55" i="42" s="1"/>
  <c r="AL55" i="42" a="1"/>
  <c r="AL55" i="42" s="1"/>
  <c r="AM55" i="42" s="1"/>
  <c r="AN55" i="42" s="1"/>
  <c r="N55" i="42" s="1"/>
  <c r="AI55" i="42" a="1"/>
  <c r="AI55" i="42" s="1"/>
  <c r="AJ55" i="42" s="1"/>
  <c r="AK55" i="42" s="1"/>
  <c r="M55" i="42" s="1"/>
  <c r="AF55" i="42" a="1"/>
  <c r="AF55" i="42" s="1"/>
  <c r="AG55" i="42" s="1"/>
  <c r="AH55" i="42" s="1"/>
  <c r="L55" i="42" s="1"/>
  <c r="AC55" i="42" a="1"/>
  <c r="AC55" i="42" s="1"/>
  <c r="AD55" i="42" s="1"/>
  <c r="AE55" i="42" s="1"/>
  <c r="K55" i="42" s="1"/>
  <c r="Z55" i="42" a="1"/>
  <c r="Z55" i="42" s="1"/>
  <c r="AA55" i="42" s="1"/>
  <c r="AB55" i="42" s="1"/>
  <c r="J55" i="42" s="1"/>
  <c r="W55" i="42" a="1"/>
  <c r="W55" i="42" s="1"/>
  <c r="X55" i="42" s="1"/>
  <c r="Y55" i="42" s="1"/>
  <c r="I55" i="42" s="1"/>
  <c r="T55" i="42" a="1"/>
  <c r="T55" i="42" s="1"/>
  <c r="U55" i="42" s="1"/>
  <c r="V55" i="42" s="1"/>
  <c r="H55" i="42" s="1"/>
  <c r="BA54" i="42" a="1"/>
  <c r="BA54" i="42" s="1"/>
  <c r="BB54" i="42" s="1"/>
  <c r="BC54" i="42" s="1"/>
  <c r="S54" i="42" s="1"/>
  <c r="AX54" i="42" a="1"/>
  <c r="AX54" i="42" s="1"/>
  <c r="AY54" i="42" s="1"/>
  <c r="AZ54" i="42" s="1"/>
  <c r="R54" i="42" s="1"/>
  <c r="AU54" i="42" a="1"/>
  <c r="AU54" i="42" s="1"/>
  <c r="AV54" i="42" s="1"/>
  <c r="AW54" i="42" s="1"/>
  <c r="Q54" i="42" s="1"/>
  <c r="AR54" i="42" a="1"/>
  <c r="AR54" i="42" s="1"/>
  <c r="AS54" i="42" s="1"/>
  <c r="AT54" i="42" s="1"/>
  <c r="P54" i="42" s="1"/>
  <c r="AO54" i="42" a="1"/>
  <c r="AO54" i="42" s="1"/>
  <c r="AP54" i="42" s="1"/>
  <c r="AQ54" i="42" s="1"/>
  <c r="O54" i="42" s="1"/>
  <c r="AL54" i="42" a="1"/>
  <c r="AL54" i="42" s="1"/>
  <c r="AM54" i="42" s="1"/>
  <c r="AN54" i="42" s="1"/>
  <c r="N54" i="42" s="1"/>
  <c r="AI54" i="42" a="1"/>
  <c r="AI54" i="42" s="1"/>
  <c r="AJ54" i="42" s="1"/>
  <c r="AK54" i="42" s="1"/>
  <c r="M54" i="42" s="1"/>
  <c r="AF54" i="42" a="1"/>
  <c r="AF54" i="42" s="1"/>
  <c r="AG54" i="42" s="1"/>
  <c r="AH54" i="42" s="1"/>
  <c r="L54" i="42" s="1"/>
  <c r="AC54" i="42" a="1"/>
  <c r="AC54" i="42" s="1"/>
  <c r="AD54" i="42" s="1"/>
  <c r="AE54" i="42" s="1"/>
  <c r="K54" i="42" s="1"/>
  <c r="Z54" i="42" a="1"/>
  <c r="Z54" i="42" s="1"/>
  <c r="AA54" i="42" s="1"/>
  <c r="AB54" i="42" s="1"/>
  <c r="J54" i="42" s="1"/>
  <c r="W54" i="42" a="1"/>
  <c r="W54" i="42" s="1"/>
  <c r="X54" i="42" s="1"/>
  <c r="Y54" i="42" s="1"/>
  <c r="I54" i="42" s="1"/>
  <c r="T54" i="42" a="1"/>
  <c r="T54" i="42" s="1"/>
  <c r="U54" i="42" s="1"/>
  <c r="V54" i="42" s="1"/>
  <c r="H54" i="42" s="1"/>
  <c r="BA53" i="42" a="1"/>
  <c r="BA53" i="42" s="1"/>
  <c r="BB53" i="42" s="1"/>
  <c r="BC53" i="42" s="1"/>
  <c r="S53" i="42" s="1"/>
  <c r="AX53" i="42" a="1"/>
  <c r="AX53" i="42" s="1"/>
  <c r="AY53" i="42" s="1"/>
  <c r="AZ53" i="42" s="1"/>
  <c r="R53" i="42" s="1"/>
  <c r="AU53" i="42" a="1"/>
  <c r="AU53" i="42" s="1"/>
  <c r="AV53" i="42" s="1"/>
  <c r="AW53" i="42" s="1"/>
  <c r="Q53" i="42" s="1"/>
  <c r="AR53" i="42" a="1"/>
  <c r="AR53" i="42" s="1"/>
  <c r="AS53" i="42" s="1"/>
  <c r="AT53" i="42" s="1"/>
  <c r="P53" i="42" s="1"/>
  <c r="AO53" i="42" a="1"/>
  <c r="AO53" i="42" s="1"/>
  <c r="AP53" i="42" s="1"/>
  <c r="AQ53" i="42" s="1"/>
  <c r="O53" i="42" s="1"/>
  <c r="AL53" i="42" a="1"/>
  <c r="AL53" i="42" s="1"/>
  <c r="AM53" i="42" s="1"/>
  <c r="AN53" i="42" s="1"/>
  <c r="N53" i="42" s="1"/>
  <c r="AI53" i="42" a="1"/>
  <c r="AI53" i="42" s="1"/>
  <c r="AJ53" i="42" s="1"/>
  <c r="AK53" i="42" s="1"/>
  <c r="M53" i="42" s="1"/>
  <c r="AF53" i="42" a="1"/>
  <c r="AF53" i="42" s="1"/>
  <c r="AG53" i="42" s="1"/>
  <c r="AH53" i="42" s="1"/>
  <c r="L53" i="42" s="1"/>
  <c r="AC53" i="42" a="1"/>
  <c r="AC53" i="42" s="1"/>
  <c r="AD53" i="42" s="1"/>
  <c r="AE53" i="42" s="1"/>
  <c r="K53" i="42" s="1"/>
  <c r="Z53" i="42" a="1"/>
  <c r="Z53" i="42" s="1"/>
  <c r="AA53" i="42" s="1"/>
  <c r="AB53" i="42" s="1"/>
  <c r="J53" i="42" s="1"/>
  <c r="W53" i="42" a="1"/>
  <c r="W53" i="42" s="1"/>
  <c r="X53" i="42" s="1"/>
  <c r="Y53" i="42" s="1"/>
  <c r="I53" i="42" s="1"/>
  <c r="T53" i="42" a="1"/>
  <c r="T53" i="42" s="1"/>
  <c r="U53" i="42" s="1"/>
  <c r="V53" i="42" s="1"/>
  <c r="H53" i="42" s="1"/>
  <c r="BA52" i="42" a="1"/>
  <c r="BA52" i="42" s="1"/>
  <c r="BB52" i="42" s="1"/>
  <c r="BC52" i="42" s="1"/>
  <c r="S52" i="42" s="1"/>
  <c r="AX52" i="42" a="1"/>
  <c r="AX52" i="42" s="1"/>
  <c r="AY52" i="42" s="1"/>
  <c r="AZ52" i="42" s="1"/>
  <c r="R52" i="42" s="1"/>
  <c r="AU52" i="42" a="1"/>
  <c r="AU52" i="42" s="1"/>
  <c r="AV52" i="42" s="1"/>
  <c r="AW52" i="42" s="1"/>
  <c r="Q52" i="42" s="1"/>
  <c r="AR52" i="42" a="1"/>
  <c r="AR52" i="42" s="1"/>
  <c r="AS52" i="42" s="1"/>
  <c r="AT52" i="42" s="1"/>
  <c r="P52" i="42" s="1"/>
  <c r="AO52" i="42" a="1"/>
  <c r="AO52" i="42" s="1"/>
  <c r="AP52" i="42" s="1"/>
  <c r="AQ52" i="42" s="1"/>
  <c r="O52" i="42" s="1"/>
  <c r="AL52" i="42" a="1"/>
  <c r="AL52" i="42" s="1"/>
  <c r="AM52" i="42" s="1"/>
  <c r="AN52" i="42" s="1"/>
  <c r="N52" i="42" s="1"/>
  <c r="AI52" i="42" a="1"/>
  <c r="AI52" i="42" s="1"/>
  <c r="AJ52" i="42" s="1"/>
  <c r="AK52" i="42" s="1"/>
  <c r="M52" i="42" s="1"/>
  <c r="AF52" i="42" a="1"/>
  <c r="AF52" i="42" s="1"/>
  <c r="AG52" i="42" s="1"/>
  <c r="AH52" i="42" s="1"/>
  <c r="L52" i="42" s="1"/>
  <c r="AC52" i="42" a="1"/>
  <c r="AC52" i="42" s="1"/>
  <c r="AD52" i="42" s="1"/>
  <c r="AE52" i="42" s="1"/>
  <c r="K52" i="42" s="1"/>
  <c r="Z52" i="42" a="1"/>
  <c r="Z52" i="42" s="1"/>
  <c r="AA52" i="42" s="1"/>
  <c r="AB52" i="42" s="1"/>
  <c r="J52" i="42" s="1"/>
  <c r="W52" i="42" a="1"/>
  <c r="W52" i="42" s="1"/>
  <c r="X52" i="42" s="1"/>
  <c r="Y52" i="42" s="1"/>
  <c r="I52" i="42" s="1"/>
  <c r="T52" i="42" a="1"/>
  <c r="T52" i="42" s="1"/>
  <c r="U52" i="42" s="1"/>
  <c r="V52" i="42" s="1"/>
  <c r="H52" i="42" s="1"/>
  <c r="BA51" i="42" a="1"/>
  <c r="BA51" i="42" s="1"/>
  <c r="BB51" i="42" s="1"/>
  <c r="BC51" i="42" s="1"/>
  <c r="S51" i="42" s="1"/>
  <c r="AX51" i="42" a="1"/>
  <c r="AX51" i="42" s="1"/>
  <c r="AY51" i="42" s="1"/>
  <c r="AZ51" i="42" s="1"/>
  <c r="R51" i="42" s="1"/>
  <c r="AU51" i="42" a="1"/>
  <c r="AU51" i="42" s="1"/>
  <c r="AV51" i="42" s="1"/>
  <c r="AW51" i="42" s="1"/>
  <c r="Q51" i="42" s="1"/>
  <c r="AR51" i="42" a="1"/>
  <c r="AR51" i="42" s="1"/>
  <c r="AS51" i="42" s="1"/>
  <c r="AT51" i="42" s="1"/>
  <c r="P51" i="42" s="1"/>
  <c r="AO51" i="42" a="1"/>
  <c r="AO51" i="42" s="1"/>
  <c r="AP51" i="42" s="1"/>
  <c r="AQ51" i="42" s="1"/>
  <c r="O51" i="42" s="1"/>
  <c r="AL51" i="42" a="1"/>
  <c r="AL51" i="42" s="1"/>
  <c r="AM51" i="42" s="1"/>
  <c r="AN51" i="42" s="1"/>
  <c r="N51" i="42" s="1"/>
  <c r="AI51" i="42" a="1"/>
  <c r="AI51" i="42" s="1"/>
  <c r="AJ51" i="42" s="1"/>
  <c r="AK51" i="42" s="1"/>
  <c r="M51" i="42" s="1"/>
  <c r="AF51" i="42" a="1"/>
  <c r="AF51" i="42" s="1"/>
  <c r="AG51" i="42" s="1"/>
  <c r="AH51" i="42" s="1"/>
  <c r="L51" i="42" s="1"/>
  <c r="AC51" i="42" a="1"/>
  <c r="AC51" i="42" s="1"/>
  <c r="AD51" i="42" s="1"/>
  <c r="AE51" i="42" s="1"/>
  <c r="K51" i="42" s="1"/>
  <c r="Z51" i="42" a="1"/>
  <c r="Z51" i="42" s="1"/>
  <c r="AA51" i="42" s="1"/>
  <c r="AB51" i="42" s="1"/>
  <c r="J51" i="42" s="1"/>
  <c r="W51" i="42" a="1"/>
  <c r="W51" i="42" s="1"/>
  <c r="X51" i="42" s="1"/>
  <c r="Y51" i="42" s="1"/>
  <c r="I51" i="42" s="1"/>
  <c r="T51" i="42" a="1"/>
  <c r="T51" i="42" s="1"/>
  <c r="U51" i="42" s="1"/>
  <c r="V51" i="42" s="1"/>
  <c r="H51" i="42" s="1"/>
  <c r="BA50" i="42" a="1"/>
  <c r="BA50" i="42" s="1"/>
  <c r="BB50" i="42" s="1"/>
  <c r="BC50" i="42" s="1"/>
  <c r="S50" i="42" s="1"/>
  <c r="AX50" i="42" a="1"/>
  <c r="AX50" i="42" s="1"/>
  <c r="AY50" i="42" s="1"/>
  <c r="AZ50" i="42" s="1"/>
  <c r="R50" i="42" s="1"/>
  <c r="AU50" i="42" a="1"/>
  <c r="AU50" i="42" s="1"/>
  <c r="AV50" i="42" s="1"/>
  <c r="AW50" i="42" s="1"/>
  <c r="Q50" i="42" s="1"/>
  <c r="AR50" i="42" a="1"/>
  <c r="AR50" i="42" s="1"/>
  <c r="AS50" i="42" s="1"/>
  <c r="AT50" i="42" s="1"/>
  <c r="P50" i="42" s="1"/>
  <c r="AO50" i="42" a="1"/>
  <c r="AO50" i="42" s="1"/>
  <c r="AP50" i="42" s="1"/>
  <c r="AQ50" i="42" s="1"/>
  <c r="O50" i="42" s="1"/>
  <c r="AL50" i="42" a="1"/>
  <c r="AL50" i="42" s="1"/>
  <c r="AM50" i="42" s="1"/>
  <c r="AN50" i="42" s="1"/>
  <c r="N50" i="42" s="1"/>
  <c r="AI50" i="42" a="1"/>
  <c r="AI50" i="42" s="1"/>
  <c r="AJ50" i="42" s="1"/>
  <c r="AK50" i="42" s="1"/>
  <c r="M50" i="42" s="1"/>
  <c r="AF50" i="42" a="1"/>
  <c r="AF50" i="42" s="1"/>
  <c r="AG50" i="42" s="1"/>
  <c r="AH50" i="42" s="1"/>
  <c r="L50" i="42" s="1"/>
  <c r="AC50" i="42" a="1"/>
  <c r="AC50" i="42" s="1"/>
  <c r="AD50" i="42" s="1"/>
  <c r="AE50" i="42" s="1"/>
  <c r="K50" i="42" s="1"/>
  <c r="Z50" i="42" a="1"/>
  <c r="Z50" i="42" s="1"/>
  <c r="AA50" i="42" s="1"/>
  <c r="AB50" i="42" s="1"/>
  <c r="J50" i="42" s="1"/>
  <c r="W50" i="42" a="1"/>
  <c r="W50" i="42" s="1"/>
  <c r="X50" i="42" s="1"/>
  <c r="Y50" i="42" s="1"/>
  <c r="I50" i="42" s="1"/>
  <c r="T50" i="42" a="1"/>
  <c r="T50" i="42" s="1"/>
  <c r="U50" i="42" s="1"/>
  <c r="V50" i="42" s="1"/>
  <c r="H50" i="42" s="1"/>
  <c r="BA49" i="42" a="1"/>
  <c r="BA49" i="42" s="1"/>
  <c r="BB49" i="42" s="1"/>
  <c r="BC49" i="42" s="1"/>
  <c r="S49" i="42" s="1"/>
  <c r="AX49" i="42" a="1"/>
  <c r="AX49" i="42" s="1"/>
  <c r="AY49" i="42" s="1"/>
  <c r="AZ49" i="42" s="1"/>
  <c r="R49" i="42" s="1"/>
  <c r="AU49" i="42" a="1"/>
  <c r="AU49" i="42" s="1"/>
  <c r="AV49" i="42" s="1"/>
  <c r="AW49" i="42" s="1"/>
  <c r="Q49" i="42" s="1"/>
  <c r="AR49" i="42" a="1"/>
  <c r="AR49" i="42" s="1"/>
  <c r="AS49" i="42" s="1"/>
  <c r="AT49" i="42" s="1"/>
  <c r="P49" i="42" s="1"/>
  <c r="AO49" i="42" a="1"/>
  <c r="AO49" i="42" s="1"/>
  <c r="AP49" i="42" s="1"/>
  <c r="AQ49" i="42" s="1"/>
  <c r="O49" i="42" s="1"/>
  <c r="AL49" i="42" a="1"/>
  <c r="AL49" i="42" s="1"/>
  <c r="AM49" i="42" s="1"/>
  <c r="AN49" i="42" s="1"/>
  <c r="N49" i="42" s="1"/>
  <c r="AI49" i="42" a="1"/>
  <c r="AI49" i="42" s="1"/>
  <c r="AJ49" i="42" s="1"/>
  <c r="AK49" i="42" s="1"/>
  <c r="M49" i="42" s="1"/>
  <c r="AF49" i="42" a="1"/>
  <c r="AF49" i="42" s="1"/>
  <c r="AG49" i="42" s="1"/>
  <c r="AH49" i="42" s="1"/>
  <c r="L49" i="42" s="1"/>
  <c r="AC49" i="42" a="1"/>
  <c r="AC49" i="42" s="1"/>
  <c r="AD49" i="42" s="1"/>
  <c r="AE49" i="42" s="1"/>
  <c r="K49" i="42" s="1"/>
  <c r="Z49" i="42" a="1"/>
  <c r="Z49" i="42" s="1"/>
  <c r="AA49" i="42" s="1"/>
  <c r="AB49" i="42" s="1"/>
  <c r="J49" i="42" s="1"/>
  <c r="W49" i="42" a="1"/>
  <c r="W49" i="42" s="1"/>
  <c r="X49" i="42" s="1"/>
  <c r="Y49" i="42" s="1"/>
  <c r="I49" i="42" s="1"/>
  <c r="T49" i="42" a="1"/>
  <c r="T49" i="42" s="1"/>
  <c r="U49" i="42" s="1"/>
  <c r="V49" i="42" s="1"/>
  <c r="H49" i="42" s="1"/>
  <c r="BA48" i="42" a="1"/>
  <c r="BA48" i="42" s="1"/>
  <c r="BB48" i="42" s="1"/>
  <c r="BC48" i="42" s="1"/>
  <c r="S48" i="42" s="1"/>
  <c r="AX48" i="42" a="1"/>
  <c r="AX48" i="42" s="1"/>
  <c r="AY48" i="42" s="1"/>
  <c r="AZ48" i="42" s="1"/>
  <c r="R48" i="42" s="1"/>
  <c r="AU48" i="42" a="1"/>
  <c r="AU48" i="42" s="1"/>
  <c r="AV48" i="42" s="1"/>
  <c r="AW48" i="42" s="1"/>
  <c r="Q48" i="42" s="1"/>
  <c r="AR48" i="42" a="1"/>
  <c r="AR48" i="42" s="1"/>
  <c r="AS48" i="42" s="1"/>
  <c r="AT48" i="42" s="1"/>
  <c r="P48" i="42" s="1"/>
  <c r="AO48" i="42" a="1"/>
  <c r="AO48" i="42" s="1"/>
  <c r="AP48" i="42" s="1"/>
  <c r="AQ48" i="42" s="1"/>
  <c r="O48" i="42" s="1"/>
  <c r="AL48" i="42" a="1"/>
  <c r="AL48" i="42" s="1"/>
  <c r="AM48" i="42" s="1"/>
  <c r="AN48" i="42" s="1"/>
  <c r="N48" i="42" s="1"/>
  <c r="AI48" i="42" a="1"/>
  <c r="AI48" i="42" s="1"/>
  <c r="AJ48" i="42" s="1"/>
  <c r="AK48" i="42" s="1"/>
  <c r="M48" i="42" s="1"/>
  <c r="AF48" i="42" a="1"/>
  <c r="AF48" i="42" s="1"/>
  <c r="AG48" i="42" s="1"/>
  <c r="AH48" i="42" s="1"/>
  <c r="L48" i="42" s="1"/>
  <c r="AC48" i="42" a="1"/>
  <c r="AC48" i="42" s="1"/>
  <c r="AD48" i="42" s="1"/>
  <c r="AE48" i="42" s="1"/>
  <c r="K48" i="42" s="1"/>
  <c r="Z48" i="42" a="1"/>
  <c r="Z48" i="42" s="1"/>
  <c r="AA48" i="42" s="1"/>
  <c r="AB48" i="42" s="1"/>
  <c r="J48" i="42" s="1"/>
  <c r="W48" i="42" a="1"/>
  <c r="W48" i="42" s="1"/>
  <c r="X48" i="42" s="1"/>
  <c r="Y48" i="42" s="1"/>
  <c r="I48" i="42" s="1"/>
  <c r="T48" i="42" a="1"/>
  <c r="T48" i="42" s="1"/>
  <c r="U48" i="42" s="1"/>
  <c r="V48" i="42" s="1"/>
  <c r="H48" i="42" s="1"/>
  <c r="BA47" i="42" a="1"/>
  <c r="BA47" i="42" s="1"/>
  <c r="BB47" i="42" s="1"/>
  <c r="BC47" i="42" s="1"/>
  <c r="S47" i="42" s="1"/>
  <c r="AX47" i="42" a="1"/>
  <c r="AX47" i="42" s="1"/>
  <c r="AY47" i="42" s="1"/>
  <c r="AZ47" i="42" s="1"/>
  <c r="R47" i="42" s="1"/>
  <c r="AU47" i="42" a="1"/>
  <c r="AU47" i="42" s="1"/>
  <c r="AV47" i="42" s="1"/>
  <c r="AW47" i="42" s="1"/>
  <c r="Q47" i="42" s="1"/>
  <c r="AR47" i="42" a="1"/>
  <c r="AR47" i="42" s="1"/>
  <c r="AS47" i="42" s="1"/>
  <c r="AT47" i="42" s="1"/>
  <c r="P47" i="42" s="1"/>
  <c r="AO47" i="42" a="1"/>
  <c r="AO47" i="42" s="1"/>
  <c r="AP47" i="42" s="1"/>
  <c r="AQ47" i="42" s="1"/>
  <c r="O47" i="42" s="1"/>
  <c r="AL47" i="42" a="1"/>
  <c r="AL47" i="42" s="1"/>
  <c r="AM47" i="42" s="1"/>
  <c r="AN47" i="42" s="1"/>
  <c r="N47" i="42" s="1"/>
  <c r="AI47" i="42" a="1"/>
  <c r="AI47" i="42" s="1"/>
  <c r="AJ47" i="42" s="1"/>
  <c r="AK47" i="42" s="1"/>
  <c r="M47" i="42" s="1"/>
  <c r="AF47" i="42" a="1"/>
  <c r="AF47" i="42" s="1"/>
  <c r="AG47" i="42" s="1"/>
  <c r="AH47" i="42" s="1"/>
  <c r="L47" i="42" s="1"/>
  <c r="AC47" i="42" a="1"/>
  <c r="AC47" i="42" s="1"/>
  <c r="AD47" i="42" s="1"/>
  <c r="AE47" i="42" s="1"/>
  <c r="K47" i="42" s="1"/>
  <c r="Z47" i="42" a="1"/>
  <c r="Z47" i="42" s="1"/>
  <c r="AA47" i="42" s="1"/>
  <c r="AB47" i="42" s="1"/>
  <c r="J47" i="42" s="1"/>
  <c r="W47" i="42" a="1"/>
  <c r="W47" i="42" s="1"/>
  <c r="X47" i="42" s="1"/>
  <c r="Y47" i="42" s="1"/>
  <c r="I47" i="42" s="1"/>
  <c r="T47" i="42" a="1"/>
  <c r="T47" i="42" s="1"/>
  <c r="U47" i="42" s="1"/>
  <c r="V47" i="42" s="1"/>
  <c r="H47" i="42" s="1"/>
  <c r="BA46" i="42" a="1"/>
  <c r="BA46" i="42" s="1"/>
  <c r="BB46" i="42" s="1"/>
  <c r="BC46" i="42" s="1"/>
  <c r="S46" i="42" s="1"/>
  <c r="AX46" i="42" a="1"/>
  <c r="AX46" i="42" s="1"/>
  <c r="AY46" i="42" s="1"/>
  <c r="AZ46" i="42" s="1"/>
  <c r="R46" i="42" s="1"/>
  <c r="AU46" i="42" a="1"/>
  <c r="AU46" i="42" s="1"/>
  <c r="AV46" i="42" s="1"/>
  <c r="AW46" i="42" s="1"/>
  <c r="Q46" i="42" s="1"/>
  <c r="AR46" i="42" a="1"/>
  <c r="AR46" i="42" s="1"/>
  <c r="AS46" i="42" s="1"/>
  <c r="AT46" i="42" s="1"/>
  <c r="P46" i="42" s="1"/>
  <c r="AO46" i="42" a="1"/>
  <c r="AO46" i="42" s="1"/>
  <c r="AP46" i="42" s="1"/>
  <c r="AQ46" i="42" s="1"/>
  <c r="O46" i="42" s="1"/>
  <c r="AL46" i="42" a="1"/>
  <c r="AL46" i="42" s="1"/>
  <c r="AM46" i="42" s="1"/>
  <c r="AN46" i="42" s="1"/>
  <c r="N46" i="42" s="1"/>
  <c r="AI46" i="42" a="1"/>
  <c r="AI46" i="42" s="1"/>
  <c r="AJ46" i="42" s="1"/>
  <c r="AK46" i="42" s="1"/>
  <c r="M46" i="42" s="1"/>
  <c r="AF46" i="42" a="1"/>
  <c r="AF46" i="42" s="1"/>
  <c r="AG46" i="42" s="1"/>
  <c r="AH46" i="42" s="1"/>
  <c r="L46" i="42" s="1"/>
  <c r="AC46" i="42" a="1"/>
  <c r="AC46" i="42" s="1"/>
  <c r="AD46" i="42" s="1"/>
  <c r="AE46" i="42" s="1"/>
  <c r="K46" i="42" s="1"/>
  <c r="Z46" i="42" a="1"/>
  <c r="Z46" i="42" s="1"/>
  <c r="AA46" i="42" s="1"/>
  <c r="AB46" i="42" s="1"/>
  <c r="J46" i="42" s="1"/>
  <c r="W46" i="42" a="1"/>
  <c r="W46" i="42" s="1"/>
  <c r="X46" i="42" s="1"/>
  <c r="Y46" i="42" s="1"/>
  <c r="I46" i="42" s="1"/>
  <c r="T46" i="42" a="1"/>
  <c r="T46" i="42" s="1"/>
  <c r="U46" i="42" s="1"/>
  <c r="V46" i="42" s="1"/>
  <c r="H46" i="42" s="1"/>
  <c r="BA45" i="42" a="1"/>
  <c r="BA45" i="42" s="1"/>
  <c r="BB45" i="42" s="1"/>
  <c r="BC45" i="42" s="1"/>
  <c r="S45" i="42" s="1"/>
  <c r="AX45" i="42" a="1"/>
  <c r="AX45" i="42" s="1"/>
  <c r="AY45" i="42" s="1"/>
  <c r="AZ45" i="42" s="1"/>
  <c r="R45" i="42" s="1"/>
  <c r="AU45" i="42" a="1"/>
  <c r="AU45" i="42" s="1"/>
  <c r="AV45" i="42" s="1"/>
  <c r="AW45" i="42" s="1"/>
  <c r="Q45" i="42" s="1"/>
  <c r="AR45" i="42" a="1"/>
  <c r="AR45" i="42" s="1"/>
  <c r="AS45" i="42" s="1"/>
  <c r="AT45" i="42" s="1"/>
  <c r="P45" i="42" s="1"/>
  <c r="AO45" i="42" a="1"/>
  <c r="AO45" i="42" s="1"/>
  <c r="AP45" i="42" s="1"/>
  <c r="AQ45" i="42" s="1"/>
  <c r="O45" i="42" s="1"/>
  <c r="AL45" i="42" a="1"/>
  <c r="AL45" i="42" s="1"/>
  <c r="AM45" i="42" s="1"/>
  <c r="AN45" i="42" s="1"/>
  <c r="N45" i="42" s="1"/>
  <c r="AI45" i="42" a="1"/>
  <c r="AI45" i="42" s="1"/>
  <c r="AJ45" i="42" s="1"/>
  <c r="AK45" i="42" s="1"/>
  <c r="M45" i="42" s="1"/>
  <c r="AF45" i="42" a="1"/>
  <c r="AF45" i="42" s="1"/>
  <c r="AG45" i="42" s="1"/>
  <c r="AH45" i="42" s="1"/>
  <c r="L45" i="42" s="1"/>
  <c r="AC45" i="42" a="1"/>
  <c r="AC45" i="42" s="1"/>
  <c r="AD45" i="42" s="1"/>
  <c r="AE45" i="42" s="1"/>
  <c r="K45" i="42" s="1"/>
  <c r="Z45" i="42" a="1"/>
  <c r="Z45" i="42" s="1"/>
  <c r="AA45" i="42" s="1"/>
  <c r="AB45" i="42" s="1"/>
  <c r="J45" i="42" s="1"/>
  <c r="W45" i="42" a="1"/>
  <c r="W45" i="42" s="1"/>
  <c r="X45" i="42" s="1"/>
  <c r="Y45" i="42" s="1"/>
  <c r="I45" i="42" s="1"/>
  <c r="T45" i="42" a="1"/>
  <c r="T45" i="42" s="1"/>
  <c r="U45" i="42" s="1"/>
  <c r="V45" i="42" s="1"/>
  <c r="H45" i="42" s="1"/>
  <c r="BA44" i="42" a="1"/>
  <c r="BA44" i="42" s="1"/>
  <c r="BB44" i="42" s="1"/>
  <c r="BC44" i="42" s="1"/>
  <c r="S44" i="42" s="1"/>
  <c r="AX44" i="42" a="1"/>
  <c r="AX44" i="42" s="1"/>
  <c r="AY44" i="42" s="1"/>
  <c r="AZ44" i="42" s="1"/>
  <c r="R44" i="42" s="1"/>
  <c r="AU44" i="42" a="1"/>
  <c r="AU44" i="42" s="1"/>
  <c r="AV44" i="42" s="1"/>
  <c r="AW44" i="42" s="1"/>
  <c r="Q44" i="42" s="1"/>
  <c r="AR44" i="42" a="1"/>
  <c r="AR44" i="42" s="1"/>
  <c r="AS44" i="42" s="1"/>
  <c r="AT44" i="42" s="1"/>
  <c r="P44" i="42" s="1"/>
  <c r="AO44" i="42" a="1"/>
  <c r="AO44" i="42" s="1"/>
  <c r="AP44" i="42" s="1"/>
  <c r="AQ44" i="42" s="1"/>
  <c r="O44" i="42" s="1"/>
  <c r="AL44" i="42" a="1"/>
  <c r="AL44" i="42" s="1"/>
  <c r="AM44" i="42" s="1"/>
  <c r="AN44" i="42" s="1"/>
  <c r="N44" i="42" s="1"/>
  <c r="AI44" i="42" a="1"/>
  <c r="AI44" i="42" s="1"/>
  <c r="AJ44" i="42" s="1"/>
  <c r="AK44" i="42" s="1"/>
  <c r="M44" i="42" s="1"/>
  <c r="AF44" i="42" a="1"/>
  <c r="AF44" i="42" s="1"/>
  <c r="AG44" i="42" s="1"/>
  <c r="AH44" i="42" s="1"/>
  <c r="L44" i="42" s="1"/>
  <c r="AC44" i="42" a="1"/>
  <c r="AC44" i="42" s="1"/>
  <c r="AD44" i="42" s="1"/>
  <c r="AE44" i="42" s="1"/>
  <c r="K44" i="42" s="1"/>
  <c r="Z44" i="42" a="1"/>
  <c r="Z44" i="42" s="1"/>
  <c r="AA44" i="42" s="1"/>
  <c r="AB44" i="42" s="1"/>
  <c r="J44" i="42" s="1"/>
  <c r="W44" i="42" a="1"/>
  <c r="W44" i="42" s="1"/>
  <c r="X44" i="42" s="1"/>
  <c r="Y44" i="42" s="1"/>
  <c r="I44" i="42" s="1"/>
  <c r="T44" i="42" a="1"/>
  <c r="T44" i="42" s="1"/>
  <c r="U44" i="42" s="1"/>
  <c r="V44" i="42" s="1"/>
  <c r="H44" i="42" s="1"/>
  <c r="BA43" i="42" a="1"/>
  <c r="BA43" i="42" s="1"/>
  <c r="BB43" i="42" s="1"/>
  <c r="BC43" i="42" s="1"/>
  <c r="S43" i="42" s="1"/>
  <c r="AX43" i="42" a="1"/>
  <c r="AX43" i="42" s="1"/>
  <c r="AY43" i="42" s="1"/>
  <c r="AZ43" i="42" s="1"/>
  <c r="R43" i="42" s="1"/>
  <c r="AU43" i="42" a="1"/>
  <c r="AU43" i="42" s="1"/>
  <c r="AV43" i="42" s="1"/>
  <c r="AW43" i="42" s="1"/>
  <c r="Q43" i="42" s="1"/>
  <c r="AR43" i="42" a="1"/>
  <c r="AR43" i="42" s="1"/>
  <c r="AS43" i="42" s="1"/>
  <c r="AT43" i="42" s="1"/>
  <c r="P43" i="42" s="1"/>
  <c r="AO43" i="42" a="1"/>
  <c r="AO43" i="42" s="1"/>
  <c r="AP43" i="42" s="1"/>
  <c r="AQ43" i="42" s="1"/>
  <c r="O43" i="42" s="1"/>
  <c r="AL43" i="42" a="1"/>
  <c r="AL43" i="42" s="1"/>
  <c r="AM43" i="42" s="1"/>
  <c r="AN43" i="42" s="1"/>
  <c r="N43" i="42" s="1"/>
  <c r="AI43" i="42" a="1"/>
  <c r="AI43" i="42" s="1"/>
  <c r="AJ43" i="42" s="1"/>
  <c r="AK43" i="42" s="1"/>
  <c r="M43" i="42" s="1"/>
  <c r="AF43" i="42" a="1"/>
  <c r="AF43" i="42" s="1"/>
  <c r="AG43" i="42" s="1"/>
  <c r="AH43" i="42" s="1"/>
  <c r="L43" i="42" s="1"/>
  <c r="AC43" i="42" a="1"/>
  <c r="AC43" i="42" s="1"/>
  <c r="AD43" i="42" s="1"/>
  <c r="AE43" i="42" s="1"/>
  <c r="K43" i="42" s="1"/>
  <c r="Z43" i="42" a="1"/>
  <c r="Z43" i="42" s="1"/>
  <c r="AA43" i="42" s="1"/>
  <c r="AB43" i="42" s="1"/>
  <c r="J43" i="42" s="1"/>
  <c r="W43" i="42" a="1"/>
  <c r="W43" i="42" s="1"/>
  <c r="X43" i="42" s="1"/>
  <c r="Y43" i="42" s="1"/>
  <c r="I43" i="42" s="1"/>
  <c r="T43" i="42" a="1"/>
  <c r="T43" i="42" s="1"/>
  <c r="U43" i="42" s="1"/>
  <c r="V43" i="42" s="1"/>
  <c r="H43" i="42" s="1"/>
  <c r="BA42" i="42" a="1"/>
  <c r="BA42" i="42" s="1"/>
  <c r="BB42" i="42" s="1"/>
  <c r="BC42" i="42" s="1"/>
  <c r="S42" i="42" s="1"/>
  <c r="AX42" i="42" a="1"/>
  <c r="AX42" i="42" s="1"/>
  <c r="AY42" i="42" s="1"/>
  <c r="AZ42" i="42" s="1"/>
  <c r="R42" i="42" s="1"/>
  <c r="AU42" i="42" a="1"/>
  <c r="AU42" i="42" s="1"/>
  <c r="AV42" i="42" s="1"/>
  <c r="AW42" i="42" s="1"/>
  <c r="Q42" i="42" s="1"/>
  <c r="AR42" i="42" a="1"/>
  <c r="AR42" i="42" s="1"/>
  <c r="AS42" i="42" s="1"/>
  <c r="AT42" i="42" s="1"/>
  <c r="P42" i="42" s="1"/>
  <c r="AO42" i="42" a="1"/>
  <c r="AO42" i="42" s="1"/>
  <c r="AP42" i="42" s="1"/>
  <c r="AQ42" i="42" s="1"/>
  <c r="O42" i="42" s="1"/>
  <c r="AL42" i="42" a="1"/>
  <c r="AL42" i="42" s="1"/>
  <c r="AM42" i="42" s="1"/>
  <c r="AN42" i="42" s="1"/>
  <c r="N42" i="42" s="1"/>
  <c r="AI42" i="42" a="1"/>
  <c r="AI42" i="42" s="1"/>
  <c r="AJ42" i="42" s="1"/>
  <c r="AK42" i="42" s="1"/>
  <c r="M42" i="42" s="1"/>
  <c r="AF42" i="42" a="1"/>
  <c r="AF42" i="42" s="1"/>
  <c r="AG42" i="42" s="1"/>
  <c r="AH42" i="42" s="1"/>
  <c r="L42" i="42" s="1"/>
  <c r="AC42" i="42" a="1"/>
  <c r="AC42" i="42" s="1"/>
  <c r="AD42" i="42" s="1"/>
  <c r="AE42" i="42" s="1"/>
  <c r="K42" i="42" s="1"/>
  <c r="Z42" i="42" a="1"/>
  <c r="Z42" i="42" s="1"/>
  <c r="AA42" i="42" s="1"/>
  <c r="AB42" i="42" s="1"/>
  <c r="J42" i="42" s="1"/>
  <c r="W42" i="42" a="1"/>
  <c r="W42" i="42" s="1"/>
  <c r="X42" i="42" s="1"/>
  <c r="Y42" i="42" s="1"/>
  <c r="I42" i="42" s="1"/>
  <c r="T42" i="42" a="1"/>
  <c r="T42" i="42" s="1"/>
  <c r="U42" i="42" s="1"/>
  <c r="V42" i="42" s="1"/>
  <c r="H42" i="42" s="1"/>
  <c r="BA41" i="42" a="1"/>
  <c r="BA41" i="42" s="1"/>
  <c r="BB41" i="42" s="1"/>
  <c r="BC41" i="42" s="1"/>
  <c r="S41" i="42" s="1"/>
  <c r="AX41" i="42" a="1"/>
  <c r="AX41" i="42" s="1"/>
  <c r="AY41" i="42" s="1"/>
  <c r="AZ41" i="42" s="1"/>
  <c r="R41" i="42" s="1"/>
  <c r="AU41" i="42" a="1"/>
  <c r="AU41" i="42" s="1"/>
  <c r="AV41" i="42" s="1"/>
  <c r="AW41" i="42" s="1"/>
  <c r="Q41" i="42" s="1"/>
  <c r="AR41" i="42" a="1"/>
  <c r="AR41" i="42" s="1"/>
  <c r="AS41" i="42" s="1"/>
  <c r="AT41" i="42" s="1"/>
  <c r="P41" i="42" s="1"/>
  <c r="AO41" i="42" a="1"/>
  <c r="AO41" i="42" s="1"/>
  <c r="AP41" i="42" s="1"/>
  <c r="AQ41" i="42" s="1"/>
  <c r="O41" i="42" s="1"/>
  <c r="AL41" i="42" a="1"/>
  <c r="AL41" i="42" s="1"/>
  <c r="AM41" i="42" s="1"/>
  <c r="AN41" i="42" s="1"/>
  <c r="N41" i="42" s="1"/>
  <c r="AI41" i="42" a="1"/>
  <c r="AI41" i="42" s="1"/>
  <c r="AJ41" i="42" s="1"/>
  <c r="AK41" i="42" s="1"/>
  <c r="M41" i="42" s="1"/>
  <c r="AF41" i="42" a="1"/>
  <c r="AF41" i="42" s="1"/>
  <c r="AG41" i="42" s="1"/>
  <c r="AH41" i="42" s="1"/>
  <c r="L41" i="42" s="1"/>
  <c r="AC41" i="42" a="1"/>
  <c r="AC41" i="42" s="1"/>
  <c r="AD41" i="42" s="1"/>
  <c r="AE41" i="42" s="1"/>
  <c r="K41" i="42" s="1"/>
  <c r="Z41" i="42" a="1"/>
  <c r="Z41" i="42" s="1"/>
  <c r="AA41" i="42" s="1"/>
  <c r="AB41" i="42" s="1"/>
  <c r="J41" i="42" s="1"/>
  <c r="W41" i="42" a="1"/>
  <c r="W41" i="42" s="1"/>
  <c r="X41" i="42" s="1"/>
  <c r="Y41" i="42" s="1"/>
  <c r="I41" i="42" s="1"/>
  <c r="T41" i="42" a="1"/>
  <c r="T41" i="42" s="1"/>
  <c r="U41" i="42" s="1"/>
  <c r="V41" i="42" s="1"/>
  <c r="H41" i="42" s="1"/>
  <c r="BA40" i="42" a="1"/>
  <c r="BA40" i="42" s="1"/>
  <c r="BB40" i="42" s="1"/>
  <c r="BC40" i="42" s="1"/>
  <c r="S40" i="42" s="1"/>
  <c r="AX40" i="42" a="1"/>
  <c r="AX40" i="42" s="1"/>
  <c r="AY40" i="42" s="1"/>
  <c r="AZ40" i="42" s="1"/>
  <c r="R40" i="42" s="1"/>
  <c r="AU40" i="42" a="1"/>
  <c r="AU40" i="42" s="1"/>
  <c r="AV40" i="42" s="1"/>
  <c r="AW40" i="42" s="1"/>
  <c r="Q40" i="42" s="1"/>
  <c r="AR40" i="42" a="1"/>
  <c r="AR40" i="42" s="1"/>
  <c r="AS40" i="42" s="1"/>
  <c r="AT40" i="42" s="1"/>
  <c r="P40" i="42" s="1"/>
  <c r="AO40" i="42" a="1"/>
  <c r="AO40" i="42" s="1"/>
  <c r="AP40" i="42" s="1"/>
  <c r="AQ40" i="42" s="1"/>
  <c r="O40" i="42" s="1"/>
  <c r="AL40" i="42" a="1"/>
  <c r="AL40" i="42" s="1"/>
  <c r="AM40" i="42" s="1"/>
  <c r="AN40" i="42" s="1"/>
  <c r="N40" i="42" s="1"/>
  <c r="AI40" i="42" a="1"/>
  <c r="AI40" i="42" s="1"/>
  <c r="AJ40" i="42" s="1"/>
  <c r="AK40" i="42" s="1"/>
  <c r="M40" i="42" s="1"/>
  <c r="AF40" i="42" a="1"/>
  <c r="AF40" i="42" s="1"/>
  <c r="AG40" i="42" s="1"/>
  <c r="AH40" i="42" s="1"/>
  <c r="L40" i="42" s="1"/>
  <c r="AC40" i="42" a="1"/>
  <c r="AC40" i="42" s="1"/>
  <c r="AD40" i="42" s="1"/>
  <c r="AE40" i="42" s="1"/>
  <c r="K40" i="42" s="1"/>
  <c r="Z40" i="42" a="1"/>
  <c r="Z40" i="42" s="1"/>
  <c r="AA40" i="42" s="1"/>
  <c r="AB40" i="42" s="1"/>
  <c r="J40" i="42" s="1"/>
  <c r="W40" i="42" a="1"/>
  <c r="W40" i="42" s="1"/>
  <c r="X40" i="42" s="1"/>
  <c r="Y40" i="42" s="1"/>
  <c r="I40" i="42" s="1"/>
  <c r="T40" i="42" a="1"/>
  <c r="T40" i="42" s="1"/>
  <c r="U40" i="42" s="1"/>
  <c r="V40" i="42" s="1"/>
  <c r="H40" i="42" s="1"/>
  <c r="BA39" i="42" a="1"/>
  <c r="BA39" i="42" s="1"/>
  <c r="BB39" i="42" s="1"/>
  <c r="BC39" i="42" s="1"/>
  <c r="S39" i="42" s="1"/>
  <c r="AX39" i="42" a="1"/>
  <c r="AX39" i="42" s="1"/>
  <c r="AY39" i="42" s="1"/>
  <c r="AZ39" i="42" s="1"/>
  <c r="R39" i="42" s="1"/>
  <c r="AU39" i="42" a="1"/>
  <c r="AU39" i="42" s="1"/>
  <c r="AV39" i="42" s="1"/>
  <c r="AW39" i="42" s="1"/>
  <c r="Q39" i="42" s="1"/>
  <c r="AR39" i="42" a="1"/>
  <c r="AR39" i="42" s="1"/>
  <c r="AS39" i="42" s="1"/>
  <c r="AT39" i="42" s="1"/>
  <c r="P39" i="42" s="1"/>
  <c r="AO39" i="42" a="1"/>
  <c r="AO39" i="42" s="1"/>
  <c r="AP39" i="42" s="1"/>
  <c r="AQ39" i="42" s="1"/>
  <c r="O39" i="42" s="1"/>
  <c r="AL39" i="42" a="1"/>
  <c r="AL39" i="42" s="1"/>
  <c r="AM39" i="42" s="1"/>
  <c r="AN39" i="42" s="1"/>
  <c r="N39" i="42" s="1"/>
  <c r="AI39" i="42" a="1"/>
  <c r="AI39" i="42" s="1"/>
  <c r="AJ39" i="42" s="1"/>
  <c r="AK39" i="42" s="1"/>
  <c r="M39" i="42" s="1"/>
  <c r="AF39" i="42" a="1"/>
  <c r="AF39" i="42" s="1"/>
  <c r="AG39" i="42" s="1"/>
  <c r="AH39" i="42" s="1"/>
  <c r="L39" i="42" s="1"/>
  <c r="AC39" i="42" a="1"/>
  <c r="AC39" i="42" s="1"/>
  <c r="AD39" i="42" s="1"/>
  <c r="AE39" i="42" s="1"/>
  <c r="K39" i="42" s="1"/>
  <c r="Z39" i="42" a="1"/>
  <c r="Z39" i="42" s="1"/>
  <c r="AA39" i="42" s="1"/>
  <c r="AB39" i="42" s="1"/>
  <c r="J39" i="42" s="1"/>
  <c r="W39" i="42" a="1"/>
  <c r="W39" i="42" s="1"/>
  <c r="X39" i="42" s="1"/>
  <c r="Y39" i="42" s="1"/>
  <c r="I39" i="42" s="1"/>
  <c r="T39" i="42" a="1"/>
  <c r="T39" i="42" s="1"/>
  <c r="U39" i="42" s="1"/>
  <c r="V39" i="42" s="1"/>
  <c r="H39" i="42" s="1"/>
  <c r="BA38" i="42" a="1"/>
  <c r="BA38" i="42" s="1"/>
  <c r="BB38" i="42" s="1"/>
  <c r="BC38" i="42" s="1"/>
  <c r="S38" i="42" s="1"/>
  <c r="AX38" i="42" a="1"/>
  <c r="AX38" i="42" s="1"/>
  <c r="AY38" i="42" s="1"/>
  <c r="AZ38" i="42" s="1"/>
  <c r="R38" i="42" s="1"/>
  <c r="AU38" i="42" a="1"/>
  <c r="AU38" i="42" s="1"/>
  <c r="AV38" i="42" s="1"/>
  <c r="AW38" i="42" s="1"/>
  <c r="Q38" i="42" s="1"/>
  <c r="AR38" i="42" a="1"/>
  <c r="AR38" i="42" s="1"/>
  <c r="AS38" i="42" s="1"/>
  <c r="AT38" i="42" s="1"/>
  <c r="P38" i="42" s="1"/>
  <c r="AO38" i="42" a="1"/>
  <c r="AO38" i="42" s="1"/>
  <c r="AP38" i="42" s="1"/>
  <c r="AQ38" i="42" s="1"/>
  <c r="O38" i="42" s="1"/>
  <c r="AL38" i="42" a="1"/>
  <c r="AL38" i="42" s="1"/>
  <c r="AM38" i="42" s="1"/>
  <c r="AN38" i="42" s="1"/>
  <c r="N38" i="42" s="1"/>
  <c r="AI38" i="42" a="1"/>
  <c r="AI38" i="42" s="1"/>
  <c r="AJ38" i="42" s="1"/>
  <c r="AK38" i="42" s="1"/>
  <c r="M38" i="42" s="1"/>
  <c r="AF38" i="42" a="1"/>
  <c r="AF38" i="42" s="1"/>
  <c r="AG38" i="42" s="1"/>
  <c r="AH38" i="42" s="1"/>
  <c r="L38" i="42" s="1"/>
  <c r="AC38" i="42" a="1"/>
  <c r="AC38" i="42" s="1"/>
  <c r="AD38" i="42" s="1"/>
  <c r="AE38" i="42" s="1"/>
  <c r="K38" i="42" s="1"/>
  <c r="Z38" i="42" a="1"/>
  <c r="Z38" i="42" s="1"/>
  <c r="AA38" i="42" s="1"/>
  <c r="AB38" i="42" s="1"/>
  <c r="J38" i="42" s="1"/>
  <c r="W38" i="42" a="1"/>
  <c r="W38" i="42" s="1"/>
  <c r="X38" i="42" s="1"/>
  <c r="Y38" i="42" s="1"/>
  <c r="I38" i="42" s="1"/>
  <c r="T38" i="42" a="1"/>
  <c r="T38" i="42" s="1"/>
  <c r="U38" i="42" s="1"/>
  <c r="V38" i="42" s="1"/>
  <c r="H38" i="42" s="1"/>
  <c r="BA37" i="42" a="1"/>
  <c r="BA37" i="42" s="1"/>
  <c r="BB37" i="42" s="1"/>
  <c r="BC37" i="42" s="1"/>
  <c r="S37" i="42" s="1"/>
  <c r="AX37" i="42" a="1"/>
  <c r="AX37" i="42" s="1"/>
  <c r="AY37" i="42" s="1"/>
  <c r="AZ37" i="42" s="1"/>
  <c r="R37" i="42" s="1"/>
  <c r="AU37" i="42" a="1"/>
  <c r="AU37" i="42" s="1"/>
  <c r="AV37" i="42" s="1"/>
  <c r="AW37" i="42" s="1"/>
  <c r="Q37" i="42" s="1"/>
  <c r="AR37" i="42" a="1"/>
  <c r="AR37" i="42" s="1"/>
  <c r="AS37" i="42" s="1"/>
  <c r="AT37" i="42" s="1"/>
  <c r="P37" i="42" s="1"/>
  <c r="AO37" i="42" a="1"/>
  <c r="AO37" i="42" s="1"/>
  <c r="AP37" i="42" s="1"/>
  <c r="AQ37" i="42" s="1"/>
  <c r="O37" i="42" s="1"/>
  <c r="AL37" i="42" a="1"/>
  <c r="AL37" i="42" s="1"/>
  <c r="AM37" i="42" s="1"/>
  <c r="AN37" i="42" s="1"/>
  <c r="N37" i="42" s="1"/>
  <c r="AI37" i="42" a="1"/>
  <c r="AI37" i="42" s="1"/>
  <c r="AJ37" i="42" s="1"/>
  <c r="AK37" i="42" s="1"/>
  <c r="M37" i="42" s="1"/>
  <c r="AF37" i="42" a="1"/>
  <c r="AF37" i="42" s="1"/>
  <c r="AG37" i="42" s="1"/>
  <c r="AH37" i="42" s="1"/>
  <c r="L37" i="42" s="1"/>
  <c r="AC37" i="42" a="1"/>
  <c r="AC37" i="42" s="1"/>
  <c r="AD37" i="42" s="1"/>
  <c r="AE37" i="42" s="1"/>
  <c r="K37" i="42" s="1"/>
  <c r="Z37" i="42" a="1"/>
  <c r="Z37" i="42" s="1"/>
  <c r="AA37" i="42" s="1"/>
  <c r="AB37" i="42" s="1"/>
  <c r="J37" i="42" s="1"/>
  <c r="W37" i="42" a="1"/>
  <c r="W37" i="42" s="1"/>
  <c r="X37" i="42" s="1"/>
  <c r="Y37" i="42" s="1"/>
  <c r="I37" i="42" s="1"/>
  <c r="T37" i="42" a="1"/>
  <c r="T37" i="42" s="1"/>
  <c r="U37" i="42" s="1"/>
  <c r="V37" i="42" s="1"/>
  <c r="H37" i="42" s="1"/>
  <c r="BA33" i="42" a="1"/>
  <c r="BA33" i="42" s="1"/>
  <c r="BB33" i="42" s="1"/>
  <c r="BC33" i="42" s="1"/>
  <c r="S33" i="42" s="1"/>
  <c r="AX33" i="42" a="1"/>
  <c r="AX33" i="42" s="1"/>
  <c r="AY33" i="42" s="1"/>
  <c r="AZ33" i="42" s="1"/>
  <c r="R33" i="42" s="1"/>
  <c r="AU33" i="42" a="1"/>
  <c r="AU33" i="42" s="1"/>
  <c r="AV33" i="42" s="1"/>
  <c r="AW33" i="42" s="1"/>
  <c r="Q33" i="42" s="1"/>
  <c r="AR33" i="42" a="1"/>
  <c r="AR33" i="42" s="1"/>
  <c r="AS33" i="42" s="1"/>
  <c r="AT33" i="42" s="1"/>
  <c r="P33" i="42" s="1"/>
  <c r="AO33" i="42" a="1"/>
  <c r="AO33" i="42" s="1"/>
  <c r="AP33" i="42" s="1"/>
  <c r="AQ33" i="42" s="1"/>
  <c r="O33" i="42" s="1"/>
  <c r="AL33" i="42" a="1"/>
  <c r="AL33" i="42" s="1"/>
  <c r="AM33" i="42" s="1"/>
  <c r="AN33" i="42" s="1"/>
  <c r="N33" i="42" s="1"/>
  <c r="AC33" i="42" a="1"/>
  <c r="AC33" i="42" s="1"/>
  <c r="Z33" i="42" a="1"/>
  <c r="Z33" i="42" s="1"/>
  <c r="U33" i="42"/>
  <c r="V33" i="42" s="1"/>
  <c r="H33" i="42" s="1"/>
  <c r="BA29" i="42" a="1"/>
  <c r="BA29" i="42" s="1"/>
  <c r="BB29" i="42" s="1"/>
  <c r="BC29" i="42" s="1"/>
  <c r="S29" i="42" s="1"/>
  <c r="AX29" i="42" a="1"/>
  <c r="AX29" i="42" s="1"/>
  <c r="AY29" i="42" s="1"/>
  <c r="AZ29" i="42" s="1"/>
  <c r="R29" i="42" s="1"/>
  <c r="AU29" i="42" a="1"/>
  <c r="AU29" i="42" s="1"/>
  <c r="AV29" i="42" s="1"/>
  <c r="AW29" i="42" s="1"/>
  <c r="Q29" i="42" s="1"/>
  <c r="AR29" i="42" a="1"/>
  <c r="AR29" i="42" s="1"/>
  <c r="AS29" i="42" s="1"/>
  <c r="AT29" i="42" s="1"/>
  <c r="P29" i="42" s="1"/>
  <c r="AO29" i="42" a="1"/>
  <c r="AO29" i="42" s="1"/>
  <c r="AP29" i="42" s="1"/>
  <c r="AQ29" i="42" s="1"/>
  <c r="O29" i="42" s="1"/>
  <c r="AL29" i="42" a="1"/>
  <c r="AL29" i="42" s="1"/>
  <c r="AM29" i="42" s="1"/>
  <c r="AN29" i="42" s="1"/>
  <c r="N29" i="42" s="1"/>
  <c r="AC29" i="42" a="1"/>
  <c r="AC29" i="42" s="1"/>
  <c r="Z29" i="42" a="1"/>
  <c r="Z29" i="42" s="1"/>
  <c r="U29" i="42"/>
  <c r="V29" i="42" s="1"/>
  <c r="H29" i="42" s="1"/>
  <c r="BA25" i="42" a="1"/>
  <c r="BA25" i="42" s="1"/>
  <c r="BB25" i="42" s="1"/>
  <c r="BC25" i="42" s="1"/>
  <c r="S25" i="42" s="1"/>
  <c r="AX25" i="42" a="1"/>
  <c r="AX25" i="42" s="1"/>
  <c r="AY25" i="42" s="1"/>
  <c r="AZ25" i="42" s="1"/>
  <c r="R25" i="42" s="1"/>
  <c r="AU25" i="42" a="1"/>
  <c r="AU25" i="42" s="1"/>
  <c r="AV25" i="42" s="1"/>
  <c r="AW25" i="42" s="1"/>
  <c r="Q25" i="42" s="1"/>
  <c r="AR25" i="42" a="1"/>
  <c r="AR25" i="42" s="1"/>
  <c r="AS25" i="42" s="1"/>
  <c r="AT25" i="42" s="1"/>
  <c r="P25" i="42" s="1"/>
  <c r="AO25" i="42" a="1"/>
  <c r="AO25" i="42" s="1"/>
  <c r="AP25" i="42" s="1"/>
  <c r="AQ25" i="42" s="1"/>
  <c r="O25" i="42" s="1"/>
  <c r="AL25" i="42" a="1"/>
  <c r="AL25" i="42" s="1"/>
  <c r="AM25" i="42" s="1"/>
  <c r="AN25" i="42" s="1"/>
  <c r="N25" i="42" s="1"/>
  <c r="AI25" i="42" a="1"/>
  <c r="AI25" i="42" s="1"/>
  <c r="AF25" i="42" a="1"/>
  <c r="AF25" i="42" s="1"/>
  <c r="AC25" i="42" a="1"/>
  <c r="AC25" i="42" s="1"/>
  <c r="Z25" i="42" a="1"/>
  <c r="Z25" i="42" s="1"/>
  <c r="U25" i="42"/>
  <c r="V25" i="42" s="1"/>
  <c r="H25" i="42" s="1"/>
  <c r="BA24" i="42" a="1"/>
  <c r="BA24" i="42" s="1"/>
  <c r="BB24" i="42" s="1"/>
  <c r="BC24" i="42" s="1"/>
  <c r="S24" i="42" s="1"/>
  <c r="AX24" i="42" a="1"/>
  <c r="AX24" i="42" s="1"/>
  <c r="AY24" i="42" s="1"/>
  <c r="AZ24" i="42" s="1"/>
  <c r="R24" i="42" s="1"/>
  <c r="AU24" i="42" a="1"/>
  <c r="AU24" i="42" s="1"/>
  <c r="AV24" i="42" s="1"/>
  <c r="AW24" i="42" s="1"/>
  <c r="Q24" i="42" s="1"/>
  <c r="AR24" i="42" a="1"/>
  <c r="AR24" i="42" s="1"/>
  <c r="AS24" i="42" s="1"/>
  <c r="AT24" i="42" s="1"/>
  <c r="P24" i="42" s="1"/>
  <c r="AO24" i="42" a="1"/>
  <c r="AO24" i="42" s="1"/>
  <c r="AP24" i="42" s="1"/>
  <c r="AQ24" i="42" s="1"/>
  <c r="O24" i="42" s="1"/>
  <c r="AL24" i="42" a="1"/>
  <c r="AL24" i="42" s="1"/>
  <c r="AM24" i="42" s="1"/>
  <c r="AN24" i="42" s="1"/>
  <c r="N24" i="42" s="1"/>
  <c r="AI24" i="42" a="1"/>
  <c r="AI24" i="42" s="1"/>
  <c r="AF24" i="42" a="1"/>
  <c r="AF24" i="42" s="1"/>
  <c r="AC24" i="42" a="1"/>
  <c r="AC24" i="42" s="1"/>
  <c r="Z24" i="42" a="1"/>
  <c r="Z24" i="42" s="1"/>
  <c r="U24" i="42"/>
  <c r="V24" i="42" s="1"/>
  <c r="H24" i="42" s="1"/>
  <c r="BA30" i="42" a="1"/>
  <c r="BA30" i="42" s="1"/>
  <c r="BB30" i="42" s="1"/>
  <c r="BC30" i="42" s="1"/>
  <c r="S30" i="42" s="1"/>
  <c r="AX30" i="42" a="1"/>
  <c r="AX30" i="42" s="1"/>
  <c r="AY30" i="42" s="1"/>
  <c r="AZ30" i="42" s="1"/>
  <c r="R30" i="42" s="1"/>
  <c r="AU30" i="42" a="1"/>
  <c r="AU30" i="42" s="1"/>
  <c r="AV30" i="42" s="1"/>
  <c r="AW30" i="42" s="1"/>
  <c r="Q30" i="42" s="1"/>
  <c r="AR30" i="42" a="1"/>
  <c r="AR30" i="42" s="1"/>
  <c r="AS30" i="42" s="1"/>
  <c r="AT30" i="42" s="1"/>
  <c r="P30" i="42" s="1"/>
  <c r="AO30" i="42" a="1"/>
  <c r="AO30" i="42" s="1"/>
  <c r="AP30" i="42" s="1"/>
  <c r="AQ30" i="42" s="1"/>
  <c r="O30" i="42" s="1"/>
  <c r="AL30" i="42" a="1"/>
  <c r="AL30" i="42" s="1"/>
  <c r="AM30" i="42" s="1"/>
  <c r="AN30" i="42" s="1"/>
  <c r="N30" i="42" s="1"/>
  <c r="AI30" i="42" a="1"/>
  <c r="AI30" i="42" s="1"/>
  <c r="AF30" i="42" a="1"/>
  <c r="AF30" i="42" s="1"/>
  <c r="AA30" i="42"/>
  <c r="AB30" i="42" s="1"/>
  <c r="J30" i="42" s="1"/>
  <c r="U30" i="42"/>
  <c r="V30" i="42" s="1"/>
  <c r="H30" i="42" s="1"/>
  <c r="BA20" i="42" a="1"/>
  <c r="BA20" i="42" s="1"/>
  <c r="BB20" i="42" s="1"/>
  <c r="BC20" i="42" s="1"/>
  <c r="S20" i="42" s="1"/>
  <c r="AX20" i="42" a="1"/>
  <c r="AX20" i="42" s="1"/>
  <c r="AY20" i="42" s="1"/>
  <c r="AZ20" i="42" s="1"/>
  <c r="R20" i="42" s="1"/>
  <c r="AU20" i="42" a="1"/>
  <c r="AU20" i="42" s="1"/>
  <c r="AV20" i="42" s="1"/>
  <c r="AW20" i="42" s="1"/>
  <c r="Q20" i="42" s="1"/>
  <c r="AR20" i="42" a="1"/>
  <c r="AR20" i="42" s="1"/>
  <c r="AS20" i="42" s="1"/>
  <c r="AT20" i="42" s="1"/>
  <c r="P20" i="42" s="1"/>
  <c r="AO20" i="42" a="1"/>
  <c r="AO20" i="42" s="1"/>
  <c r="AP20" i="42" s="1"/>
  <c r="AQ20" i="42" s="1"/>
  <c r="O20" i="42" s="1"/>
  <c r="AL20" i="42" a="1"/>
  <c r="AL20" i="42" s="1"/>
  <c r="AM20" i="42" s="1"/>
  <c r="AN20" i="42" s="1"/>
  <c r="N20" i="42" s="1"/>
  <c r="AI20" i="42" a="1"/>
  <c r="AI20" i="42" s="1"/>
  <c r="AF20" i="42" a="1"/>
  <c r="AF20" i="42" s="1"/>
  <c r="AC20" i="42" a="1"/>
  <c r="AC20" i="42" s="1"/>
  <c r="Z20" i="42" a="1"/>
  <c r="Z20" i="42" s="1"/>
  <c r="U20" i="42"/>
  <c r="V20" i="42" s="1"/>
  <c r="H20" i="42" s="1"/>
  <c r="BA17" i="42" a="1"/>
  <c r="BA17" i="42" s="1"/>
  <c r="BB17" i="42" s="1"/>
  <c r="BC17" i="42" s="1"/>
  <c r="S17" i="42" s="1"/>
  <c r="AX17" i="42" a="1"/>
  <c r="AX17" i="42" s="1"/>
  <c r="AY17" i="42" s="1"/>
  <c r="AZ17" i="42" s="1"/>
  <c r="R17" i="42" s="1"/>
  <c r="AU17" i="42" a="1"/>
  <c r="AU17" i="42" s="1"/>
  <c r="AV17" i="42" s="1"/>
  <c r="AW17" i="42" s="1"/>
  <c r="Q17" i="42" s="1"/>
  <c r="AR17" i="42" a="1"/>
  <c r="AR17" i="42" s="1"/>
  <c r="AS17" i="42" s="1"/>
  <c r="AT17" i="42" s="1"/>
  <c r="P17" i="42" s="1"/>
  <c r="AO17" i="42" a="1"/>
  <c r="AO17" i="42" s="1"/>
  <c r="AP17" i="42" s="1"/>
  <c r="AQ17" i="42" s="1"/>
  <c r="O17" i="42" s="1"/>
  <c r="AL17" i="42" a="1"/>
  <c r="AL17" i="42" s="1"/>
  <c r="AM17" i="42" s="1"/>
  <c r="AN17" i="42" s="1"/>
  <c r="N17" i="42" s="1"/>
  <c r="AI17" i="42" a="1"/>
  <c r="AI17" i="42" s="1"/>
  <c r="AF17" i="42" a="1"/>
  <c r="AF17" i="42" s="1"/>
  <c r="AC17" i="42" a="1"/>
  <c r="AC17" i="42" s="1"/>
  <c r="Z17" i="42" a="1"/>
  <c r="Z17" i="42" s="1"/>
  <c r="U17" i="42"/>
  <c r="V17" i="42" s="1"/>
  <c r="H17" i="42" s="1"/>
  <c r="BA15" i="42" a="1"/>
  <c r="BA15" i="42" s="1"/>
  <c r="BB15" i="42" s="1"/>
  <c r="BC15" i="42" s="1"/>
  <c r="S15" i="42" s="1"/>
  <c r="AX15" i="42" a="1"/>
  <c r="AX15" i="42" s="1"/>
  <c r="AY15" i="42" s="1"/>
  <c r="AZ15" i="42" s="1"/>
  <c r="R15" i="42" s="1"/>
  <c r="AU15" i="42" a="1"/>
  <c r="AU15" i="42" s="1"/>
  <c r="AV15" i="42" s="1"/>
  <c r="AW15" i="42" s="1"/>
  <c r="Q15" i="42" s="1"/>
  <c r="AR15" i="42" a="1"/>
  <c r="AR15" i="42" s="1"/>
  <c r="AS15" i="42" s="1"/>
  <c r="AT15" i="42" s="1"/>
  <c r="P15" i="42" s="1"/>
  <c r="AO15" i="42" a="1"/>
  <c r="AO15" i="42" s="1"/>
  <c r="AP15" i="42" s="1"/>
  <c r="AQ15" i="42" s="1"/>
  <c r="O15" i="42" s="1"/>
  <c r="AL15" i="42" a="1"/>
  <c r="AL15" i="42" s="1"/>
  <c r="AM15" i="42" s="1"/>
  <c r="AN15" i="42" s="1"/>
  <c r="N15" i="42" s="1"/>
  <c r="AI15" i="42" a="1"/>
  <c r="AI15" i="42" s="1"/>
  <c r="AF15" i="42" a="1"/>
  <c r="AF15" i="42" s="1"/>
  <c r="AC15" i="42" a="1"/>
  <c r="AC15" i="42" s="1"/>
  <c r="Z15" i="42" a="1"/>
  <c r="Z15" i="42" s="1"/>
  <c r="W15" i="42" a="1"/>
  <c r="W15" i="42" s="1"/>
  <c r="T15" i="42" a="1"/>
  <c r="T15" i="42" s="1"/>
  <c r="BA36" i="42" a="1"/>
  <c r="BA36" i="42" s="1"/>
  <c r="BB36" i="42" s="1"/>
  <c r="BC36" i="42" s="1"/>
  <c r="S36" i="42" s="1"/>
  <c r="AX36" i="42" a="1"/>
  <c r="AX36" i="42" s="1"/>
  <c r="AY36" i="42" s="1"/>
  <c r="AZ36" i="42" s="1"/>
  <c r="R36" i="42" s="1"/>
  <c r="AU36" i="42" a="1"/>
  <c r="AU36" i="42" s="1"/>
  <c r="AV36" i="42" s="1"/>
  <c r="AW36" i="42" s="1"/>
  <c r="Q36" i="42" s="1"/>
  <c r="AR36" i="42" a="1"/>
  <c r="AR36" i="42" s="1"/>
  <c r="AS36" i="42" s="1"/>
  <c r="AT36" i="42" s="1"/>
  <c r="P36" i="42" s="1"/>
  <c r="AO36" i="42" a="1"/>
  <c r="AO36" i="42" s="1"/>
  <c r="AP36" i="42" s="1"/>
  <c r="AQ36" i="42" s="1"/>
  <c r="O36" i="42" s="1"/>
  <c r="AL36" i="42" a="1"/>
  <c r="AL36" i="42" s="1"/>
  <c r="AM36" i="42" s="1"/>
  <c r="AN36" i="42" s="1"/>
  <c r="N36" i="42" s="1"/>
  <c r="AA36" i="42"/>
  <c r="AB36" i="42" s="1"/>
  <c r="J36" i="42" s="1"/>
  <c r="W36" i="42" a="1"/>
  <c r="W36" i="42" s="1"/>
  <c r="T36" i="42" a="1"/>
  <c r="T36" i="42" s="1"/>
  <c r="BA34" i="42" a="1"/>
  <c r="BA34" i="42" s="1"/>
  <c r="BB34" i="42" s="1"/>
  <c r="BC34" i="42" s="1"/>
  <c r="S34" i="42" s="1"/>
  <c r="AX34" i="42" a="1"/>
  <c r="AX34" i="42" s="1"/>
  <c r="AY34" i="42" s="1"/>
  <c r="AZ34" i="42" s="1"/>
  <c r="R34" i="42" s="1"/>
  <c r="AU34" i="42" a="1"/>
  <c r="AU34" i="42" s="1"/>
  <c r="AV34" i="42" s="1"/>
  <c r="AW34" i="42" s="1"/>
  <c r="Q34" i="42" s="1"/>
  <c r="AR34" i="42" a="1"/>
  <c r="AR34" i="42" s="1"/>
  <c r="AS34" i="42" s="1"/>
  <c r="AT34" i="42" s="1"/>
  <c r="P34" i="42" s="1"/>
  <c r="AO34" i="42" a="1"/>
  <c r="AO34" i="42" s="1"/>
  <c r="AP34" i="42" s="1"/>
  <c r="AQ34" i="42" s="1"/>
  <c r="O34" i="42" s="1"/>
  <c r="AL34" i="42" a="1"/>
  <c r="AL34" i="42" s="1"/>
  <c r="AM34" i="42" s="1"/>
  <c r="AN34" i="42" s="1"/>
  <c r="N34" i="42" s="1"/>
  <c r="AA34" i="42"/>
  <c r="AB34" i="42" s="1"/>
  <c r="J34" i="42" s="1"/>
  <c r="W34" i="42" a="1"/>
  <c r="W34" i="42" s="1"/>
  <c r="T34" i="42" a="1"/>
  <c r="T34" i="42" s="1"/>
  <c r="BA21" i="42" a="1"/>
  <c r="BA21" i="42" s="1"/>
  <c r="BB21" i="42" s="1"/>
  <c r="BC21" i="42" s="1"/>
  <c r="S21" i="42" s="1"/>
  <c r="AX21" i="42" a="1"/>
  <c r="AX21" i="42" s="1"/>
  <c r="AY21" i="42" s="1"/>
  <c r="AZ21" i="42" s="1"/>
  <c r="R21" i="42" s="1"/>
  <c r="AU21" i="42" a="1"/>
  <c r="AU21" i="42" s="1"/>
  <c r="AV21" i="42" s="1"/>
  <c r="AW21" i="42" s="1"/>
  <c r="Q21" i="42" s="1"/>
  <c r="AR21" i="42" a="1"/>
  <c r="AR21" i="42" s="1"/>
  <c r="AS21" i="42" s="1"/>
  <c r="AT21" i="42" s="1"/>
  <c r="P21" i="42" s="1"/>
  <c r="AO21" i="42" a="1"/>
  <c r="AO21" i="42" s="1"/>
  <c r="AP21" i="42" s="1"/>
  <c r="AQ21" i="42" s="1"/>
  <c r="O21" i="42" s="1"/>
  <c r="AL21" i="42" a="1"/>
  <c r="AL21" i="42" s="1"/>
  <c r="AM21" i="42" s="1"/>
  <c r="AN21" i="42" s="1"/>
  <c r="N21" i="42" s="1"/>
  <c r="AI21" i="42" a="1"/>
  <c r="AI21" i="42" s="1"/>
  <c r="AF21" i="42" a="1"/>
  <c r="AF21" i="42" s="1"/>
  <c r="AC21" i="42" a="1"/>
  <c r="AC21" i="42" s="1"/>
  <c r="Z21" i="42" a="1"/>
  <c r="Z21" i="42" s="1"/>
  <c r="W21" i="42" a="1"/>
  <c r="W21" i="42" s="1"/>
  <c r="T21" i="42" a="1"/>
  <c r="T21" i="42" s="1"/>
  <c r="BA35" i="42" a="1"/>
  <c r="BA35" i="42" s="1"/>
  <c r="BB35" i="42" s="1"/>
  <c r="BC35" i="42" s="1"/>
  <c r="S35" i="42" s="1"/>
  <c r="AX35" i="42" a="1"/>
  <c r="AX35" i="42" s="1"/>
  <c r="AY35" i="42" s="1"/>
  <c r="AZ35" i="42" s="1"/>
  <c r="R35" i="42" s="1"/>
  <c r="AU35" i="42" a="1"/>
  <c r="AU35" i="42" s="1"/>
  <c r="AV35" i="42" s="1"/>
  <c r="AW35" i="42" s="1"/>
  <c r="Q35" i="42" s="1"/>
  <c r="AR35" i="42" a="1"/>
  <c r="AR35" i="42" s="1"/>
  <c r="AS35" i="42" s="1"/>
  <c r="AT35" i="42" s="1"/>
  <c r="P35" i="42" s="1"/>
  <c r="AO35" i="42" a="1"/>
  <c r="AO35" i="42" s="1"/>
  <c r="AP35" i="42" s="1"/>
  <c r="AQ35" i="42" s="1"/>
  <c r="O35" i="42" s="1"/>
  <c r="AL35" i="42" a="1"/>
  <c r="AL35" i="42" s="1"/>
  <c r="AM35" i="42" s="1"/>
  <c r="AN35" i="42" s="1"/>
  <c r="N35" i="42" s="1"/>
  <c r="AA35" i="42"/>
  <c r="AB35" i="42" s="1"/>
  <c r="J35" i="42" s="1"/>
  <c r="W35" i="42" a="1"/>
  <c r="W35" i="42" s="1"/>
  <c r="T35" i="42" a="1"/>
  <c r="T35" i="42" s="1"/>
  <c r="BA26" i="42" a="1"/>
  <c r="BA26" i="42" s="1"/>
  <c r="BB26" i="42" s="1"/>
  <c r="BC26" i="42" s="1"/>
  <c r="S26" i="42" s="1"/>
  <c r="AX26" i="42" a="1"/>
  <c r="AX26" i="42" s="1"/>
  <c r="AY26" i="42" s="1"/>
  <c r="AZ26" i="42" s="1"/>
  <c r="R26" i="42" s="1"/>
  <c r="AU26" i="42" a="1"/>
  <c r="AU26" i="42" s="1"/>
  <c r="AV26" i="42" s="1"/>
  <c r="AW26" i="42" s="1"/>
  <c r="Q26" i="42" s="1"/>
  <c r="AR26" i="42" a="1"/>
  <c r="AR26" i="42" s="1"/>
  <c r="AS26" i="42" s="1"/>
  <c r="AT26" i="42" s="1"/>
  <c r="P26" i="42" s="1"/>
  <c r="AO26" i="42" a="1"/>
  <c r="AO26" i="42" s="1"/>
  <c r="AP26" i="42" s="1"/>
  <c r="AQ26" i="42" s="1"/>
  <c r="O26" i="42" s="1"/>
  <c r="AL26" i="42" a="1"/>
  <c r="AL26" i="42" s="1"/>
  <c r="AM26" i="42" s="1"/>
  <c r="AN26" i="42" s="1"/>
  <c r="N26" i="42" s="1"/>
  <c r="AC26" i="42" a="1"/>
  <c r="AC26" i="42" s="1"/>
  <c r="Z26" i="42" a="1"/>
  <c r="Z26" i="42" s="1"/>
  <c r="W26" i="42" a="1"/>
  <c r="W26" i="42" s="1"/>
  <c r="T26" i="42" a="1"/>
  <c r="T26" i="42" s="1"/>
  <c r="BA13" i="42" a="1"/>
  <c r="BA13" i="42" s="1"/>
  <c r="BB13" i="42" s="1"/>
  <c r="BC13" i="42" s="1"/>
  <c r="S13" i="42" s="1"/>
  <c r="AX13" i="42" a="1"/>
  <c r="AX13" i="42" s="1"/>
  <c r="AY13" i="42" s="1"/>
  <c r="AZ13" i="42" s="1"/>
  <c r="R13" i="42" s="1"/>
  <c r="AU13" i="42" a="1"/>
  <c r="AU13" i="42" s="1"/>
  <c r="AV13" i="42" s="1"/>
  <c r="AW13" i="42" s="1"/>
  <c r="Q13" i="42" s="1"/>
  <c r="AR13" i="42" a="1"/>
  <c r="AR13" i="42" s="1"/>
  <c r="AS13" i="42" s="1"/>
  <c r="AT13" i="42" s="1"/>
  <c r="P13" i="42" s="1"/>
  <c r="AO13" i="42" a="1"/>
  <c r="AO13" i="42" s="1"/>
  <c r="AP13" i="42" s="1"/>
  <c r="AQ13" i="42" s="1"/>
  <c r="O13" i="42" s="1"/>
  <c r="AL13" i="42" a="1"/>
  <c r="AL13" i="42" s="1"/>
  <c r="AM13" i="42" s="1"/>
  <c r="AN13" i="42" s="1"/>
  <c r="N13" i="42" s="1"/>
  <c r="AI13" i="42" a="1"/>
  <c r="AI13" i="42" s="1"/>
  <c r="AF13" i="42" a="1"/>
  <c r="AF13" i="42" s="1"/>
  <c r="AC13" i="42" a="1"/>
  <c r="AC13" i="42" s="1"/>
  <c r="Z13" i="42" a="1"/>
  <c r="Z13" i="42" s="1"/>
  <c r="W13" i="42" a="1"/>
  <c r="W13" i="42" s="1"/>
  <c r="T13" i="42" a="1"/>
  <c r="T13" i="42" s="1"/>
  <c r="BA18" i="42" a="1"/>
  <c r="BA18" i="42" s="1"/>
  <c r="BB18" i="42" s="1"/>
  <c r="BC18" i="42" s="1"/>
  <c r="S18" i="42" s="1"/>
  <c r="AX18" i="42" a="1"/>
  <c r="AX18" i="42" s="1"/>
  <c r="AY18" i="42" s="1"/>
  <c r="AZ18" i="42" s="1"/>
  <c r="R18" i="42" s="1"/>
  <c r="AU18" i="42" a="1"/>
  <c r="AU18" i="42" s="1"/>
  <c r="AV18" i="42" s="1"/>
  <c r="AW18" i="42" s="1"/>
  <c r="Q18" i="42" s="1"/>
  <c r="AR18" i="42" a="1"/>
  <c r="AR18" i="42" s="1"/>
  <c r="AS18" i="42" s="1"/>
  <c r="AT18" i="42" s="1"/>
  <c r="P18" i="42" s="1"/>
  <c r="AO18" i="42" a="1"/>
  <c r="AO18" i="42" s="1"/>
  <c r="AP18" i="42" s="1"/>
  <c r="AQ18" i="42" s="1"/>
  <c r="O18" i="42" s="1"/>
  <c r="AL18" i="42" a="1"/>
  <c r="AL18" i="42" s="1"/>
  <c r="AM18" i="42" s="1"/>
  <c r="AN18" i="42" s="1"/>
  <c r="N18" i="42" s="1"/>
  <c r="AI18" i="42" a="1"/>
  <c r="AI18" i="42" s="1"/>
  <c r="AF18" i="42" a="1"/>
  <c r="AF18" i="42" s="1"/>
  <c r="AC18" i="42" a="1"/>
  <c r="AC18" i="42" s="1"/>
  <c r="Z18" i="42" a="1"/>
  <c r="Z18" i="42" s="1"/>
  <c r="W18" i="42" a="1"/>
  <c r="W18" i="42" s="1"/>
  <c r="T18" i="42" a="1"/>
  <c r="T18" i="42" s="1"/>
  <c r="BA14" i="42" a="1"/>
  <c r="BA14" i="42" s="1"/>
  <c r="BB14" i="42" s="1"/>
  <c r="BC14" i="42" s="1"/>
  <c r="S14" i="42" s="1"/>
  <c r="AX14" i="42" a="1"/>
  <c r="AX14" i="42" s="1"/>
  <c r="AY14" i="42" s="1"/>
  <c r="AZ14" i="42" s="1"/>
  <c r="R14" i="42" s="1"/>
  <c r="AU14" i="42" a="1"/>
  <c r="AU14" i="42" s="1"/>
  <c r="AV14" i="42" s="1"/>
  <c r="AW14" i="42" s="1"/>
  <c r="Q14" i="42" s="1"/>
  <c r="AR14" i="42" a="1"/>
  <c r="AR14" i="42" s="1"/>
  <c r="AS14" i="42" s="1"/>
  <c r="AT14" i="42" s="1"/>
  <c r="P14" i="42" s="1"/>
  <c r="AO14" i="42" a="1"/>
  <c r="AO14" i="42" s="1"/>
  <c r="AP14" i="42" s="1"/>
  <c r="AQ14" i="42" s="1"/>
  <c r="O14" i="42" s="1"/>
  <c r="AL14" i="42" a="1"/>
  <c r="AL14" i="42" s="1"/>
  <c r="AM14" i="42" s="1"/>
  <c r="AN14" i="42" s="1"/>
  <c r="N14" i="42" s="1"/>
  <c r="AI14" i="42" a="1"/>
  <c r="AI14" i="42" s="1"/>
  <c r="AF14" i="42" a="1"/>
  <c r="AF14" i="42" s="1"/>
  <c r="AC14" i="42" a="1"/>
  <c r="AC14" i="42" s="1"/>
  <c r="Z14" i="42" a="1"/>
  <c r="Z14" i="42" s="1"/>
  <c r="W14" i="42" a="1"/>
  <c r="W14" i="42" s="1"/>
  <c r="T14" i="42" a="1"/>
  <c r="T14" i="42" s="1"/>
  <c r="BA12" i="42" a="1"/>
  <c r="BA12" i="42" s="1"/>
  <c r="BB12" i="42" s="1"/>
  <c r="BC12" i="42" s="1"/>
  <c r="S12" i="42" s="1"/>
  <c r="AX12" i="42" a="1"/>
  <c r="AX12" i="42" s="1"/>
  <c r="AY12" i="42" s="1"/>
  <c r="AZ12" i="42" s="1"/>
  <c r="R12" i="42" s="1"/>
  <c r="AU12" i="42" a="1"/>
  <c r="AU12" i="42" s="1"/>
  <c r="AV12" i="42" s="1"/>
  <c r="AW12" i="42" s="1"/>
  <c r="Q12" i="42" s="1"/>
  <c r="AR12" i="42" a="1"/>
  <c r="AR12" i="42" s="1"/>
  <c r="AS12" i="42" s="1"/>
  <c r="AT12" i="42" s="1"/>
  <c r="P12" i="42" s="1"/>
  <c r="AO12" i="42" a="1"/>
  <c r="AO12" i="42" s="1"/>
  <c r="AP12" i="42" s="1"/>
  <c r="AQ12" i="42" s="1"/>
  <c r="O12" i="42" s="1"/>
  <c r="AL12" i="42" a="1"/>
  <c r="AL12" i="42" s="1"/>
  <c r="AM12" i="42" s="1"/>
  <c r="AN12" i="42" s="1"/>
  <c r="N12" i="42" s="1"/>
  <c r="AI12" i="42" a="1"/>
  <c r="AI12" i="42" s="1"/>
  <c r="AF12" i="42" a="1"/>
  <c r="AF12" i="42" s="1"/>
  <c r="AC12" i="42" a="1"/>
  <c r="AC12" i="42" s="1"/>
  <c r="Z12" i="42" a="1"/>
  <c r="Z12" i="42" s="1"/>
  <c r="W12" i="42" a="1"/>
  <c r="W12" i="42" s="1"/>
  <c r="T12" i="42" a="1"/>
  <c r="T12" i="42" s="1"/>
  <c r="BA32" i="42" a="1"/>
  <c r="BA32" i="42" s="1"/>
  <c r="BB32" i="42" s="1"/>
  <c r="BC32" i="42" s="1"/>
  <c r="S32" i="42" s="1"/>
  <c r="AX32" i="42" a="1"/>
  <c r="AX32" i="42" s="1"/>
  <c r="AY32" i="42" s="1"/>
  <c r="AZ32" i="42" s="1"/>
  <c r="R32" i="42" s="1"/>
  <c r="AU32" i="42" a="1"/>
  <c r="AU32" i="42" s="1"/>
  <c r="AV32" i="42" s="1"/>
  <c r="AW32" i="42" s="1"/>
  <c r="Q32" i="42" s="1"/>
  <c r="AR32" i="42" a="1"/>
  <c r="AR32" i="42" s="1"/>
  <c r="AS32" i="42" s="1"/>
  <c r="AT32" i="42" s="1"/>
  <c r="P32" i="42" s="1"/>
  <c r="AO32" i="42" a="1"/>
  <c r="AO32" i="42" s="1"/>
  <c r="AP32" i="42" s="1"/>
  <c r="AQ32" i="42" s="1"/>
  <c r="O32" i="42" s="1"/>
  <c r="AL32" i="42" a="1"/>
  <c r="AL32" i="42" s="1"/>
  <c r="AM32" i="42" s="1"/>
  <c r="AN32" i="42" s="1"/>
  <c r="N32" i="42" s="1"/>
  <c r="AA32" i="42"/>
  <c r="AB32" i="42" s="1"/>
  <c r="J32" i="42" s="1"/>
  <c r="W32" i="42" a="1"/>
  <c r="W32" i="42" s="1"/>
  <c r="T32" i="42" a="1"/>
  <c r="T32" i="42" s="1"/>
  <c r="BA6" i="42" a="1"/>
  <c r="BA6" i="42" s="1"/>
  <c r="BB6" i="42" s="1"/>
  <c r="BC6" i="42" s="1"/>
  <c r="S6" i="42" s="1"/>
  <c r="AX6" i="42" a="1"/>
  <c r="AX6" i="42" s="1"/>
  <c r="AY6" i="42" s="1"/>
  <c r="AZ6" i="42" s="1"/>
  <c r="R6" i="42" s="1"/>
  <c r="AU6" i="42" a="1"/>
  <c r="AU6" i="42" s="1"/>
  <c r="AV6" i="42" s="1"/>
  <c r="AW6" i="42" s="1"/>
  <c r="Q6" i="42" s="1"/>
  <c r="AR6" i="42" a="1"/>
  <c r="AR6" i="42" s="1"/>
  <c r="AS6" i="42" s="1"/>
  <c r="AT6" i="42" s="1"/>
  <c r="P6" i="42" s="1"/>
  <c r="AO6" i="42" a="1"/>
  <c r="AO6" i="42" s="1"/>
  <c r="AP6" i="42" s="1"/>
  <c r="AQ6" i="42" s="1"/>
  <c r="O6" i="42" s="1"/>
  <c r="AL6" i="42" a="1"/>
  <c r="AL6" i="42" s="1"/>
  <c r="AM6" i="42" s="1"/>
  <c r="AN6" i="42" s="1"/>
  <c r="N6" i="42" s="1"/>
  <c r="AI6" i="42" a="1"/>
  <c r="AI6" i="42" s="1"/>
  <c r="AF6" i="42" a="1"/>
  <c r="AF6" i="42" s="1"/>
  <c r="AC6" i="42" a="1"/>
  <c r="AC6" i="42" s="1"/>
  <c r="Z6" i="42" a="1"/>
  <c r="Z6" i="42" s="1"/>
  <c r="W6" i="42" a="1"/>
  <c r="W6" i="42" s="1"/>
  <c r="T6" i="42" a="1"/>
  <c r="T6" i="42" s="1"/>
  <c r="BA11" i="42" a="1"/>
  <c r="BA11" i="42" s="1"/>
  <c r="BB11" i="42" s="1"/>
  <c r="BC11" i="42" s="1"/>
  <c r="S11" i="42" s="1"/>
  <c r="AX11" i="42" a="1"/>
  <c r="AX11" i="42" s="1"/>
  <c r="AY11" i="42" s="1"/>
  <c r="AZ11" i="42" s="1"/>
  <c r="R11" i="42" s="1"/>
  <c r="AU11" i="42" a="1"/>
  <c r="AU11" i="42" s="1"/>
  <c r="AV11" i="42" s="1"/>
  <c r="AW11" i="42" s="1"/>
  <c r="Q11" i="42" s="1"/>
  <c r="AR11" i="42" a="1"/>
  <c r="AR11" i="42" s="1"/>
  <c r="AS11" i="42" s="1"/>
  <c r="AT11" i="42" s="1"/>
  <c r="P11" i="42" s="1"/>
  <c r="AO11" i="42" a="1"/>
  <c r="AO11" i="42" s="1"/>
  <c r="AP11" i="42" s="1"/>
  <c r="AQ11" i="42" s="1"/>
  <c r="O11" i="42" s="1"/>
  <c r="AL11" i="42" a="1"/>
  <c r="AL11" i="42" s="1"/>
  <c r="AM11" i="42" s="1"/>
  <c r="AN11" i="42" s="1"/>
  <c r="N11" i="42" s="1"/>
  <c r="AI11" i="42" a="1"/>
  <c r="AI11" i="42" s="1"/>
  <c r="AF11" i="42" a="1"/>
  <c r="AF11" i="42" s="1"/>
  <c r="AC11" i="42" a="1"/>
  <c r="AC11" i="42" s="1"/>
  <c r="Z11" i="42" a="1"/>
  <c r="Z11" i="42" s="1"/>
  <c r="W11" i="42" a="1"/>
  <c r="W11" i="42" s="1"/>
  <c r="T11" i="42" a="1"/>
  <c r="T11" i="42" s="1"/>
  <c r="BA10" i="42" a="1"/>
  <c r="BA10" i="42" s="1"/>
  <c r="BB10" i="42" s="1"/>
  <c r="BC10" i="42" s="1"/>
  <c r="S10" i="42" s="1"/>
  <c r="AX10" i="42" a="1"/>
  <c r="AX10" i="42" s="1"/>
  <c r="AY10" i="42" s="1"/>
  <c r="AZ10" i="42" s="1"/>
  <c r="R10" i="42" s="1"/>
  <c r="AU10" i="42" a="1"/>
  <c r="AU10" i="42" s="1"/>
  <c r="AV10" i="42" s="1"/>
  <c r="AW10" i="42" s="1"/>
  <c r="Q10" i="42" s="1"/>
  <c r="AR10" i="42" a="1"/>
  <c r="AR10" i="42" s="1"/>
  <c r="AS10" i="42" s="1"/>
  <c r="AT10" i="42" s="1"/>
  <c r="P10" i="42" s="1"/>
  <c r="AO10" i="42" a="1"/>
  <c r="AO10" i="42" s="1"/>
  <c r="AP10" i="42" s="1"/>
  <c r="AQ10" i="42" s="1"/>
  <c r="O10" i="42" s="1"/>
  <c r="AL10" i="42" a="1"/>
  <c r="AL10" i="42" s="1"/>
  <c r="AM10" i="42" s="1"/>
  <c r="AN10" i="42" s="1"/>
  <c r="N10" i="42" s="1"/>
  <c r="AI10" i="42" a="1"/>
  <c r="AI10" i="42" s="1"/>
  <c r="AF10" i="42" a="1"/>
  <c r="AF10" i="42" s="1"/>
  <c r="AC10" i="42" a="1"/>
  <c r="AC10" i="42" s="1"/>
  <c r="Z10" i="42" a="1"/>
  <c r="Z10" i="42" s="1"/>
  <c r="W10" i="42" a="1"/>
  <c r="W10" i="42" s="1"/>
  <c r="T10" i="42" a="1"/>
  <c r="T10" i="42" s="1"/>
  <c r="BA7" i="42" a="1"/>
  <c r="BA7" i="42" s="1"/>
  <c r="BB7" i="42" s="1"/>
  <c r="BC7" i="42" s="1"/>
  <c r="S7" i="42" s="1"/>
  <c r="AX7" i="42" a="1"/>
  <c r="AX7" i="42" s="1"/>
  <c r="AY7" i="42" s="1"/>
  <c r="AZ7" i="42" s="1"/>
  <c r="R7" i="42" s="1"/>
  <c r="AU7" i="42" a="1"/>
  <c r="AU7" i="42" s="1"/>
  <c r="AV7" i="42" s="1"/>
  <c r="AW7" i="42" s="1"/>
  <c r="Q7" i="42" s="1"/>
  <c r="AR7" i="42" a="1"/>
  <c r="AR7" i="42" s="1"/>
  <c r="AS7" i="42" s="1"/>
  <c r="AT7" i="42" s="1"/>
  <c r="P7" i="42" s="1"/>
  <c r="AO7" i="42" a="1"/>
  <c r="AO7" i="42" s="1"/>
  <c r="AP7" i="42" s="1"/>
  <c r="AQ7" i="42" s="1"/>
  <c r="O7" i="42" s="1"/>
  <c r="AL7" i="42" a="1"/>
  <c r="AL7" i="42" s="1"/>
  <c r="AM7" i="42" s="1"/>
  <c r="AN7" i="42" s="1"/>
  <c r="N7" i="42" s="1"/>
  <c r="AI7" i="42" a="1"/>
  <c r="AI7" i="42" s="1"/>
  <c r="AF7" i="42" a="1"/>
  <c r="AF7" i="42" s="1"/>
  <c r="AC7" i="42" a="1"/>
  <c r="AC7" i="42" s="1"/>
  <c r="Z7" i="42" a="1"/>
  <c r="Z7" i="42" s="1"/>
  <c r="W7" i="42" a="1"/>
  <c r="W7" i="42" s="1"/>
  <c r="T7" i="42" a="1"/>
  <c r="T7" i="42" s="1"/>
  <c r="BA23" i="42" a="1"/>
  <c r="BA23" i="42" s="1"/>
  <c r="BB23" i="42" s="1"/>
  <c r="BC23" i="42" s="1"/>
  <c r="S23" i="42" s="1"/>
  <c r="AX23" i="42" a="1"/>
  <c r="AX23" i="42" s="1"/>
  <c r="AY23" i="42" s="1"/>
  <c r="AZ23" i="42" s="1"/>
  <c r="R23" i="42" s="1"/>
  <c r="AU23" i="42" a="1"/>
  <c r="AU23" i="42" s="1"/>
  <c r="AV23" i="42" s="1"/>
  <c r="AW23" i="42" s="1"/>
  <c r="Q23" i="42" s="1"/>
  <c r="AR23" i="42" a="1"/>
  <c r="AR23" i="42" s="1"/>
  <c r="AS23" i="42" s="1"/>
  <c r="AT23" i="42" s="1"/>
  <c r="P23" i="42" s="1"/>
  <c r="AO23" i="42" a="1"/>
  <c r="AO23" i="42" s="1"/>
  <c r="AP23" i="42" s="1"/>
  <c r="AQ23" i="42" s="1"/>
  <c r="O23" i="42" s="1"/>
  <c r="AL23" i="42" a="1"/>
  <c r="AL23" i="42" s="1"/>
  <c r="AM23" i="42" s="1"/>
  <c r="AN23" i="42" s="1"/>
  <c r="N23" i="42" s="1"/>
  <c r="AI23" i="42" a="1"/>
  <c r="AI23" i="42" s="1"/>
  <c r="AF23" i="42" a="1"/>
  <c r="AF23" i="42" s="1"/>
  <c r="AA23" i="42"/>
  <c r="AB23" i="42" s="1"/>
  <c r="J23" i="42" s="1"/>
  <c r="W23" i="42" a="1"/>
  <c r="W23" i="42" s="1"/>
  <c r="T23" i="42" a="1"/>
  <c r="T23" i="42" s="1"/>
  <c r="BA19" i="42" a="1"/>
  <c r="BA19" i="42" s="1"/>
  <c r="BB19" i="42" s="1"/>
  <c r="BC19" i="42" s="1"/>
  <c r="S19" i="42" s="1"/>
  <c r="AX19" i="42" a="1"/>
  <c r="AX19" i="42" s="1"/>
  <c r="AY19" i="42" s="1"/>
  <c r="AZ19" i="42" s="1"/>
  <c r="R19" i="42" s="1"/>
  <c r="AU19" i="42" a="1"/>
  <c r="AU19" i="42" s="1"/>
  <c r="AV19" i="42" s="1"/>
  <c r="AW19" i="42" s="1"/>
  <c r="Q19" i="42" s="1"/>
  <c r="AR19" i="42" a="1"/>
  <c r="AR19" i="42" s="1"/>
  <c r="AS19" i="42" s="1"/>
  <c r="AT19" i="42" s="1"/>
  <c r="P19" i="42" s="1"/>
  <c r="AO19" i="42" a="1"/>
  <c r="AO19" i="42" s="1"/>
  <c r="AP19" i="42" s="1"/>
  <c r="AQ19" i="42" s="1"/>
  <c r="O19" i="42" s="1"/>
  <c r="AL19" i="42" a="1"/>
  <c r="AL19" i="42" s="1"/>
  <c r="AM19" i="42" s="1"/>
  <c r="AN19" i="42" s="1"/>
  <c r="N19" i="42" s="1"/>
  <c r="AC19" i="42" a="1"/>
  <c r="AC19" i="42" s="1"/>
  <c r="Z19" i="42" a="1"/>
  <c r="Z19" i="42" s="1"/>
  <c r="W19" i="42" a="1"/>
  <c r="W19" i="42" s="1"/>
  <c r="T19" i="42" a="1"/>
  <c r="T19" i="42" s="1"/>
  <c r="BA9" i="42" a="1"/>
  <c r="BA9" i="42" s="1"/>
  <c r="BB9" i="42" s="1"/>
  <c r="BC9" i="42" s="1"/>
  <c r="S9" i="42" s="1"/>
  <c r="AX9" i="42" a="1"/>
  <c r="AX9" i="42" s="1"/>
  <c r="AY9" i="42" s="1"/>
  <c r="AZ9" i="42" s="1"/>
  <c r="R9" i="42" s="1"/>
  <c r="AU9" i="42" a="1"/>
  <c r="AU9" i="42" s="1"/>
  <c r="AV9" i="42" s="1"/>
  <c r="AW9" i="42" s="1"/>
  <c r="Q9" i="42" s="1"/>
  <c r="AR9" i="42" a="1"/>
  <c r="AR9" i="42" s="1"/>
  <c r="AS9" i="42" s="1"/>
  <c r="AT9" i="42" s="1"/>
  <c r="P9" i="42" s="1"/>
  <c r="AO9" i="42" a="1"/>
  <c r="AO9" i="42" s="1"/>
  <c r="AP9" i="42" s="1"/>
  <c r="AQ9" i="42" s="1"/>
  <c r="O9" i="42" s="1"/>
  <c r="AL9" i="42" a="1"/>
  <c r="AL9" i="42" s="1"/>
  <c r="AM9" i="42" s="1"/>
  <c r="AN9" i="42" s="1"/>
  <c r="N9" i="42" s="1"/>
  <c r="AI9" i="42" a="1"/>
  <c r="AI9" i="42" s="1"/>
  <c r="AF9" i="42" a="1"/>
  <c r="AF9" i="42" s="1"/>
  <c r="AC9" i="42" a="1"/>
  <c r="AC9" i="42" s="1"/>
  <c r="Z9" i="42" a="1"/>
  <c r="Z9" i="42" s="1"/>
  <c r="W9" i="42" a="1"/>
  <c r="W9" i="42" s="1"/>
  <c r="T9" i="42" a="1"/>
  <c r="T9" i="42" s="1"/>
  <c r="BA27" i="42" a="1"/>
  <c r="BA27" i="42" s="1"/>
  <c r="BB27" i="42" s="1"/>
  <c r="BC27" i="42" s="1"/>
  <c r="S27" i="42" s="1"/>
  <c r="AX27" i="42" a="1"/>
  <c r="AX27" i="42" s="1"/>
  <c r="AY27" i="42" s="1"/>
  <c r="AZ27" i="42" s="1"/>
  <c r="R27" i="42" s="1"/>
  <c r="AU27" i="42" a="1"/>
  <c r="AU27" i="42" s="1"/>
  <c r="AV27" i="42" s="1"/>
  <c r="AW27" i="42" s="1"/>
  <c r="Q27" i="42" s="1"/>
  <c r="AR27" i="42" a="1"/>
  <c r="AR27" i="42" s="1"/>
  <c r="AS27" i="42" s="1"/>
  <c r="AT27" i="42" s="1"/>
  <c r="P27" i="42" s="1"/>
  <c r="AO27" i="42" a="1"/>
  <c r="AO27" i="42" s="1"/>
  <c r="AP27" i="42" s="1"/>
  <c r="AQ27" i="42" s="1"/>
  <c r="O27" i="42" s="1"/>
  <c r="AL27" i="42" a="1"/>
  <c r="AL27" i="42" s="1"/>
  <c r="AM27" i="42" s="1"/>
  <c r="AN27" i="42" s="1"/>
  <c r="N27" i="42" s="1"/>
  <c r="AA27" i="42"/>
  <c r="AB27" i="42" s="1"/>
  <c r="J27" i="42" s="1"/>
  <c r="W27" i="42" a="1"/>
  <c r="W27" i="42" s="1"/>
  <c r="T27" i="42" a="1"/>
  <c r="T27" i="42" s="1"/>
  <c r="BA5" i="42" a="1"/>
  <c r="BA5" i="42" s="1"/>
  <c r="BB5" i="42" s="1"/>
  <c r="BC5" i="42" s="1"/>
  <c r="S5" i="42" s="1"/>
  <c r="AX5" i="42" a="1"/>
  <c r="AX5" i="42" s="1"/>
  <c r="AY5" i="42" s="1"/>
  <c r="AZ5" i="42" s="1"/>
  <c r="R5" i="42" s="1"/>
  <c r="AU5" i="42" a="1"/>
  <c r="AU5" i="42" s="1"/>
  <c r="AV5" i="42" s="1"/>
  <c r="AW5" i="42" s="1"/>
  <c r="Q5" i="42" s="1"/>
  <c r="AR5" i="42" a="1"/>
  <c r="AR5" i="42" s="1"/>
  <c r="AS5" i="42" s="1"/>
  <c r="AT5" i="42" s="1"/>
  <c r="P5" i="42" s="1"/>
  <c r="AO5" i="42" a="1"/>
  <c r="AO5" i="42" s="1"/>
  <c r="AP5" i="42" s="1"/>
  <c r="AQ5" i="42" s="1"/>
  <c r="O5" i="42" s="1"/>
  <c r="AL5" i="42" a="1"/>
  <c r="AL5" i="42" s="1"/>
  <c r="AM5" i="42" s="1"/>
  <c r="AN5" i="42" s="1"/>
  <c r="N5" i="42" s="1"/>
  <c r="AI5" i="42" a="1"/>
  <c r="AI5" i="42" s="1"/>
  <c r="AF5" i="42" a="1"/>
  <c r="AF5" i="42" s="1"/>
  <c r="AC5" i="42" a="1"/>
  <c r="AC5" i="42" s="1"/>
  <c r="Z5" i="42" a="1"/>
  <c r="Z5" i="42" s="1"/>
  <c r="W5" i="42" a="1"/>
  <c r="W5" i="42" s="1"/>
  <c r="T5" i="42" a="1"/>
  <c r="T5" i="42" s="1"/>
  <c r="BA31" i="42" a="1"/>
  <c r="BA31" i="42" s="1"/>
  <c r="BB31" i="42" s="1"/>
  <c r="BC31" i="42" s="1"/>
  <c r="S31" i="42" s="1"/>
  <c r="AX31" i="42" a="1"/>
  <c r="AX31" i="42" s="1"/>
  <c r="AY31" i="42" s="1"/>
  <c r="AZ31" i="42" s="1"/>
  <c r="R31" i="42" s="1"/>
  <c r="AU31" i="42" a="1"/>
  <c r="AU31" i="42" s="1"/>
  <c r="AV31" i="42" s="1"/>
  <c r="AW31" i="42" s="1"/>
  <c r="Q31" i="42" s="1"/>
  <c r="AR31" i="42" a="1"/>
  <c r="AR31" i="42" s="1"/>
  <c r="AS31" i="42" s="1"/>
  <c r="AT31" i="42" s="1"/>
  <c r="P31" i="42" s="1"/>
  <c r="AO31" i="42" a="1"/>
  <c r="AO31" i="42" s="1"/>
  <c r="AP31" i="42" s="1"/>
  <c r="AQ31" i="42" s="1"/>
  <c r="O31" i="42" s="1"/>
  <c r="AL31" i="42" a="1"/>
  <c r="AL31" i="42" s="1"/>
  <c r="AM31" i="42" s="1"/>
  <c r="AN31" i="42" s="1"/>
  <c r="N31" i="42" s="1"/>
  <c r="AA31" i="42"/>
  <c r="AB31" i="42" s="1"/>
  <c r="J31" i="42" s="1"/>
  <c r="W31" i="42" a="1"/>
  <c r="W31" i="42" s="1"/>
  <c r="T31" i="42" a="1"/>
  <c r="T31" i="42" s="1"/>
  <c r="BA22" i="42" a="1"/>
  <c r="BA22" i="42" s="1"/>
  <c r="BB22" i="42" s="1"/>
  <c r="BC22" i="42" s="1"/>
  <c r="S22" i="42" s="1"/>
  <c r="AX22" i="42" a="1"/>
  <c r="AX22" i="42" s="1"/>
  <c r="AY22" i="42" s="1"/>
  <c r="AZ22" i="42" s="1"/>
  <c r="R22" i="42" s="1"/>
  <c r="AU22" i="42" a="1"/>
  <c r="AU22" i="42" s="1"/>
  <c r="AV22" i="42" s="1"/>
  <c r="AW22" i="42" s="1"/>
  <c r="Q22" i="42" s="1"/>
  <c r="AR22" i="42" a="1"/>
  <c r="AR22" i="42" s="1"/>
  <c r="AS22" i="42" s="1"/>
  <c r="AT22" i="42" s="1"/>
  <c r="P22" i="42" s="1"/>
  <c r="AO22" i="42" a="1"/>
  <c r="AO22" i="42" s="1"/>
  <c r="AP22" i="42" s="1"/>
  <c r="AQ22" i="42" s="1"/>
  <c r="O22" i="42" s="1"/>
  <c r="AL22" i="42" a="1"/>
  <c r="AL22" i="42" s="1"/>
  <c r="AM22" i="42" s="1"/>
  <c r="AN22" i="42" s="1"/>
  <c r="N22" i="42" s="1"/>
  <c r="AC22" i="42" a="1"/>
  <c r="AC22" i="42" s="1"/>
  <c r="Z22" i="42" a="1"/>
  <c r="Z22" i="42" s="1"/>
  <c r="W22" i="42" a="1"/>
  <c r="W22" i="42" s="1"/>
  <c r="T22" i="42" a="1"/>
  <c r="T22" i="42" s="1"/>
  <c r="BA8" i="42" a="1"/>
  <c r="BA8" i="42" s="1"/>
  <c r="BB8" i="42" s="1"/>
  <c r="BC8" i="42" s="1"/>
  <c r="S8" i="42" s="1"/>
  <c r="AX8" i="42" a="1"/>
  <c r="AX8" i="42" s="1"/>
  <c r="AY8" i="42" s="1"/>
  <c r="AZ8" i="42" s="1"/>
  <c r="R8" i="42" s="1"/>
  <c r="AU8" i="42" a="1"/>
  <c r="AU8" i="42" s="1"/>
  <c r="AV8" i="42" s="1"/>
  <c r="AW8" i="42" s="1"/>
  <c r="Q8" i="42" s="1"/>
  <c r="AR8" i="42" a="1"/>
  <c r="AR8" i="42" s="1"/>
  <c r="AS8" i="42" s="1"/>
  <c r="AT8" i="42" s="1"/>
  <c r="P8" i="42" s="1"/>
  <c r="AO8" i="42" a="1"/>
  <c r="AO8" i="42" s="1"/>
  <c r="AP8" i="42" s="1"/>
  <c r="AQ8" i="42" s="1"/>
  <c r="O8" i="42" s="1"/>
  <c r="AL8" i="42" a="1"/>
  <c r="AL8" i="42" s="1"/>
  <c r="AM8" i="42" s="1"/>
  <c r="AN8" i="42" s="1"/>
  <c r="N8" i="42" s="1"/>
  <c r="AI8" i="42" a="1"/>
  <c r="AI8" i="42" s="1"/>
  <c r="AF8" i="42" a="1"/>
  <c r="AF8" i="42" s="1"/>
  <c r="AC8" i="42" a="1"/>
  <c r="AC8" i="42" s="1"/>
  <c r="Z8" i="42" a="1"/>
  <c r="Z8" i="42" s="1"/>
  <c r="W8" i="42" a="1"/>
  <c r="W8" i="42" s="1"/>
  <c r="T8" i="42" a="1"/>
  <c r="T8" i="42" s="1"/>
  <c r="BA28" i="42" a="1"/>
  <c r="BA28" i="42" s="1"/>
  <c r="BB28" i="42" s="1"/>
  <c r="BC28" i="42" s="1"/>
  <c r="S28" i="42" s="1"/>
  <c r="AX28" i="42" a="1"/>
  <c r="AX28" i="42" s="1"/>
  <c r="AY28" i="42" s="1"/>
  <c r="AZ28" i="42" s="1"/>
  <c r="R28" i="42" s="1"/>
  <c r="AU28" i="42" a="1"/>
  <c r="AU28" i="42" s="1"/>
  <c r="AV28" i="42" s="1"/>
  <c r="AW28" i="42" s="1"/>
  <c r="Q28" i="42" s="1"/>
  <c r="AR28" i="42" a="1"/>
  <c r="AR28" i="42" s="1"/>
  <c r="AS28" i="42" s="1"/>
  <c r="AT28" i="42" s="1"/>
  <c r="P28" i="42" s="1"/>
  <c r="AO28" i="42" a="1"/>
  <c r="AO28" i="42" s="1"/>
  <c r="AP28" i="42" s="1"/>
  <c r="AQ28" i="42" s="1"/>
  <c r="O28" i="42" s="1"/>
  <c r="AL28" i="42" a="1"/>
  <c r="AL28" i="42" s="1"/>
  <c r="AM28" i="42" s="1"/>
  <c r="AN28" i="42" s="1"/>
  <c r="N28" i="42" s="1"/>
  <c r="AA28" i="42"/>
  <c r="AB28" i="42" s="1"/>
  <c r="J28" i="42" s="1"/>
  <c r="W28" i="42" a="1"/>
  <c r="W28" i="42" s="1"/>
  <c r="T28" i="42" a="1"/>
  <c r="T28" i="42" s="1"/>
  <c r="BA4" i="42" a="1"/>
  <c r="BA4" i="42" s="1"/>
  <c r="BB4" i="42" s="1"/>
  <c r="BC4" i="42" s="1"/>
  <c r="S4" i="42" s="1"/>
  <c r="AX4" i="42" a="1"/>
  <c r="AX4" i="42" s="1"/>
  <c r="AY4" i="42" s="1"/>
  <c r="AZ4" i="42" s="1"/>
  <c r="R4" i="42" s="1"/>
  <c r="AU4" i="42" a="1"/>
  <c r="AU4" i="42" s="1"/>
  <c r="AV4" i="42" s="1"/>
  <c r="AW4" i="42" s="1"/>
  <c r="Q4" i="42" s="1"/>
  <c r="AR4" i="42" a="1"/>
  <c r="AR4" i="42" s="1"/>
  <c r="AS4" i="42" s="1"/>
  <c r="AT4" i="42" s="1"/>
  <c r="P4" i="42" s="1"/>
  <c r="AO4" i="42" a="1"/>
  <c r="AO4" i="42" s="1"/>
  <c r="AP4" i="42" s="1"/>
  <c r="AQ4" i="42" s="1"/>
  <c r="O4" i="42" s="1"/>
  <c r="AL4" i="42" a="1"/>
  <c r="AL4" i="42" s="1"/>
  <c r="AM4" i="42" s="1"/>
  <c r="AN4" i="42" s="1"/>
  <c r="N4" i="42" s="1"/>
  <c r="AI4" i="42" a="1"/>
  <c r="AI4" i="42" s="1"/>
  <c r="AF4" i="42" a="1"/>
  <c r="AF4" i="42" s="1"/>
  <c r="AC4" i="42" a="1"/>
  <c r="AC4" i="42" s="1"/>
  <c r="Z4" i="42" a="1"/>
  <c r="Z4" i="42" s="1"/>
  <c r="W4" i="42" a="1"/>
  <c r="W4" i="42" s="1"/>
  <c r="T4" i="42" a="1"/>
  <c r="T4" i="42" s="1"/>
  <c r="BA16" i="42" a="1"/>
  <c r="BA16" i="42" s="1"/>
  <c r="BB16" i="42" s="1"/>
  <c r="BC16" i="42" s="1"/>
  <c r="S16" i="42" s="1"/>
  <c r="AX16" i="42" a="1"/>
  <c r="AX16" i="42" s="1"/>
  <c r="AY16" i="42" s="1"/>
  <c r="AZ16" i="42" s="1"/>
  <c r="R16" i="42" s="1"/>
  <c r="AU16" i="42" a="1"/>
  <c r="AU16" i="42" s="1"/>
  <c r="AV16" i="42" s="1"/>
  <c r="AW16" i="42" s="1"/>
  <c r="Q16" i="42" s="1"/>
  <c r="AR16" i="42" a="1"/>
  <c r="AR16" i="42" s="1"/>
  <c r="AS16" i="42" s="1"/>
  <c r="AT16" i="42" s="1"/>
  <c r="P16" i="42" s="1"/>
  <c r="AO16" i="42" a="1"/>
  <c r="AO16" i="42" s="1"/>
  <c r="AP16" i="42" s="1"/>
  <c r="AQ16" i="42" s="1"/>
  <c r="O16" i="42" s="1"/>
  <c r="AL16" i="42" a="1"/>
  <c r="AL16" i="42" s="1"/>
  <c r="AM16" i="42" s="1"/>
  <c r="AN16" i="42" s="1"/>
  <c r="N16" i="42" s="1"/>
  <c r="AI16" i="42" a="1"/>
  <c r="AI16" i="42" s="1"/>
  <c r="AF16" i="42" a="1"/>
  <c r="AF16" i="42" s="1"/>
  <c r="AA16" i="42"/>
  <c r="AB16" i="42" s="1"/>
  <c r="J16" i="42" s="1"/>
  <c r="W16" i="42" a="1"/>
  <c r="W16" i="42" s="1"/>
  <c r="T16" i="42" a="1"/>
  <c r="T16" i="42" s="1"/>
  <c r="BA60" i="41" a="1"/>
  <c r="BA60" i="41" s="1"/>
  <c r="BB60" i="41" s="1"/>
  <c r="BC60" i="41" s="1"/>
  <c r="S60" i="41" s="1"/>
  <c r="AX60" i="41" a="1"/>
  <c r="AX60" i="41" s="1"/>
  <c r="AY60" i="41" s="1"/>
  <c r="AZ60" i="41" s="1"/>
  <c r="R60" i="41" s="1"/>
  <c r="AU60" i="41" a="1"/>
  <c r="AU60" i="41" s="1"/>
  <c r="AV60" i="41" s="1"/>
  <c r="AW60" i="41" s="1"/>
  <c r="Q60" i="41" s="1"/>
  <c r="AR60" i="41" a="1"/>
  <c r="AR60" i="41" s="1"/>
  <c r="AS60" i="41" s="1"/>
  <c r="AT60" i="41" s="1"/>
  <c r="P60" i="41" s="1"/>
  <c r="AO60" i="41" a="1"/>
  <c r="AO60" i="41" s="1"/>
  <c r="AP60" i="41" s="1"/>
  <c r="AQ60" i="41" s="1"/>
  <c r="O60" i="41" s="1"/>
  <c r="AL60" i="41" a="1"/>
  <c r="AL60" i="41" s="1"/>
  <c r="AM60" i="41" s="1"/>
  <c r="AN60" i="41" s="1"/>
  <c r="N60" i="41" s="1"/>
  <c r="AI60" i="41" a="1"/>
  <c r="AI60" i="41" s="1"/>
  <c r="AJ60" i="41" s="1"/>
  <c r="AK60" i="41" s="1"/>
  <c r="M60" i="41" s="1"/>
  <c r="AF60" i="41" a="1"/>
  <c r="AF60" i="41" s="1"/>
  <c r="AG60" i="41" s="1"/>
  <c r="AH60" i="41" s="1"/>
  <c r="L60" i="41" s="1"/>
  <c r="AC60" i="41" a="1"/>
  <c r="AC60" i="41" s="1"/>
  <c r="AD60" i="41" s="1"/>
  <c r="AE60" i="41" s="1"/>
  <c r="K60" i="41" s="1"/>
  <c r="Z60" i="41" a="1"/>
  <c r="Z60" i="41" s="1"/>
  <c r="AA60" i="41" s="1"/>
  <c r="AB60" i="41" s="1"/>
  <c r="J60" i="41" s="1"/>
  <c r="W60" i="41" a="1"/>
  <c r="W60" i="41" s="1"/>
  <c r="X60" i="41" s="1"/>
  <c r="Y60" i="41" s="1"/>
  <c r="I60" i="41" s="1"/>
  <c r="T60" i="41" a="1"/>
  <c r="T60" i="41" s="1"/>
  <c r="U60" i="41" s="1"/>
  <c r="V60" i="41" s="1"/>
  <c r="H60" i="41" s="1"/>
  <c r="BA59" i="41" a="1"/>
  <c r="BA59" i="41" s="1"/>
  <c r="BB59" i="41" s="1"/>
  <c r="BC59" i="41" s="1"/>
  <c r="S59" i="41" s="1"/>
  <c r="AX59" i="41" a="1"/>
  <c r="AX59" i="41" s="1"/>
  <c r="AY59" i="41" s="1"/>
  <c r="AZ59" i="41" s="1"/>
  <c r="R59" i="41" s="1"/>
  <c r="AU59" i="41" a="1"/>
  <c r="AU59" i="41" s="1"/>
  <c r="AV59" i="41" s="1"/>
  <c r="AW59" i="41" s="1"/>
  <c r="Q59" i="41" s="1"/>
  <c r="AR59" i="41" a="1"/>
  <c r="AR59" i="41" s="1"/>
  <c r="AS59" i="41" s="1"/>
  <c r="AT59" i="41" s="1"/>
  <c r="P59" i="41" s="1"/>
  <c r="AO59" i="41" a="1"/>
  <c r="AO59" i="41" s="1"/>
  <c r="AP59" i="41" s="1"/>
  <c r="AQ59" i="41" s="1"/>
  <c r="O59" i="41" s="1"/>
  <c r="AL59" i="41" a="1"/>
  <c r="AL59" i="41" s="1"/>
  <c r="AM59" i="41" s="1"/>
  <c r="AN59" i="41" s="1"/>
  <c r="N59" i="41" s="1"/>
  <c r="AI59" i="41" a="1"/>
  <c r="AI59" i="41" s="1"/>
  <c r="AJ59" i="41" s="1"/>
  <c r="AK59" i="41" s="1"/>
  <c r="M59" i="41" s="1"/>
  <c r="AF59" i="41" a="1"/>
  <c r="AF59" i="41" s="1"/>
  <c r="AG59" i="41" s="1"/>
  <c r="AH59" i="41" s="1"/>
  <c r="L59" i="41" s="1"/>
  <c r="AC59" i="41" a="1"/>
  <c r="AC59" i="41" s="1"/>
  <c r="AD59" i="41" s="1"/>
  <c r="AE59" i="41" s="1"/>
  <c r="K59" i="41" s="1"/>
  <c r="Z59" i="41" a="1"/>
  <c r="Z59" i="41" s="1"/>
  <c r="AA59" i="41" s="1"/>
  <c r="AB59" i="41" s="1"/>
  <c r="J59" i="41" s="1"/>
  <c r="W59" i="41" a="1"/>
  <c r="W59" i="41" s="1"/>
  <c r="X59" i="41" s="1"/>
  <c r="Y59" i="41" s="1"/>
  <c r="I59" i="41" s="1"/>
  <c r="T59" i="41" a="1"/>
  <c r="T59" i="41" s="1"/>
  <c r="U59" i="41" s="1"/>
  <c r="V59" i="41" s="1"/>
  <c r="H59" i="41" s="1"/>
  <c r="BA58" i="41" a="1"/>
  <c r="BA58" i="41" s="1"/>
  <c r="BB58" i="41" s="1"/>
  <c r="BC58" i="41" s="1"/>
  <c r="S58" i="41" s="1"/>
  <c r="AX58" i="41" a="1"/>
  <c r="AX58" i="41" s="1"/>
  <c r="AY58" i="41" s="1"/>
  <c r="AZ58" i="41" s="1"/>
  <c r="R58" i="41" s="1"/>
  <c r="AU58" i="41" a="1"/>
  <c r="AU58" i="41" s="1"/>
  <c r="AV58" i="41" s="1"/>
  <c r="AW58" i="41" s="1"/>
  <c r="Q58" i="41" s="1"/>
  <c r="AR58" i="41" a="1"/>
  <c r="AR58" i="41" s="1"/>
  <c r="AS58" i="41" s="1"/>
  <c r="AT58" i="41" s="1"/>
  <c r="P58" i="41" s="1"/>
  <c r="AO58" i="41" a="1"/>
  <c r="AO58" i="41" s="1"/>
  <c r="AP58" i="41" s="1"/>
  <c r="AQ58" i="41" s="1"/>
  <c r="O58" i="41" s="1"/>
  <c r="AL58" i="41" a="1"/>
  <c r="AL58" i="41" s="1"/>
  <c r="AM58" i="41" s="1"/>
  <c r="AN58" i="41" s="1"/>
  <c r="N58" i="41" s="1"/>
  <c r="AI58" i="41" a="1"/>
  <c r="AI58" i="41" s="1"/>
  <c r="AJ58" i="41" s="1"/>
  <c r="AK58" i="41" s="1"/>
  <c r="M58" i="41" s="1"/>
  <c r="AF58" i="41" a="1"/>
  <c r="AF58" i="41" s="1"/>
  <c r="AG58" i="41" s="1"/>
  <c r="AH58" i="41" s="1"/>
  <c r="L58" i="41" s="1"/>
  <c r="AC58" i="41" a="1"/>
  <c r="AC58" i="41" s="1"/>
  <c r="AD58" i="41" s="1"/>
  <c r="AE58" i="41" s="1"/>
  <c r="K58" i="41" s="1"/>
  <c r="Z58" i="41" a="1"/>
  <c r="Z58" i="41" s="1"/>
  <c r="AA58" i="41" s="1"/>
  <c r="AB58" i="41" s="1"/>
  <c r="J58" i="41" s="1"/>
  <c r="W58" i="41" a="1"/>
  <c r="W58" i="41" s="1"/>
  <c r="X58" i="41" s="1"/>
  <c r="Y58" i="41" s="1"/>
  <c r="I58" i="41" s="1"/>
  <c r="T58" i="41" a="1"/>
  <c r="T58" i="41" s="1"/>
  <c r="U58" i="41" s="1"/>
  <c r="V58" i="41" s="1"/>
  <c r="H58" i="41" s="1"/>
  <c r="BA57" i="41" a="1"/>
  <c r="BA57" i="41" s="1"/>
  <c r="BB57" i="41" s="1"/>
  <c r="BC57" i="41" s="1"/>
  <c r="S57" i="41" s="1"/>
  <c r="AX57" i="41" a="1"/>
  <c r="AX57" i="41" s="1"/>
  <c r="AY57" i="41" s="1"/>
  <c r="AZ57" i="41" s="1"/>
  <c r="R57" i="41" s="1"/>
  <c r="AU57" i="41" a="1"/>
  <c r="AU57" i="41" s="1"/>
  <c r="AV57" i="41" s="1"/>
  <c r="AW57" i="41" s="1"/>
  <c r="Q57" i="41" s="1"/>
  <c r="AR57" i="41" a="1"/>
  <c r="AR57" i="41" s="1"/>
  <c r="AS57" i="41" s="1"/>
  <c r="AT57" i="41" s="1"/>
  <c r="P57" i="41" s="1"/>
  <c r="AO57" i="41" a="1"/>
  <c r="AO57" i="41" s="1"/>
  <c r="AP57" i="41" s="1"/>
  <c r="AQ57" i="41" s="1"/>
  <c r="O57" i="41" s="1"/>
  <c r="AL57" i="41" a="1"/>
  <c r="AL57" i="41" s="1"/>
  <c r="AM57" i="41" s="1"/>
  <c r="AN57" i="41" s="1"/>
  <c r="N57" i="41" s="1"/>
  <c r="AI57" i="41" a="1"/>
  <c r="AI57" i="41" s="1"/>
  <c r="AJ57" i="41" s="1"/>
  <c r="AK57" i="41" s="1"/>
  <c r="M57" i="41" s="1"/>
  <c r="AF57" i="41" a="1"/>
  <c r="AF57" i="41" s="1"/>
  <c r="AG57" i="41" s="1"/>
  <c r="AH57" i="41" s="1"/>
  <c r="L57" i="41" s="1"/>
  <c r="AC57" i="41" a="1"/>
  <c r="AC57" i="41" s="1"/>
  <c r="AD57" i="41" s="1"/>
  <c r="AE57" i="41" s="1"/>
  <c r="K57" i="41" s="1"/>
  <c r="Z57" i="41" a="1"/>
  <c r="Z57" i="41" s="1"/>
  <c r="AA57" i="41" s="1"/>
  <c r="AB57" i="41" s="1"/>
  <c r="J57" i="41" s="1"/>
  <c r="W57" i="41" a="1"/>
  <c r="W57" i="41" s="1"/>
  <c r="X57" i="41" s="1"/>
  <c r="Y57" i="41" s="1"/>
  <c r="I57" i="41" s="1"/>
  <c r="T57" i="41" a="1"/>
  <c r="T57" i="41" s="1"/>
  <c r="U57" i="41" s="1"/>
  <c r="V57" i="41" s="1"/>
  <c r="H57" i="41" s="1"/>
  <c r="BA56" i="41" a="1"/>
  <c r="BA56" i="41" s="1"/>
  <c r="BB56" i="41" s="1"/>
  <c r="BC56" i="41" s="1"/>
  <c r="S56" i="41" s="1"/>
  <c r="AX56" i="41" a="1"/>
  <c r="AX56" i="41" s="1"/>
  <c r="AY56" i="41" s="1"/>
  <c r="AZ56" i="41" s="1"/>
  <c r="R56" i="41" s="1"/>
  <c r="AU56" i="41" a="1"/>
  <c r="AU56" i="41" s="1"/>
  <c r="AV56" i="41" s="1"/>
  <c r="AW56" i="41" s="1"/>
  <c r="Q56" i="41" s="1"/>
  <c r="AR56" i="41" a="1"/>
  <c r="AR56" i="41" s="1"/>
  <c r="AS56" i="41" s="1"/>
  <c r="AT56" i="41" s="1"/>
  <c r="P56" i="41" s="1"/>
  <c r="AO56" i="41" a="1"/>
  <c r="AO56" i="41" s="1"/>
  <c r="AP56" i="41" s="1"/>
  <c r="AQ56" i="41" s="1"/>
  <c r="O56" i="41" s="1"/>
  <c r="AL56" i="41" a="1"/>
  <c r="AL56" i="41" s="1"/>
  <c r="AM56" i="41" s="1"/>
  <c r="AN56" i="41" s="1"/>
  <c r="N56" i="41" s="1"/>
  <c r="AI56" i="41" a="1"/>
  <c r="AI56" i="41" s="1"/>
  <c r="AJ56" i="41" s="1"/>
  <c r="AK56" i="41" s="1"/>
  <c r="M56" i="41" s="1"/>
  <c r="AF56" i="41" a="1"/>
  <c r="AF56" i="41" s="1"/>
  <c r="AG56" i="41" s="1"/>
  <c r="AH56" i="41" s="1"/>
  <c r="L56" i="41" s="1"/>
  <c r="AC56" i="41" a="1"/>
  <c r="AC56" i="41" s="1"/>
  <c r="AD56" i="41" s="1"/>
  <c r="AE56" i="41" s="1"/>
  <c r="K56" i="41" s="1"/>
  <c r="Z56" i="41" a="1"/>
  <c r="Z56" i="41" s="1"/>
  <c r="AA56" i="41" s="1"/>
  <c r="AB56" i="41" s="1"/>
  <c r="J56" i="41" s="1"/>
  <c r="W56" i="41" a="1"/>
  <c r="W56" i="41" s="1"/>
  <c r="X56" i="41" s="1"/>
  <c r="Y56" i="41" s="1"/>
  <c r="I56" i="41" s="1"/>
  <c r="T56" i="41" a="1"/>
  <c r="T56" i="41" s="1"/>
  <c r="U56" i="41" s="1"/>
  <c r="V56" i="41" s="1"/>
  <c r="H56" i="41" s="1"/>
  <c r="BA55" i="41" a="1"/>
  <c r="BA55" i="41" s="1"/>
  <c r="BB55" i="41" s="1"/>
  <c r="BC55" i="41" s="1"/>
  <c r="S55" i="41" s="1"/>
  <c r="AX55" i="41" a="1"/>
  <c r="AX55" i="41" s="1"/>
  <c r="AY55" i="41" s="1"/>
  <c r="AZ55" i="41" s="1"/>
  <c r="R55" i="41" s="1"/>
  <c r="AU55" i="41" a="1"/>
  <c r="AU55" i="41" s="1"/>
  <c r="AV55" i="41" s="1"/>
  <c r="AW55" i="41" s="1"/>
  <c r="Q55" i="41" s="1"/>
  <c r="AR55" i="41" a="1"/>
  <c r="AR55" i="41" s="1"/>
  <c r="AS55" i="41" s="1"/>
  <c r="AT55" i="41" s="1"/>
  <c r="P55" i="41" s="1"/>
  <c r="AO55" i="41" a="1"/>
  <c r="AO55" i="41" s="1"/>
  <c r="AP55" i="41" s="1"/>
  <c r="AQ55" i="41" s="1"/>
  <c r="O55" i="41" s="1"/>
  <c r="AL55" i="41" a="1"/>
  <c r="AL55" i="41" s="1"/>
  <c r="AM55" i="41" s="1"/>
  <c r="AN55" i="41" s="1"/>
  <c r="N55" i="41" s="1"/>
  <c r="AI55" i="41" a="1"/>
  <c r="AI55" i="41" s="1"/>
  <c r="AJ55" i="41" s="1"/>
  <c r="AK55" i="41" s="1"/>
  <c r="M55" i="41" s="1"/>
  <c r="AF55" i="41" a="1"/>
  <c r="AF55" i="41" s="1"/>
  <c r="AG55" i="41" s="1"/>
  <c r="AH55" i="41" s="1"/>
  <c r="L55" i="41" s="1"/>
  <c r="AC55" i="41" a="1"/>
  <c r="AC55" i="41" s="1"/>
  <c r="AD55" i="41" s="1"/>
  <c r="AE55" i="41" s="1"/>
  <c r="K55" i="41" s="1"/>
  <c r="Z55" i="41" a="1"/>
  <c r="Z55" i="41" s="1"/>
  <c r="AA55" i="41" s="1"/>
  <c r="AB55" i="41" s="1"/>
  <c r="J55" i="41" s="1"/>
  <c r="W55" i="41" a="1"/>
  <c r="W55" i="41" s="1"/>
  <c r="X55" i="41" s="1"/>
  <c r="Y55" i="41" s="1"/>
  <c r="I55" i="41" s="1"/>
  <c r="T55" i="41" a="1"/>
  <c r="T55" i="41" s="1"/>
  <c r="U55" i="41" s="1"/>
  <c r="V55" i="41" s="1"/>
  <c r="H55" i="41" s="1"/>
  <c r="BA54" i="41" a="1"/>
  <c r="BA54" i="41" s="1"/>
  <c r="BB54" i="41" s="1"/>
  <c r="BC54" i="41" s="1"/>
  <c r="S54" i="41" s="1"/>
  <c r="AX54" i="41" a="1"/>
  <c r="AX54" i="41" s="1"/>
  <c r="AY54" i="41" s="1"/>
  <c r="AZ54" i="41" s="1"/>
  <c r="R54" i="41" s="1"/>
  <c r="AU54" i="41" a="1"/>
  <c r="AU54" i="41" s="1"/>
  <c r="AV54" i="41" s="1"/>
  <c r="AW54" i="41" s="1"/>
  <c r="Q54" i="41" s="1"/>
  <c r="AR54" i="41" a="1"/>
  <c r="AR54" i="41" s="1"/>
  <c r="AS54" i="41" s="1"/>
  <c r="AT54" i="41" s="1"/>
  <c r="P54" i="41" s="1"/>
  <c r="AO54" i="41" a="1"/>
  <c r="AO54" i="41" s="1"/>
  <c r="AP54" i="41" s="1"/>
  <c r="AQ54" i="41" s="1"/>
  <c r="O54" i="41" s="1"/>
  <c r="AL54" i="41" a="1"/>
  <c r="AL54" i="41" s="1"/>
  <c r="AM54" i="41" s="1"/>
  <c r="AN54" i="41" s="1"/>
  <c r="N54" i="41" s="1"/>
  <c r="AI54" i="41" a="1"/>
  <c r="AI54" i="41" s="1"/>
  <c r="AJ54" i="41" s="1"/>
  <c r="AK54" i="41" s="1"/>
  <c r="M54" i="41" s="1"/>
  <c r="AF54" i="41" a="1"/>
  <c r="AF54" i="41" s="1"/>
  <c r="AG54" i="41" s="1"/>
  <c r="AH54" i="41" s="1"/>
  <c r="L54" i="41" s="1"/>
  <c r="AC54" i="41" a="1"/>
  <c r="AC54" i="41" s="1"/>
  <c r="AD54" i="41" s="1"/>
  <c r="AE54" i="41" s="1"/>
  <c r="K54" i="41" s="1"/>
  <c r="Z54" i="41" a="1"/>
  <c r="Z54" i="41" s="1"/>
  <c r="AA54" i="41" s="1"/>
  <c r="AB54" i="41" s="1"/>
  <c r="J54" i="41" s="1"/>
  <c r="W54" i="41" a="1"/>
  <c r="W54" i="41" s="1"/>
  <c r="X54" i="41" s="1"/>
  <c r="Y54" i="41" s="1"/>
  <c r="I54" i="41" s="1"/>
  <c r="T54" i="41" a="1"/>
  <c r="T54" i="41" s="1"/>
  <c r="U54" i="41" s="1"/>
  <c r="V54" i="41" s="1"/>
  <c r="H54" i="41" s="1"/>
  <c r="BA53" i="41" a="1"/>
  <c r="BA53" i="41" s="1"/>
  <c r="BB53" i="41" s="1"/>
  <c r="BC53" i="41" s="1"/>
  <c r="S53" i="41" s="1"/>
  <c r="AX53" i="41" a="1"/>
  <c r="AX53" i="41" s="1"/>
  <c r="AY53" i="41" s="1"/>
  <c r="AZ53" i="41" s="1"/>
  <c r="R53" i="41" s="1"/>
  <c r="AU53" i="41" a="1"/>
  <c r="AU53" i="41" s="1"/>
  <c r="AV53" i="41" s="1"/>
  <c r="AW53" i="41" s="1"/>
  <c r="Q53" i="41" s="1"/>
  <c r="AR53" i="41" a="1"/>
  <c r="AR53" i="41" s="1"/>
  <c r="AS53" i="41" s="1"/>
  <c r="AT53" i="41" s="1"/>
  <c r="P53" i="41" s="1"/>
  <c r="AO53" i="41" a="1"/>
  <c r="AO53" i="41" s="1"/>
  <c r="AP53" i="41" s="1"/>
  <c r="AQ53" i="41" s="1"/>
  <c r="O53" i="41" s="1"/>
  <c r="AL53" i="41" a="1"/>
  <c r="AL53" i="41" s="1"/>
  <c r="AM53" i="41" s="1"/>
  <c r="AN53" i="41" s="1"/>
  <c r="N53" i="41" s="1"/>
  <c r="AI53" i="41" a="1"/>
  <c r="AI53" i="41" s="1"/>
  <c r="AJ53" i="41" s="1"/>
  <c r="AK53" i="41" s="1"/>
  <c r="M53" i="41" s="1"/>
  <c r="AF53" i="41" a="1"/>
  <c r="AF53" i="41" s="1"/>
  <c r="AG53" i="41" s="1"/>
  <c r="AH53" i="41" s="1"/>
  <c r="L53" i="41" s="1"/>
  <c r="AC53" i="41" a="1"/>
  <c r="AC53" i="41" s="1"/>
  <c r="AD53" i="41" s="1"/>
  <c r="AE53" i="41" s="1"/>
  <c r="K53" i="41" s="1"/>
  <c r="Z53" i="41" a="1"/>
  <c r="Z53" i="41" s="1"/>
  <c r="AA53" i="41" s="1"/>
  <c r="AB53" i="41" s="1"/>
  <c r="J53" i="41" s="1"/>
  <c r="W53" i="41" a="1"/>
  <c r="W53" i="41" s="1"/>
  <c r="X53" i="41" s="1"/>
  <c r="Y53" i="41" s="1"/>
  <c r="I53" i="41" s="1"/>
  <c r="T53" i="41" a="1"/>
  <c r="T53" i="41" s="1"/>
  <c r="U53" i="41" s="1"/>
  <c r="V53" i="41" s="1"/>
  <c r="H53" i="41" s="1"/>
  <c r="BA52" i="41" a="1"/>
  <c r="BA52" i="41" s="1"/>
  <c r="BB52" i="41" s="1"/>
  <c r="BC52" i="41" s="1"/>
  <c r="S52" i="41" s="1"/>
  <c r="AX52" i="41" a="1"/>
  <c r="AX52" i="41" s="1"/>
  <c r="AY52" i="41" s="1"/>
  <c r="AZ52" i="41" s="1"/>
  <c r="R52" i="41" s="1"/>
  <c r="AU52" i="41" a="1"/>
  <c r="AU52" i="41" s="1"/>
  <c r="AV52" i="41" s="1"/>
  <c r="AW52" i="41" s="1"/>
  <c r="Q52" i="41" s="1"/>
  <c r="AR52" i="41" a="1"/>
  <c r="AR52" i="41" s="1"/>
  <c r="AS52" i="41" s="1"/>
  <c r="AT52" i="41" s="1"/>
  <c r="P52" i="41" s="1"/>
  <c r="AO52" i="41" a="1"/>
  <c r="AO52" i="41" s="1"/>
  <c r="AP52" i="41" s="1"/>
  <c r="AQ52" i="41" s="1"/>
  <c r="O52" i="41" s="1"/>
  <c r="AL52" i="41" a="1"/>
  <c r="AL52" i="41" s="1"/>
  <c r="AM52" i="41" s="1"/>
  <c r="AN52" i="41" s="1"/>
  <c r="N52" i="41" s="1"/>
  <c r="AI52" i="41" a="1"/>
  <c r="AI52" i="41" s="1"/>
  <c r="AJ52" i="41" s="1"/>
  <c r="AK52" i="41" s="1"/>
  <c r="M52" i="41" s="1"/>
  <c r="AF52" i="41" a="1"/>
  <c r="AF52" i="41" s="1"/>
  <c r="AG52" i="41" s="1"/>
  <c r="AH52" i="41" s="1"/>
  <c r="L52" i="41" s="1"/>
  <c r="AC52" i="41" a="1"/>
  <c r="AC52" i="41" s="1"/>
  <c r="AD52" i="41" s="1"/>
  <c r="AE52" i="41" s="1"/>
  <c r="K52" i="41" s="1"/>
  <c r="Z52" i="41" a="1"/>
  <c r="Z52" i="41" s="1"/>
  <c r="AA52" i="41" s="1"/>
  <c r="AB52" i="41" s="1"/>
  <c r="J52" i="41" s="1"/>
  <c r="W52" i="41" a="1"/>
  <c r="W52" i="41" s="1"/>
  <c r="X52" i="41" s="1"/>
  <c r="Y52" i="41" s="1"/>
  <c r="I52" i="41" s="1"/>
  <c r="T52" i="41" a="1"/>
  <c r="T52" i="41" s="1"/>
  <c r="U52" i="41" s="1"/>
  <c r="V52" i="41" s="1"/>
  <c r="H52" i="41" s="1"/>
  <c r="BA51" i="41" a="1"/>
  <c r="BA51" i="41" s="1"/>
  <c r="BB51" i="41" s="1"/>
  <c r="BC51" i="41" s="1"/>
  <c r="S51" i="41" s="1"/>
  <c r="AX51" i="41" a="1"/>
  <c r="AX51" i="41" s="1"/>
  <c r="AY51" i="41" s="1"/>
  <c r="AZ51" i="41" s="1"/>
  <c r="R51" i="41" s="1"/>
  <c r="AU51" i="41" a="1"/>
  <c r="AU51" i="41" s="1"/>
  <c r="AV51" i="41" s="1"/>
  <c r="AW51" i="41" s="1"/>
  <c r="Q51" i="41" s="1"/>
  <c r="AR51" i="41" a="1"/>
  <c r="AR51" i="41" s="1"/>
  <c r="AS51" i="41" s="1"/>
  <c r="AT51" i="41" s="1"/>
  <c r="P51" i="41" s="1"/>
  <c r="AO51" i="41" a="1"/>
  <c r="AO51" i="41" s="1"/>
  <c r="AP51" i="41" s="1"/>
  <c r="AQ51" i="41" s="1"/>
  <c r="O51" i="41" s="1"/>
  <c r="AL51" i="41" a="1"/>
  <c r="AL51" i="41" s="1"/>
  <c r="AM51" i="41" s="1"/>
  <c r="AN51" i="41" s="1"/>
  <c r="N51" i="41" s="1"/>
  <c r="AI51" i="41" a="1"/>
  <c r="AI51" i="41" s="1"/>
  <c r="AJ51" i="41" s="1"/>
  <c r="AK51" i="41" s="1"/>
  <c r="M51" i="41" s="1"/>
  <c r="AF51" i="41" a="1"/>
  <c r="AF51" i="41" s="1"/>
  <c r="AG51" i="41" s="1"/>
  <c r="AH51" i="41" s="1"/>
  <c r="L51" i="41" s="1"/>
  <c r="AC51" i="41" a="1"/>
  <c r="AC51" i="41" s="1"/>
  <c r="AD51" i="41" s="1"/>
  <c r="AE51" i="41" s="1"/>
  <c r="K51" i="41" s="1"/>
  <c r="Z51" i="41" a="1"/>
  <c r="Z51" i="41" s="1"/>
  <c r="AA51" i="41" s="1"/>
  <c r="AB51" i="41" s="1"/>
  <c r="J51" i="41" s="1"/>
  <c r="W51" i="41" a="1"/>
  <c r="W51" i="41" s="1"/>
  <c r="X51" i="41" s="1"/>
  <c r="Y51" i="41" s="1"/>
  <c r="I51" i="41" s="1"/>
  <c r="T51" i="41" a="1"/>
  <c r="T51" i="41" s="1"/>
  <c r="U51" i="41" s="1"/>
  <c r="V51" i="41" s="1"/>
  <c r="H51" i="41" s="1"/>
  <c r="BA50" i="41" a="1"/>
  <c r="BA50" i="41" s="1"/>
  <c r="BB50" i="41" s="1"/>
  <c r="BC50" i="41" s="1"/>
  <c r="S50" i="41" s="1"/>
  <c r="AX50" i="41" a="1"/>
  <c r="AX50" i="41" s="1"/>
  <c r="AY50" i="41" s="1"/>
  <c r="AZ50" i="41" s="1"/>
  <c r="R50" i="41" s="1"/>
  <c r="AU50" i="41" a="1"/>
  <c r="AU50" i="41" s="1"/>
  <c r="AV50" i="41" s="1"/>
  <c r="AW50" i="41" s="1"/>
  <c r="Q50" i="41" s="1"/>
  <c r="AR50" i="41" a="1"/>
  <c r="AR50" i="41" s="1"/>
  <c r="AS50" i="41" s="1"/>
  <c r="AT50" i="41" s="1"/>
  <c r="P50" i="41" s="1"/>
  <c r="AO50" i="41" a="1"/>
  <c r="AO50" i="41" s="1"/>
  <c r="AP50" i="41" s="1"/>
  <c r="AQ50" i="41" s="1"/>
  <c r="O50" i="41" s="1"/>
  <c r="AL50" i="41" a="1"/>
  <c r="AL50" i="41" s="1"/>
  <c r="AM50" i="41" s="1"/>
  <c r="AN50" i="41" s="1"/>
  <c r="N50" i="41" s="1"/>
  <c r="AI50" i="41" a="1"/>
  <c r="AI50" i="41" s="1"/>
  <c r="AJ50" i="41" s="1"/>
  <c r="AK50" i="41" s="1"/>
  <c r="M50" i="41" s="1"/>
  <c r="AF50" i="41" a="1"/>
  <c r="AF50" i="41" s="1"/>
  <c r="AG50" i="41" s="1"/>
  <c r="AH50" i="41" s="1"/>
  <c r="L50" i="41" s="1"/>
  <c r="AC50" i="41" a="1"/>
  <c r="AC50" i="41" s="1"/>
  <c r="AD50" i="41" s="1"/>
  <c r="AE50" i="41" s="1"/>
  <c r="K50" i="41" s="1"/>
  <c r="Z50" i="41" a="1"/>
  <c r="Z50" i="41" s="1"/>
  <c r="AA50" i="41" s="1"/>
  <c r="AB50" i="41" s="1"/>
  <c r="J50" i="41" s="1"/>
  <c r="W50" i="41" a="1"/>
  <c r="W50" i="41" s="1"/>
  <c r="X50" i="41" s="1"/>
  <c r="Y50" i="41" s="1"/>
  <c r="I50" i="41" s="1"/>
  <c r="T50" i="41" a="1"/>
  <c r="T50" i="41" s="1"/>
  <c r="U50" i="41" s="1"/>
  <c r="V50" i="41" s="1"/>
  <c r="H50" i="41" s="1"/>
  <c r="BA49" i="41" a="1"/>
  <c r="BA49" i="41" s="1"/>
  <c r="BB49" i="41" s="1"/>
  <c r="BC49" i="41" s="1"/>
  <c r="S49" i="41" s="1"/>
  <c r="AX49" i="41" a="1"/>
  <c r="AX49" i="41" s="1"/>
  <c r="AY49" i="41" s="1"/>
  <c r="AZ49" i="41" s="1"/>
  <c r="R49" i="41" s="1"/>
  <c r="AU49" i="41" a="1"/>
  <c r="AU49" i="41" s="1"/>
  <c r="AV49" i="41" s="1"/>
  <c r="AW49" i="41" s="1"/>
  <c r="Q49" i="41" s="1"/>
  <c r="AR49" i="41" a="1"/>
  <c r="AR49" i="41" s="1"/>
  <c r="AS49" i="41" s="1"/>
  <c r="AT49" i="41" s="1"/>
  <c r="P49" i="41" s="1"/>
  <c r="AO49" i="41" a="1"/>
  <c r="AO49" i="41" s="1"/>
  <c r="AP49" i="41" s="1"/>
  <c r="AQ49" i="41" s="1"/>
  <c r="O49" i="41" s="1"/>
  <c r="AL49" i="41" a="1"/>
  <c r="AL49" i="41" s="1"/>
  <c r="AM49" i="41" s="1"/>
  <c r="AN49" i="41" s="1"/>
  <c r="N49" i="41" s="1"/>
  <c r="AI49" i="41" a="1"/>
  <c r="AI49" i="41" s="1"/>
  <c r="AJ49" i="41" s="1"/>
  <c r="AK49" i="41" s="1"/>
  <c r="M49" i="41" s="1"/>
  <c r="AF49" i="41" a="1"/>
  <c r="AF49" i="41" s="1"/>
  <c r="AG49" i="41" s="1"/>
  <c r="AH49" i="41" s="1"/>
  <c r="L49" i="41" s="1"/>
  <c r="AC49" i="41" a="1"/>
  <c r="AC49" i="41" s="1"/>
  <c r="AD49" i="41" s="1"/>
  <c r="AE49" i="41" s="1"/>
  <c r="K49" i="41" s="1"/>
  <c r="Z49" i="41" a="1"/>
  <c r="Z49" i="41" s="1"/>
  <c r="AA49" i="41" s="1"/>
  <c r="AB49" i="41" s="1"/>
  <c r="J49" i="41" s="1"/>
  <c r="W49" i="41" a="1"/>
  <c r="W49" i="41" s="1"/>
  <c r="X49" i="41" s="1"/>
  <c r="Y49" i="41" s="1"/>
  <c r="I49" i="41" s="1"/>
  <c r="T49" i="41" a="1"/>
  <c r="T49" i="41" s="1"/>
  <c r="U49" i="41" s="1"/>
  <c r="V49" i="41" s="1"/>
  <c r="H49" i="41" s="1"/>
  <c r="BA48" i="41" a="1"/>
  <c r="BA48" i="41" s="1"/>
  <c r="BB48" i="41" s="1"/>
  <c r="BC48" i="41" s="1"/>
  <c r="S48" i="41" s="1"/>
  <c r="AX48" i="41" a="1"/>
  <c r="AX48" i="41" s="1"/>
  <c r="AY48" i="41" s="1"/>
  <c r="AZ48" i="41" s="1"/>
  <c r="R48" i="41" s="1"/>
  <c r="AU48" i="41" a="1"/>
  <c r="AU48" i="41" s="1"/>
  <c r="AV48" i="41" s="1"/>
  <c r="AW48" i="41" s="1"/>
  <c r="Q48" i="41" s="1"/>
  <c r="AR48" i="41" a="1"/>
  <c r="AR48" i="41" s="1"/>
  <c r="AS48" i="41" s="1"/>
  <c r="AT48" i="41" s="1"/>
  <c r="P48" i="41" s="1"/>
  <c r="AO48" i="41" a="1"/>
  <c r="AO48" i="41" s="1"/>
  <c r="AP48" i="41" s="1"/>
  <c r="AQ48" i="41" s="1"/>
  <c r="O48" i="41" s="1"/>
  <c r="AL48" i="41" a="1"/>
  <c r="AL48" i="41" s="1"/>
  <c r="AM48" i="41" s="1"/>
  <c r="AN48" i="41" s="1"/>
  <c r="N48" i="41" s="1"/>
  <c r="AI48" i="41" a="1"/>
  <c r="AI48" i="41" s="1"/>
  <c r="AJ48" i="41" s="1"/>
  <c r="AK48" i="41" s="1"/>
  <c r="M48" i="41" s="1"/>
  <c r="AF48" i="41" a="1"/>
  <c r="AF48" i="41" s="1"/>
  <c r="AG48" i="41" s="1"/>
  <c r="AH48" i="41" s="1"/>
  <c r="L48" i="41" s="1"/>
  <c r="AC48" i="41" a="1"/>
  <c r="AC48" i="41" s="1"/>
  <c r="AD48" i="41" s="1"/>
  <c r="AE48" i="41" s="1"/>
  <c r="K48" i="41" s="1"/>
  <c r="Z48" i="41" a="1"/>
  <c r="Z48" i="41" s="1"/>
  <c r="AA48" i="41" s="1"/>
  <c r="AB48" i="41" s="1"/>
  <c r="J48" i="41" s="1"/>
  <c r="W48" i="41" a="1"/>
  <c r="W48" i="41" s="1"/>
  <c r="X48" i="41" s="1"/>
  <c r="Y48" i="41" s="1"/>
  <c r="I48" i="41" s="1"/>
  <c r="T48" i="41" a="1"/>
  <c r="T48" i="41" s="1"/>
  <c r="U48" i="41" s="1"/>
  <c r="V48" i="41" s="1"/>
  <c r="H48" i="41" s="1"/>
  <c r="BA47" i="41" a="1"/>
  <c r="BA47" i="41" s="1"/>
  <c r="BB47" i="41" s="1"/>
  <c r="BC47" i="41" s="1"/>
  <c r="S47" i="41" s="1"/>
  <c r="AX47" i="41" a="1"/>
  <c r="AX47" i="41" s="1"/>
  <c r="AY47" i="41" s="1"/>
  <c r="AZ47" i="41" s="1"/>
  <c r="R47" i="41" s="1"/>
  <c r="AU47" i="41" a="1"/>
  <c r="AU47" i="41" s="1"/>
  <c r="AV47" i="41" s="1"/>
  <c r="AW47" i="41" s="1"/>
  <c r="Q47" i="41" s="1"/>
  <c r="AR47" i="41" a="1"/>
  <c r="AR47" i="41" s="1"/>
  <c r="AS47" i="41" s="1"/>
  <c r="AT47" i="41" s="1"/>
  <c r="P47" i="41" s="1"/>
  <c r="AO47" i="41" a="1"/>
  <c r="AO47" i="41" s="1"/>
  <c r="AP47" i="41" s="1"/>
  <c r="AQ47" i="41" s="1"/>
  <c r="O47" i="41" s="1"/>
  <c r="AL47" i="41" a="1"/>
  <c r="AL47" i="41" s="1"/>
  <c r="AM47" i="41" s="1"/>
  <c r="AN47" i="41" s="1"/>
  <c r="N47" i="41" s="1"/>
  <c r="AI47" i="41" a="1"/>
  <c r="AI47" i="41" s="1"/>
  <c r="AJ47" i="41" s="1"/>
  <c r="AK47" i="41" s="1"/>
  <c r="M47" i="41" s="1"/>
  <c r="AF47" i="41" a="1"/>
  <c r="AF47" i="41" s="1"/>
  <c r="AG47" i="41" s="1"/>
  <c r="AH47" i="41" s="1"/>
  <c r="L47" i="41" s="1"/>
  <c r="AC47" i="41" a="1"/>
  <c r="AC47" i="41" s="1"/>
  <c r="AD47" i="41" s="1"/>
  <c r="AE47" i="41" s="1"/>
  <c r="K47" i="41" s="1"/>
  <c r="Z47" i="41" a="1"/>
  <c r="Z47" i="41" s="1"/>
  <c r="AA47" i="41" s="1"/>
  <c r="AB47" i="41" s="1"/>
  <c r="J47" i="41" s="1"/>
  <c r="W47" i="41" a="1"/>
  <c r="W47" i="41" s="1"/>
  <c r="X47" i="41" s="1"/>
  <c r="Y47" i="41" s="1"/>
  <c r="I47" i="41" s="1"/>
  <c r="T47" i="41" a="1"/>
  <c r="T47" i="41" s="1"/>
  <c r="U47" i="41" s="1"/>
  <c r="V47" i="41" s="1"/>
  <c r="H47" i="41" s="1"/>
  <c r="BA46" i="41" a="1"/>
  <c r="BA46" i="41" s="1"/>
  <c r="BB46" i="41" s="1"/>
  <c r="BC46" i="41" s="1"/>
  <c r="S46" i="41" s="1"/>
  <c r="AX46" i="41" a="1"/>
  <c r="AX46" i="41" s="1"/>
  <c r="AY46" i="41" s="1"/>
  <c r="AZ46" i="41" s="1"/>
  <c r="R46" i="41" s="1"/>
  <c r="AU46" i="41" a="1"/>
  <c r="AU46" i="41" s="1"/>
  <c r="AV46" i="41" s="1"/>
  <c r="AW46" i="41" s="1"/>
  <c r="Q46" i="41" s="1"/>
  <c r="AR46" i="41" a="1"/>
  <c r="AR46" i="41" s="1"/>
  <c r="AS46" i="41" s="1"/>
  <c r="AT46" i="41" s="1"/>
  <c r="P46" i="41" s="1"/>
  <c r="AO46" i="41" a="1"/>
  <c r="AO46" i="41" s="1"/>
  <c r="AP46" i="41" s="1"/>
  <c r="AQ46" i="41" s="1"/>
  <c r="O46" i="41" s="1"/>
  <c r="AL46" i="41" a="1"/>
  <c r="AL46" i="41" s="1"/>
  <c r="AM46" i="41" s="1"/>
  <c r="AN46" i="41" s="1"/>
  <c r="N46" i="41" s="1"/>
  <c r="AI46" i="41" a="1"/>
  <c r="AI46" i="41" s="1"/>
  <c r="AJ46" i="41" s="1"/>
  <c r="AK46" i="41" s="1"/>
  <c r="M46" i="41" s="1"/>
  <c r="AF46" i="41" a="1"/>
  <c r="AF46" i="41" s="1"/>
  <c r="AG46" i="41" s="1"/>
  <c r="AH46" i="41" s="1"/>
  <c r="L46" i="41" s="1"/>
  <c r="AC46" i="41" a="1"/>
  <c r="AC46" i="41" s="1"/>
  <c r="AD46" i="41" s="1"/>
  <c r="AE46" i="41" s="1"/>
  <c r="K46" i="41" s="1"/>
  <c r="Z46" i="41" a="1"/>
  <c r="Z46" i="41" s="1"/>
  <c r="AA46" i="41" s="1"/>
  <c r="AB46" i="41" s="1"/>
  <c r="J46" i="41" s="1"/>
  <c r="W46" i="41" a="1"/>
  <c r="W46" i="41" s="1"/>
  <c r="X46" i="41" s="1"/>
  <c r="Y46" i="41" s="1"/>
  <c r="I46" i="41" s="1"/>
  <c r="T46" i="41" a="1"/>
  <c r="T46" i="41" s="1"/>
  <c r="U46" i="41" s="1"/>
  <c r="V46" i="41" s="1"/>
  <c r="H46" i="41" s="1"/>
  <c r="BA45" i="41" a="1"/>
  <c r="BA45" i="41" s="1"/>
  <c r="BB45" i="41" s="1"/>
  <c r="BC45" i="41" s="1"/>
  <c r="S45" i="41" s="1"/>
  <c r="AX45" i="41" a="1"/>
  <c r="AX45" i="41" s="1"/>
  <c r="AY45" i="41" s="1"/>
  <c r="AZ45" i="41" s="1"/>
  <c r="R45" i="41" s="1"/>
  <c r="AU45" i="41" a="1"/>
  <c r="AU45" i="41" s="1"/>
  <c r="AV45" i="41" s="1"/>
  <c r="AW45" i="41" s="1"/>
  <c r="Q45" i="41" s="1"/>
  <c r="AR45" i="41" a="1"/>
  <c r="AR45" i="41" s="1"/>
  <c r="AS45" i="41" s="1"/>
  <c r="AT45" i="41" s="1"/>
  <c r="P45" i="41" s="1"/>
  <c r="AO45" i="41" a="1"/>
  <c r="AO45" i="41" s="1"/>
  <c r="AP45" i="41" s="1"/>
  <c r="AQ45" i="41" s="1"/>
  <c r="O45" i="41" s="1"/>
  <c r="AL45" i="41" a="1"/>
  <c r="AL45" i="41" s="1"/>
  <c r="AM45" i="41" s="1"/>
  <c r="AN45" i="41" s="1"/>
  <c r="N45" i="41" s="1"/>
  <c r="AI45" i="41" a="1"/>
  <c r="AI45" i="41" s="1"/>
  <c r="AJ45" i="41" s="1"/>
  <c r="AK45" i="41" s="1"/>
  <c r="M45" i="41" s="1"/>
  <c r="AF45" i="41" a="1"/>
  <c r="AF45" i="41" s="1"/>
  <c r="AG45" i="41" s="1"/>
  <c r="AH45" i="41" s="1"/>
  <c r="L45" i="41" s="1"/>
  <c r="AC45" i="41" a="1"/>
  <c r="AC45" i="41" s="1"/>
  <c r="AD45" i="41" s="1"/>
  <c r="AE45" i="41" s="1"/>
  <c r="K45" i="41" s="1"/>
  <c r="Z45" i="41" a="1"/>
  <c r="Z45" i="41" s="1"/>
  <c r="AA45" i="41" s="1"/>
  <c r="AB45" i="41" s="1"/>
  <c r="J45" i="41" s="1"/>
  <c r="W45" i="41" a="1"/>
  <c r="W45" i="41" s="1"/>
  <c r="X45" i="41" s="1"/>
  <c r="Y45" i="41" s="1"/>
  <c r="I45" i="41" s="1"/>
  <c r="T45" i="41" a="1"/>
  <c r="T45" i="41" s="1"/>
  <c r="U45" i="41" s="1"/>
  <c r="V45" i="41" s="1"/>
  <c r="H45" i="41" s="1"/>
  <c r="BA44" i="41" a="1"/>
  <c r="BA44" i="41" s="1"/>
  <c r="BB44" i="41" s="1"/>
  <c r="BC44" i="41" s="1"/>
  <c r="S44" i="41" s="1"/>
  <c r="AX44" i="41" a="1"/>
  <c r="AX44" i="41" s="1"/>
  <c r="AY44" i="41" s="1"/>
  <c r="AZ44" i="41" s="1"/>
  <c r="R44" i="41" s="1"/>
  <c r="AU44" i="41" a="1"/>
  <c r="AU44" i="41" s="1"/>
  <c r="AV44" i="41" s="1"/>
  <c r="AW44" i="41" s="1"/>
  <c r="Q44" i="41" s="1"/>
  <c r="AR44" i="41" a="1"/>
  <c r="AR44" i="41" s="1"/>
  <c r="AS44" i="41" s="1"/>
  <c r="AT44" i="41" s="1"/>
  <c r="P44" i="41" s="1"/>
  <c r="AO44" i="41" a="1"/>
  <c r="AO44" i="41" s="1"/>
  <c r="AP44" i="41" s="1"/>
  <c r="AQ44" i="41" s="1"/>
  <c r="O44" i="41" s="1"/>
  <c r="AL44" i="41" a="1"/>
  <c r="AL44" i="41" s="1"/>
  <c r="AM44" i="41" s="1"/>
  <c r="AN44" i="41" s="1"/>
  <c r="N44" i="41" s="1"/>
  <c r="AI44" i="41" a="1"/>
  <c r="AI44" i="41" s="1"/>
  <c r="AJ44" i="41" s="1"/>
  <c r="AK44" i="41" s="1"/>
  <c r="M44" i="41" s="1"/>
  <c r="AF44" i="41" a="1"/>
  <c r="AF44" i="41" s="1"/>
  <c r="AG44" i="41" s="1"/>
  <c r="AH44" i="41" s="1"/>
  <c r="L44" i="41" s="1"/>
  <c r="AC44" i="41" a="1"/>
  <c r="AC44" i="41" s="1"/>
  <c r="AD44" i="41" s="1"/>
  <c r="AE44" i="41" s="1"/>
  <c r="K44" i="41" s="1"/>
  <c r="Z44" i="41" a="1"/>
  <c r="Z44" i="41" s="1"/>
  <c r="AA44" i="41" s="1"/>
  <c r="AB44" i="41" s="1"/>
  <c r="J44" i="41" s="1"/>
  <c r="W44" i="41" a="1"/>
  <c r="W44" i="41" s="1"/>
  <c r="X44" i="41" s="1"/>
  <c r="Y44" i="41" s="1"/>
  <c r="I44" i="41" s="1"/>
  <c r="T44" i="41" a="1"/>
  <c r="T44" i="41" s="1"/>
  <c r="U44" i="41" s="1"/>
  <c r="V44" i="41" s="1"/>
  <c r="H44" i="41" s="1"/>
  <c r="BA43" i="41" a="1"/>
  <c r="BA43" i="41" s="1"/>
  <c r="BB43" i="41" s="1"/>
  <c r="BC43" i="41" s="1"/>
  <c r="S43" i="41" s="1"/>
  <c r="AX43" i="41" a="1"/>
  <c r="AX43" i="41" s="1"/>
  <c r="AY43" i="41" s="1"/>
  <c r="AZ43" i="41" s="1"/>
  <c r="R43" i="41" s="1"/>
  <c r="AU43" i="41" a="1"/>
  <c r="AU43" i="41" s="1"/>
  <c r="AV43" i="41" s="1"/>
  <c r="AW43" i="41" s="1"/>
  <c r="Q43" i="41" s="1"/>
  <c r="AR43" i="41" a="1"/>
  <c r="AR43" i="41" s="1"/>
  <c r="AS43" i="41" s="1"/>
  <c r="AT43" i="41" s="1"/>
  <c r="P43" i="41" s="1"/>
  <c r="AO43" i="41" a="1"/>
  <c r="AO43" i="41" s="1"/>
  <c r="AP43" i="41" s="1"/>
  <c r="AQ43" i="41" s="1"/>
  <c r="O43" i="41" s="1"/>
  <c r="AL43" i="41" a="1"/>
  <c r="AL43" i="41" s="1"/>
  <c r="AM43" i="41" s="1"/>
  <c r="AN43" i="41" s="1"/>
  <c r="N43" i="41" s="1"/>
  <c r="AI43" i="41" a="1"/>
  <c r="AI43" i="41" s="1"/>
  <c r="AJ43" i="41" s="1"/>
  <c r="AK43" i="41" s="1"/>
  <c r="M43" i="41" s="1"/>
  <c r="AF43" i="41" a="1"/>
  <c r="AF43" i="41" s="1"/>
  <c r="AG43" i="41" s="1"/>
  <c r="AH43" i="41" s="1"/>
  <c r="L43" i="41" s="1"/>
  <c r="AC43" i="41" a="1"/>
  <c r="AC43" i="41" s="1"/>
  <c r="AD43" i="41" s="1"/>
  <c r="AE43" i="41" s="1"/>
  <c r="K43" i="41" s="1"/>
  <c r="Z43" i="41" a="1"/>
  <c r="Z43" i="41" s="1"/>
  <c r="AA43" i="41" s="1"/>
  <c r="AB43" i="41" s="1"/>
  <c r="J43" i="41" s="1"/>
  <c r="W43" i="41" a="1"/>
  <c r="W43" i="41" s="1"/>
  <c r="X43" i="41" s="1"/>
  <c r="Y43" i="41" s="1"/>
  <c r="I43" i="41" s="1"/>
  <c r="T43" i="41" a="1"/>
  <c r="T43" i="41" s="1"/>
  <c r="U43" i="41" s="1"/>
  <c r="V43" i="41" s="1"/>
  <c r="H43" i="41" s="1"/>
  <c r="BA42" i="41" a="1"/>
  <c r="BA42" i="41" s="1"/>
  <c r="BB42" i="41" s="1"/>
  <c r="BC42" i="41" s="1"/>
  <c r="S42" i="41" s="1"/>
  <c r="AX42" i="41" a="1"/>
  <c r="AX42" i="41" s="1"/>
  <c r="AY42" i="41" s="1"/>
  <c r="AZ42" i="41" s="1"/>
  <c r="R42" i="41" s="1"/>
  <c r="AU42" i="41" a="1"/>
  <c r="AU42" i="41" s="1"/>
  <c r="AV42" i="41" s="1"/>
  <c r="AW42" i="41" s="1"/>
  <c r="Q42" i="41" s="1"/>
  <c r="AR42" i="41" a="1"/>
  <c r="AR42" i="41" s="1"/>
  <c r="AS42" i="41" s="1"/>
  <c r="AT42" i="41" s="1"/>
  <c r="P42" i="41" s="1"/>
  <c r="AO42" i="41" a="1"/>
  <c r="AO42" i="41" s="1"/>
  <c r="AP42" i="41" s="1"/>
  <c r="AQ42" i="41" s="1"/>
  <c r="O42" i="41" s="1"/>
  <c r="AL42" i="41" a="1"/>
  <c r="AL42" i="41" s="1"/>
  <c r="AM42" i="41" s="1"/>
  <c r="AN42" i="41" s="1"/>
  <c r="N42" i="41" s="1"/>
  <c r="AI42" i="41" a="1"/>
  <c r="AI42" i="41" s="1"/>
  <c r="AJ42" i="41" s="1"/>
  <c r="AK42" i="41" s="1"/>
  <c r="M42" i="41" s="1"/>
  <c r="AF42" i="41" a="1"/>
  <c r="AF42" i="41" s="1"/>
  <c r="AG42" i="41" s="1"/>
  <c r="AH42" i="41" s="1"/>
  <c r="L42" i="41" s="1"/>
  <c r="AC42" i="41" a="1"/>
  <c r="AC42" i="41" s="1"/>
  <c r="AD42" i="41" s="1"/>
  <c r="AE42" i="41" s="1"/>
  <c r="K42" i="41" s="1"/>
  <c r="Z42" i="41" a="1"/>
  <c r="Z42" i="41" s="1"/>
  <c r="AA42" i="41" s="1"/>
  <c r="AB42" i="41" s="1"/>
  <c r="J42" i="41" s="1"/>
  <c r="W42" i="41" a="1"/>
  <c r="W42" i="41" s="1"/>
  <c r="X42" i="41" s="1"/>
  <c r="Y42" i="41" s="1"/>
  <c r="I42" i="41" s="1"/>
  <c r="T42" i="41" a="1"/>
  <c r="T42" i="41" s="1"/>
  <c r="U42" i="41" s="1"/>
  <c r="V42" i="41" s="1"/>
  <c r="H42" i="41" s="1"/>
  <c r="BA41" i="41" a="1"/>
  <c r="BA41" i="41" s="1"/>
  <c r="BB41" i="41" s="1"/>
  <c r="BC41" i="41" s="1"/>
  <c r="S41" i="41" s="1"/>
  <c r="AX41" i="41" a="1"/>
  <c r="AX41" i="41" s="1"/>
  <c r="AY41" i="41" s="1"/>
  <c r="AZ41" i="41" s="1"/>
  <c r="R41" i="41" s="1"/>
  <c r="AU41" i="41" a="1"/>
  <c r="AU41" i="41" s="1"/>
  <c r="AV41" i="41" s="1"/>
  <c r="AW41" i="41" s="1"/>
  <c r="Q41" i="41" s="1"/>
  <c r="AR41" i="41" a="1"/>
  <c r="AR41" i="41" s="1"/>
  <c r="AS41" i="41" s="1"/>
  <c r="AT41" i="41" s="1"/>
  <c r="P41" i="41" s="1"/>
  <c r="AO41" i="41" a="1"/>
  <c r="AO41" i="41" s="1"/>
  <c r="AP41" i="41" s="1"/>
  <c r="AQ41" i="41" s="1"/>
  <c r="O41" i="41" s="1"/>
  <c r="AL41" i="41" a="1"/>
  <c r="AL41" i="41" s="1"/>
  <c r="AM41" i="41" s="1"/>
  <c r="AN41" i="41" s="1"/>
  <c r="N41" i="41" s="1"/>
  <c r="AI41" i="41" a="1"/>
  <c r="AI41" i="41" s="1"/>
  <c r="AJ41" i="41" s="1"/>
  <c r="AK41" i="41" s="1"/>
  <c r="M41" i="41" s="1"/>
  <c r="AF41" i="41" a="1"/>
  <c r="AF41" i="41" s="1"/>
  <c r="AG41" i="41" s="1"/>
  <c r="AH41" i="41" s="1"/>
  <c r="L41" i="41" s="1"/>
  <c r="AC41" i="41" a="1"/>
  <c r="AC41" i="41" s="1"/>
  <c r="AD41" i="41" s="1"/>
  <c r="AE41" i="41" s="1"/>
  <c r="K41" i="41" s="1"/>
  <c r="Z41" i="41" a="1"/>
  <c r="Z41" i="41" s="1"/>
  <c r="AA41" i="41" s="1"/>
  <c r="AB41" i="41" s="1"/>
  <c r="J41" i="41" s="1"/>
  <c r="W41" i="41" a="1"/>
  <c r="W41" i="41" s="1"/>
  <c r="X41" i="41" s="1"/>
  <c r="Y41" i="41" s="1"/>
  <c r="I41" i="41" s="1"/>
  <c r="T41" i="41" a="1"/>
  <c r="T41" i="41" s="1"/>
  <c r="U41" i="41" s="1"/>
  <c r="V41" i="41" s="1"/>
  <c r="H41" i="41" s="1"/>
  <c r="BA40" i="41" a="1"/>
  <c r="BA40" i="41" s="1"/>
  <c r="BB40" i="41" s="1"/>
  <c r="BC40" i="41" s="1"/>
  <c r="S40" i="41" s="1"/>
  <c r="AX40" i="41" a="1"/>
  <c r="AX40" i="41" s="1"/>
  <c r="AY40" i="41" s="1"/>
  <c r="AZ40" i="41" s="1"/>
  <c r="R40" i="41" s="1"/>
  <c r="AU40" i="41" a="1"/>
  <c r="AU40" i="41" s="1"/>
  <c r="AV40" i="41" s="1"/>
  <c r="AW40" i="41" s="1"/>
  <c r="Q40" i="41" s="1"/>
  <c r="AR40" i="41" a="1"/>
  <c r="AR40" i="41" s="1"/>
  <c r="AS40" i="41" s="1"/>
  <c r="AT40" i="41" s="1"/>
  <c r="P40" i="41" s="1"/>
  <c r="AO40" i="41" a="1"/>
  <c r="AO40" i="41" s="1"/>
  <c r="AP40" i="41" s="1"/>
  <c r="AQ40" i="41" s="1"/>
  <c r="O40" i="41" s="1"/>
  <c r="AL40" i="41" a="1"/>
  <c r="AL40" i="41" s="1"/>
  <c r="AM40" i="41" s="1"/>
  <c r="AN40" i="41" s="1"/>
  <c r="N40" i="41" s="1"/>
  <c r="AI40" i="41" a="1"/>
  <c r="AI40" i="41" s="1"/>
  <c r="AJ40" i="41" s="1"/>
  <c r="AK40" i="41" s="1"/>
  <c r="M40" i="41" s="1"/>
  <c r="AF40" i="41" a="1"/>
  <c r="AF40" i="41" s="1"/>
  <c r="AG40" i="41" s="1"/>
  <c r="AH40" i="41" s="1"/>
  <c r="L40" i="41" s="1"/>
  <c r="AC40" i="41" a="1"/>
  <c r="AC40" i="41" s="1"/>
  <c r="AD40" i="41" s="1"/>
  <c r="AE40" i="41" s="1"/>
  <c r="K40" i="41" s="1"/>
  <c r="Z40" i="41" a="1"/>
  <c r="Z40" i="41" s="1"/>
  <c r="AA40" i="41" s="1"/>
  <c r="AB40" i="41" s="1"/>
  <c r="J40" i="41" s="1"/>
  <c r="W40" i="41" a="1"/>
  <c r="W40" i="41" s="1"/>
  <c r="X40" i="41" s="1"/>
  <c r="Y40" i="41" s="1"/>
  <c r="I40" i="41" s="1"/>
  <c r="T40" i="41" a="1"/>
  <c r="T40" i="41" s="1"/>
  <c r="U40" i="41" s="1"/>
  <c r="V40" i="41" s="1"/>
  <c r="H40" i="41" s="1"/>
  <c r="BA39" i="41" a="1"/>
  <c r="BA39" i="41" s="1"/>
  <c r="BB39" i="41" s="1"/>
  <c r="BC39" i="41" s="1"/>
  <c r="S39" i="41" s="1"/>
  <c r="AX39" i="41" a="1"/>
  <c r="AX39" i="41" s="1"/>
  <c r="AY39" i="41" s="1"/>
  <c r="AZ39" i="41" s="1"/>
  <c r="R39" i="41" s="1"/>
  <c r="AU39" i="41" a="1"/>
  <c r="AU39" i="41" s="1"/>
  <c r="AV39" i="41" s="1"/>
  <c r="AW39" i="41" s="1"/>
  <c r="Q39" i="41" s="1"/>
  <c r="AR39" i="41" a="1"/>
  <c r="AR39" i="41" s="1"/>
  <c r="AS39" i="41" s="1"/>
  <c r="AT39" i="41" s="1"/>
  <c r="P39" i="41" s="1"/>
  <c r="AO39" i="41" a="1"/>
  <c r="AO39" i="41" s="1"/>
  <c r="AP39" i="41" s="1"/>
  <c r="AQ39" i="41" s="1"/>
  <c r="O39" i="41" s="1"/>
  <c r="AL39" i="41" a="1"/>
  <c r="AL39" i="41" s="1"/>
  <c r="AM39" i="41" s="1"/>
  <c r="AN39" i="41" s="1"/>
  <c r="N39" i="41" s="1"/>
  <c r="AI39" i="41" a="1"/>
  <c r="AI39" i="41" s="1"/>
  <c r="AJ39" i="41" s="1"/>
  <c r="AK39" i="41" s="1"/>
  <c r="M39" i="41" s="1"/>
  <c r="AF39" i="41" a="1"/>
  <c r="AF39" i="41" s="1"/>
  <c r="AG39" i="41" s="1"/>
  <c r="AH39" i="41" s="1"/>
  <c r="L39" i="41" s="1"/>
  <c r="AC39" i="41" a="1"/>
  <c r="AC39" i="41" s="1"/>
  <c r="AD39" i="41" s="1"/>
  <c r="AE39" i="41" s="1"/>
  <c r="K39" i="41" s="1"/>
  <c r="Z39" i="41" a="1"/>
  <c r="Z39" i="41" s="1"/>
  <c r="AA39" i="41" s="1"/>
  <c r="AB39" i="41" s="1"/>
  <c r="J39" i="41" s="1"/>
  <c r="W39" i="41" a="1"/>
  <c r="W39" i="41" s="1"/>
  <c r="X39" i="41" s="1"/>
  <c r="Y39" i="41" s="1"/>
  <c r="I39" i="41" s="1"/>
  <c r="T39" i="41" a="1"/>
  <c r="T39" i="41" s="1"/>
  <c r="U39" i="41" s="1"/>
  <c r="V39" i="41" s="1"/>
  <c r="H39" i="41" s="1"/>
  <c r="BA38" i="41" a="1"/>
  <c r="BA38" i="41" s="1"/>
  <c r="BB38" i="41" s="1"/>
  <c r="BC38" i="41" s="1"/>
  <c r="S38" i="41" s="1"/>
  <c r="AX38" i="41" a="1"/>
  <c r="AX38" i="41" s="1"/>
  <c r="AY38" i="41" s="1"/>
  <c r="AZ38" i="41" s="1"/>
  <c r="R38" i="41" s="1"/>
  <c r="AU38" i="41" a="1"/>
  <c r="AU38" i="41" s="1"/>
  <c r="AV38" i="41" s="1"/>
  <c r="AW38" i="41" s="1"/>
  <c r="Q38" i="41" s="1"/>
  <c r="AR38" i="41" a="1"/>
  <c r="AR38" i="41" s="1"/>
  <c r="AS38" i="41" s="1"/>
  <c r="AT38" i="41" s="1"/>
  <c r="P38" i="41" s="1"/>
  <c r="AO38" i="41" a="1"/>
  <c r="AO38" i="41" s="1"/>
  <c r="AP38" i="41" s="1"/>
  <c r="AQ38" i="41" s="1"/>
  <c r="O38" i="41" s="1"/>
  <c r="AL38" i="41" a="1"/>
  <c r="AL38" i="41" s="1"/>
  <c r="AM38" i="41" s="1"/>
  <c r="AN38" i="41" s="1"/>
  <c r="N38" i="41" s="1"/>
  <c r="AI38" i="41" a="1"/>
  <c r="AI38" i="41" s="1"/>
  <c r="AJ38" i="41" s="1"/>
  <c r="AK38" i="41" s="1"/>
  <c r="M38" i="41" s="1"/>
  <c r="AF38" i="41" a="1"/>
  <c r="AF38" i="41" s="1"/>
  <c r="AG38" i="41" s="1"/>
  <c r="AH38" i="41" s="1"/>
  <c r="L38" i="41" s="1"/>
  <c r="AC38" i="41" a="1"/>
  <c r="AC38" i="41" s="1"/>
  <c r="AD38" i="41" s="1"/>
  <c r="AE38" i="41" s="1"/>
  <c r="K38" i="41" s="1"/>
  <c r="Z38" i="41" a="1"/>
  <c r="Z38" i="41" s="1"/>
  <c r="AA38" i="41" s="1"/>
  <c r="AB38" i="41" s="1"/>
  <c r="J38" i="41" s="1"/>
  <c r="W38" i="41" a="1"/>
  <c r="W38" i="41" s="1"/>
  <c r="X38" i="41" s="1"/>
  <c r="Y38" i="41" s="1"/>
  <c r="I38" i="41" s="1"/>
  <c r="T38" i="41" a="1"/>
  <c r="T38" i="41" s="1"/>
  <c r="U38" i="41" s="1"/>
  <c r="V38" i="41" s="1"/>
  <c r="H38" i="41" s="1"/>
  <c r="BA37" i="41" a="1"/>
  <c r="BA37" i="41" s="1"/>
  <c r="BB37" i="41" s="1"/>
  <c r="BC37" i="41" s="1"/>
  <c r="S37" i="41" s="1"/>
  <c r="AX37" i="41" a="1"/>
  <c r="AX37" i="41" s="1"/>
  <c r="AY37" i="41" s="1"/>
  <c r="AZ37" i="41" s="1"/>
  <c r="R37" i="41" s="1"/>
  <c r="AU37" i="41" a="1"/>
  <c r="AU37" i="41" s="1"/>
  <c r="AV37" i="41" s="1"/>
  <c r="AW37" i="41" s="1"/>
  <c r="Q37" i="41" s="1"/>
  <c r="AR37" i="41" a="1"/>
  <c r="AR37" i="41" s="1"/>
  <c r="AS37" i="41" s="1"/>
  <c r="AT37" i="41" s="1"/>
  <c r="P37" i="41" s="1"/>
  <c r="AO37" i="41" a="1"/>
  <c r="AO37" i="41" s="1"/>
  <c r="AP37" i="41" s="1"/>
  <c r="AQ37" i="41" s="1"/>
  <c r="O37" i="41" s="1"/>
  <c r="AL37" i="41" a="1"/>
  <c r="AL37" i="41" s="1"/>
  <c r="AM37" i="41" s="1"/>
  <c r="AN37" i="41" s="1"/>
  <c r="N37" i="41" s="1"/>
  <c r="AI37" i="41" a="1"/>
  <c r="AI37" i="41" s="1"/>
  <c r="AJ37" i="41" s="1"/>
  <c r="AK37" i="41" s="1"/>
  <c r="M37" i="41" s="1"/>
  <c r="AF37" i="41" a="1"/>
  <c r="AF37" i="41" s="1"/>
  <c r="AG37" i="41" s="1"/>
  <c r="AH37" i="41" s="1"/>
  <c r="L37" i="41" s="1"/>
  <c r="AC37" i="41" a="1"/>
  <c r="AC37" i="41" s="1"/>
  <c r="AD37" i="41" s="1"/>
  <c r="AE37" i="41" s="1"/>
  <c r="K37" i="41" s="1"/>
  <c r="Z37" i="41" a="1"/>
  <c r="Z37" i="41" s="1"/>
  <c r="AA37" i="41" s="1"/>
  <c r="AB37" i="41" s="1"/>
  <c r="J37" i="41" s="1"/>
  <c r="W37" i="41" a="1"/>
  <c r="W37" i="41" s="1"/>
  <c r="X37" i="41" s="1"/>
  <c r="Y37" i="41" s="1"/>
  <c r="I37" i="41" s="1"/>
  <c r="T37" i="41" a="1"/>
  <c r="T37" i="41" s="1"/>
  <c r="U37" i="41" s="1"/>
  <c r="V37" i="41" s="1"/>
  <c r="H37" i="41" s="1"/>
  <c r="BA36" i="41" a="1"/>
  <c r="BA36" i="41" s="1"/>
  <c r="BB36" i="41" s="1"/>
  <c r="BC36" i="41" s="1"/>
  <c r="S36" i="41" s="1"/>
  <c r="AX36" i="41" a="1"/>
  <c r="AX36" i="41" s="1"/>
  <c r="AY36" i="41" s="1"/>
  <c r="AZ36" i="41" s="1"/>
  <c r="R36" i="41" s="1"/>
  <c r="AU36" i="41" a="1"/>
  <c r="AU36" i="41" s="1"/>
  <c r="AV36" i="41" s="1"/>
  <c r="AW36" i="41" s="1"/>
  <c r="Q36" i="41" s="1"/>
  <c r="AR36" i="41" a="1"/>
  <c r="AR36" i="41" s="1"/>
  <c r="AS36" i="41" s="1"/>
  <c r="AT36" i="41" s="1"/>
  <c r="P36" i="41" s="1"/>
  <c r="AO36" i="41" a="1"/>
  <c r="AO36" i="41" s="1"/>
  <c r="AP36" i="41" s="1"/>
  <c r="AQ36" i="41" s="1"/>
  <c r="O36" i="41" s="1"/>
  <c r="AL36" i="41" a="1"/>
  <c r="AL36" i="41" s="1"/>
  <c r="AM36" i="41" s="1"/>
  <c r="AN36" i="41" s="1"/>
  <c r="N36" i="41" s="1"/>
  <c r="AI36" i="41" a="1"/>
  <c r="AI36" i="41" s="1"/>
  <c r="AJ36" i="41" s="1"/>
  <c r="AK36" i="41" s="1"/>
  <c r="M36" i="41" s="1"/>
  <c r="AF36" i="41" a="1"/>
  <c r="AF36" i="41" s="1"/>
  <c r="AG36" i="41" s="1"/>
  <c r="AH36" i="41" s="1"/>
  <c r="L36" i="41" s="1"/>
  <c r="AC36" i="41" a="1"/>
  <c r="AC36" i="41" s="1"/>
  <c r="AD36" i="41" s="1"/>
  <c r="AE36" i="41" s="1"/>
  <c r="K36" i="41" s="1"/>
  <c r="Z36" i="41" a="1"/>
  <c r="Z36" i="41" s="1"/>
  <c r="AA36" i="41" s="1"/>
  <c r="AB36" i="41" s="1"/>
  <c r="J36" i="41" s="1"/>
  <c r="W36" i="41" a="1"/>
  <c r="W36" i="41" s="1"/>
  <c r="X36" i="41" s="1"/>
  <c r="Y36" i="41" s="1"/>
  <c r="I36" i="41" s="1"/>
  <c r="T36" i="41" a="1"/>
  <c r="T36" i="41" s="1"/>
  <c r="U36" i="41" s="1"/>
  <c r="V36" i="41" s="1"/>
  <c r="H36" i="41" s="1"/>
  <c r="BA35" i="41" a="1"/>
  <c r="BA35" i="41" s="1"/>
  <c r="BB35" i="41" s="1"/>
  <c r="BC35" i="41" s="1"/>
  <c r="S35" i="41" s="1"/>
  <c r="AX35" i="41" a="1"/>
  <c r="AX35" i="41" s="1"/>
  <c r="AY35" i="41" s="1"/>
  <c r="AZ35" i="41" s="1"/>
  <c r="R35" i="41" s="1"/>
  <c r="AU35" i="41" a="1"/>
  <c r="AU35" i="41" s="1"/>
  <c r="AV35" i="41" s="1"/>
  <c r="AW35" i="41" s="1"/>
  <c r="Q35" i="41" s="1"/>
  <c r="AR35" i="41" a="1"/>
  <c r="AR35" i="41" s="1"/>
  <c r="AS35" i="41" s="1"/>
  <c r="AT35" i="41" s="1"/>
  <c r="P35" i="41" s="1"/>
  <c r="AO35" i="41" a="1"/>
  <c r="AO35" i="41" s="1"/>
  <c r="AP35" i="41" s="1"/>
  <c r="AQ35" i="41" s="1"/>
  <c r="O35" i="41" s="1"/>
  <c r="AL35" i="41" a="1"/>
  <c r="AL35" i="41" s="1"/>
  <c r="AM35" i="41" s="1"/>
  <c r="AN35" i="41" s="1"/>
  <c r="N35" i="41" s="1"/>
  <c r="AI35" i="41" a="1"/>
  <c r="AI35" i="41" s="1"/>
  <c r="AJ35" i="41" s="1"/>
  <c r="AK35" i="41" s="1"/>
  <c r="M35" i="41" s="1"/>
  <c r="AF35" i="41" a="1"/>
  <c r="AF35" i="41" s="1"/>
  <c r="AG35" i="41" s="1"/>
  <c r="AH35" i="41" s="1"/>
  <c r="L35" i="41" s="1"/>
  <c r="AC35" i="41" a="1"/>
  <c r="AC35" i="41" s="1"/>
  <c r="AD35" i="41" s="1"/>
  <c r="AE35" i="41" s="1"/>
  <c r="K35" i="41" s="1"/>
  <c r="Z35" i="41" a="1"/>
  <c r="Z35" i="41" s="1"/>
  <c r="AA35" i="41" s="1"/>
  <c r="AB35" i="41" s="1"/>
  <c r="J35" i="41" s="1"/>
  <c r="W35" i="41" a="1"/>
  <c r="W35" i="41" s="1"/>
  <c r="X35" i="41" s="1"/>
  <c r="Y35" i="41" s="1"/>
  <c r="I35" i="41" s="1"/>
  <c r="T35" i="41" a="1"/>
  <c r="T35" i="41" s="1"/>
  <c r="U35" i="41" s="1"/>
  <c r="V35" i="41" s="1"/>
  <c r="H35" i="41" s="1"/>
  <c r="BA34" i="41" a="1"/>
  <c r="BA34" i="41" s="1"/>
  <c r="BB34" i="41" s="1"/>
  <c r="BC34" i="41" s="1"/>
  <c r="S34" i="41" s="1"/>
  <c r="AX34" i="41" a="1"/>
  <c r="AX34" i="41" s="1"/>
  <c r="AY34" i="41" s="1"/>
  <c r="AZ34" i="41" s="1"/>
  <c r="R34" i="41" s="1"/>
  <c r="AU34" i="41" a="1"/>
  <c r="AU34" i="41" s="1"/>
  <c r="AV34" i="41" s="1"/>
  <c r="AW34" i="41" s="1"/>
  <c r="Q34" i="41" s="1"/>
  <c r="AR34" i="41" a="1"/>
  <c r="AR34" i="41" s="1"/>
  <c r="AS34" i="41" s="1"/>
  <c r="AT34" i="41" s="1"/>
  <c r="P34" i="41" s="1"/>
  <c r="AO34" i="41" a="1"/>
  <c r="AO34" i="41" s="1"/>
  <c r="AP34" i="41" s="1"/>
  <c r="AQ34" i="41" s="1"/>
  <c r="O34" i="41" s="1"/>
  <c r="AL34" i="41" a="1"/>
  <c r="AL34" i="41" s="1"/>
  <c r="AM34" i="41" s="1"/>
  <c r="AN34" i="41" s="1"/>
  <c r="N34" i="41" s="1"/>
  <c r="AI34" i="41" a="1"/>
  <c r="AI34" i="41" s="1"/>
  <c r="AJ34" i="41" s="1"/>
  <c r="AK34" i="41" s="1"/>
  <c r="M34" i="41" s="1"/>
  <c r="AF34" i="41" a="1"/>
  <c r="AF34" i="41" s="1"/>
  <c r="AG34" i="41" s="1"/>
  <c r="AH34" i="41" s="1"/>
  <c r="L34" i="41" s="1"/>
  <c r="AC34" i="41" a="1"/>
  <c r="AC34" i="41" s="1"/>
  <c r="AD34" i="41" s="1"/>
  <c r="AE34" i="41" s="1"/>
  <c r="K34" i="41" s="1"/>
  <c r="Z34" i="41" a="1"/>
  <c r="Z34" i="41" s="1"/>
  <c r="AA34" i="41" s="1"/>
  <c r="AB34" i="41" s="1"/>
  <c r="J34" i="41" s="1"/>
  <c r="W34" i="41" a="1"/>
  <c r="W34" i="41" s="1"/>
  <c r="X34" i="41" s="1"/>
  <c r="Y34" i="41" s="1"/>
  <c r="I34" i="41" s="1"/>
  <c r="T34" i="41" a="1"/>
  <c r="T34" i="41" s="1"/>
  <c r="U34" i="41" s="1"/>
  <c r="V34" i="41" s="1"/>
  <c r="H34" i="41" s="1"/>
  <c r="BA33" i="41" a="1"/>
  <c r="BA33" i="41" s="1"/>
  <c r="BB33" i="41" s="1"/>
  <c r="BC33" i="41" s="1"/>
  <c r="S33" i="41" s="1"/>
  <c r="AX33" i="41" a="1"/>
  <c r="AX33" i="41" s="1"/>
  <c r="AY33" i="41" s="1"/>
  <c r="AZ33" i="41" s="1"/>
  <c r="R33" i="41" s="1"/>
  <c r="AU33" i="41" a="1"/>
  <c r="AU33" i="41" s="1"/>
  <c r="AV33" i="41" s="1"/>
  <c r="AW33" i="41" s="1"/>
  <c r="Q33" i="41" s="1"/>
  <c r="AR33" i="41" a="1"/>
  <c r="AR33" i="41" s="1"/>
  <c r="AS33" i="41" s="1"/>
  <c r="AT33" i="41" s="1"/>
  <c r="P33" i="41" s="1"/>
  <c r="AO33" i="41" a="1"/>
  <c r="AO33" i="41" s="1"/>
  <c r="AP33" i="41" s="1"/>
  <c r="AQ33" i="41" s="1"/>
  <c r="O33" i="41" s="1"/>
  <c r="AL33" i="41" a="1"/>
  <c r="AL33" i="41" s="1"/>
  <c r="AM33" i="41" s="1"/>
  <c r="AN33" i="41" s="1"/>
  <c r="N33" i="41" s="1"/>
  <c r="AI33" i="41" a="1"/>
  <c r="AI33" i="41" s="1"/>
  <c r="AJ33" i="41" s="1"/>
  <c r="AK33" i="41" s="1"/>
  <c r="M33" i="41" s="1"/>
  <c r="AF33" i="41" a="1"/>
  <c r="AF33" i="41" s="1"/>
  <c r="AG33" i="41" s="1"/>
  <c r="AH33" i="41" s="1"/>
  <c r="L33" i="41" s="1"/>
  <c r="AC33" i="41" a="1"/>
  <c r="AC33" i="41" s="1"/>
  <c r="AD33" i="41" s="1"/>
  <c r="AE33" i="41" s="1"/>
  <c r="K33" i="41" s="1"/>
  <c r="Z33" i="41" a="1"/>
  <c r="Z33" i="41" s="1"/>
  <c r="AA33" i="41" s="1"/>
  <c r="AB33" i="41" s="1"/>
  <c r="J33" i="41" s="1"/>
  <c r="W33" i="41" a="1"/>
  <c r="W33" i="41" s="1"/>
  <c r="X33" i="41" s="1"/>
  <c r="Y33" i="41" s="1"/>
  <c r="I33" i="41" s="1"/>
  <c r="T33" i="41" a="1"/>
  <c r="T33" i="41" s="1"/>
  <c r="U33" i="41" s="1"/>
  <c r="V33" i="41" s="1"/>
  <c r="H33" i="41" s="1"/>
  <c r="BA32" i="41" a="1"/>
  <c r="BA32" i="41" s="1"/>
  <c r="BB32" i="41" s="1"/>
  <c r="BC32" i="41" s="1"/>
  <c r="S32" i="41" s="1"/>
  <c r="AX32" i="41" a="1"/>
  <c r="AX32" i="41" s="1"/>
  <c r="AY32" i="41" s="1"/>
  <c r="AZ32" i="41" s="1"/>
  <c r="R32" i="41" s="1"/>
  <c r="AU32" i="41" a="1"/>
  <c r="AU32" i="41" s="1"/>
  <c r="AV32" i="41" s="1"/>
  <c r="AW32" i="41" s="1"/>
  <c r="Q32" i="41" s="1"/>
  <c r="AR32" i="41" a="1"/>
  <c r="AR32" i="41" s="1"/>
  <c r="AS32" i="41" s="1"/>
  <c r="AT32" i="41" s="1"/>
  <c r="P32" i="41" s="1"/>
  <c r="AO32" i="41" a="1"/>
  <c r="AO32" i="41" s="1"/>
  <c r="AP32" i="41" s="1"/>
  <c r="AQ32" i="41" s="1"/>
  <c r="O32" i="41" s="1"/>
  <c r="AL32" i="41" a="1"/>
  <c r="AL32" i="41" s="1"/>
  <c r="AM32" i="41" s="1"/>
  <c r="AN32" i="41" s="1"/>
  <c r="N32" i="41" s="1"/>
  <c r="AI32" i="41" a="1"/>
  <c r="AI32" i="41" s="1"/>
  <c r="AJ32" i="41" s="1"/>
  <c r="AK32" i="41" s="1"/>
  <c r="M32" i="41" s="1"/>
  <c r="AF32" i="41" a="1"/>
  <c r="AF32" i="41" s="1"/>
  <c r="AG32" i="41" s="1"/>
  <c r="AH32" i="41" s="1"/>
  <c r="L32" i="41" s="1"/>
  <c r="AC32" i="41" a="1"/>
  <c r="AC32" i="41" s="1"/>
  <c r="AD32" i="41" s="1"/>
  <c r="AE32" i="41" s="1"/>
  <c r="K32" i="41" s="1"/>
  <c r="Z32" i="41" a="1"/>
  <c r="Z32" i="41" s="1"/>
  <c r="AA32" i="41" s="1"/>
  <c r="AB32" i="41" s="1"/>
  <c r="J32" i="41" s="1"/>
  <c r="W32" i="41" a="1"/>
  <c r="W32" i="41" s="1"/>
  <c r="X32" i="41" s="1"/>
  <c r="Y32" i="41" s="1"/>
  <c r="I32" i="41" s="1"/>
  <c r="T32" i="41" a="1"/>
  <c r="T32" i="41" s="1"/>
  <c r="U32" i="41" s="1"/>
  <c r="V32" i="41" s="1"/>
  <c r="H32" i="41" s="1"/>
  <c r="BA31" i="41" a="1"/>
  <c r="BA31" i="41" s="1"/>
  <c r="BB31" i="41" s="1"/>
  <c r="BC31" i="41" s="1"/>
  <c r="S31" i="41" s="1"/>
  <c r="AX31" i="41" a="1"/>
  <c r="AX31" i="41" s="1"/>
  <c r="AY31" i="41" s="1"/>
  <c r="AZ31" i="41" s="1"/>
  <c r="R31" i="41" s="1"/>
  <c r="AU31" i="41" a="1"/>
  <c r="AU31" i="41" s="1"/>
  <c r="AV31" i="41" s="1"/>
  <c r="AW31" i="41" s="1"/>
  <c r="Q31" i="41" s="1"/>
  <c r="AR31" i="41" a="1"/>
  <c r="AR31" i="41" s="1"/>
  <c r="AS31" i="41" s="1"/>
  <c r="AT31" i="41" s="1"/>
  <c r="P31" i="41" s="1"/>
  <c r="AO31" i="41" a="1"/>
  <c r="AO31" i="41" s="1"/>
  <c r="AP31" i="41" s="1"/>
  <c r="AQ31" i="41" s="1"/>
  <c r="O31" i="41" s="1"/>
  <c r="AL31" i="41" a="1"/>
  <c r="AL31" i="41" s="1"/>
  <c r="AM31" i="41" s="1"/>
  <c r="AN31" i="41" s="1"/>
  <c r="N31" i="41" s="1"/>
  <c r="AI31" i="41" a="1"/>
  <c r="AI31" i="41" s="1"/>
  <c r="AJ31" i="41" s="1"/>
  <c r="AK31" i="41" s="1"/>
  <c r="M31" i="41" s="1"/>
  <c r="AF31" i="41" a="1"/>
  <c r="AF31" i="41" s="1"/>
  <c r="AG31" i="41" s="1"/>
  <c r="AH31" i="41" s="1"/>
  <c r="L31" i="41" s="1"/>
  <c r="AC31" i="41" a="1"/>
  <c r="AC31" i="41" s="1"/>
  <c r="AD31" i="41" s="1"/>
  <c r="AE31" i="41" s="1"/>
  <c r="K31" i="41" s="1"/>
  <c r="Z31" i="41" a="1"/>
  <c r="Z31" i="41" s="1"/>
  <c r="AA31" i="41" s="1"/>
  <c r="AB31" i="41" s="1"/>
  <c r="J31" i="41" s="1"/>
  <c r="W31" i="41" a="1"/>
  <c r="W31" i="41" s="1"/>
  <c r="X31" i="41" s="1"/>
  <c r="Y31" i="41" s="1"/>
  <c r="I31" i="41" s="1"/>
  <c r="T31" i="41" a="1"/>
  <c r="T31" i="41" s="1"/>
  <c r="U31" i="41" s="1"/>
  <c r="V31" i="41" s="1"/>
  <c r="H31" i="41" s="1"/>
  <c r="BA30" i="41" a="1"/>
  <c r="BA30" i="41" s="1"/>
  <c r="BB30" i="41" s="1"/>
  <c r="BC30" i="41" s="1"/>
  <c r="S30" i="41" s="1"/>
  <c r="AX30" i="41" a="1"/>
  <c r="AX30" i="41" s="1"/>
  <c r="AY30" i="41" s="1"/>
  <c r="AZ30" i="41" s="1"/>
  <c r="R30" i="41" s="1"/>
  <c r="AU30" i="41" a="1"/>
  <c r="AU30" i="41" s="1"/>
  <c r="AV30" i="41" s="1"/>
  <c r="AW30" i="41" s="1"/>
  <c r="Q30" i="41" s="1"/>
  <c r="AR30" i="41" a="1"/>
  <c r="AR30" i="41" s="1"/>
  <c r="AS30" i="41" s="1"/>
  <c r="AT30" i="41" s="1"/>
  <c r="P30" i="41" s="1"/>
  <c r="AO30" i="41" a="1"/>
  <c r="AO30" i="41" s="1"/>
  <c r="AP30" i="41" s="1"/>
  <c r="AQ30" i="41" s="1"/>
  <c r="O30" i="41" s="1"/>
  <c r="AL30" i="41" a="1"/>
  <c r="AL30" i="41" s="1"/>
  <c r="AM30" i="41" s="1"/>
  <c r="AN30" i="41" s="1"/>
  <c r="N30" i="41" s="1"/>
  <c r="AI30" i="41" a="1"/>
  <c r="AI30" i="41" s="1"/>
  <c r="AJ30" i="41" s="1"/>
  <c r="AK30" i="41" s="1"/>
  <c r="M30" i="41" s="1"/>
  <c r="AF30" i="41" a="1"/>
  <c r="AF30" i="41" s="1"/>
  <c r="AG30" i="41" s="1"/>
  <c r="AH30" i="41" s="1"/>
  <c r="L30" i="41" s="1"/>
  <c r="AC30" i="41" a="1"/>
  <c r="AC30" i="41" s="1"/>
  <c r="AD30" i="41" s="1"/>
  <c r="AE30" i="41" s="1"/>
  <c r="K30" i="41" s="1"/>
  <c r="Z30" i="41" a="1"/>
  <c r="Z30" i="41" s="1"/>
  <c r="AA30" i="41" s="1"/>
  <c r="AB30" i="41" s="1"/>
  <c r="J30" i="41" s="1"/>
  <c r="W30" i="41" a="1"/>
  <c r="W30" i="41" s="1"/>
  <c r="X30" i="41" s="1"/>
  <c r="Y30" i="41" s="1"/>
  <c r="I30" i="41" s="1"/>
  <c r="T30" i="41" a="1"/>
  <c r="T30" i="41" s="1"/>
  <c r="U30" i="41" s="1"/>
  <c r="V30" i="41" s="1"/>
  <c r="H30" i="41" s="1"/>
  <c r="BA29" i="41" a="1"/>
  <c r="BA29" i="41" s="1"/>
  <c r="BB29" i="41" s="1"/>
  <c r="BC29" i="41" s="1"/>
  <c r="S29" i="41" s="1"/>
  <c r="AX29" i="41" a="1"/>
  <c r="AX29" i="41" s="1"/>
  <c r="AY29" i="41" s="1"/>
  <c r="AZ29" i="41" s="1"/>
  <c r="R29" i="41" s="1"/>
  <c r="AU29" i="41" a="1"/>
  <c r="AU29" i="41" s="1"/>
  <c r="AV29" i="41" s="1"/>
  <c r="AW29" i="41" s="1"/>
  <c r="Q29" i="41" s="1"/>
  <c r="AR29" i="41" a="1"/>
  <c r="AR29" i="41" s="1"/>
  <c r="AS29" i="41" s="1"/>
  <c r="AT29" i="41" s="1"/>
  <c r="P29" i="41" s="1"/>
  <c r="AO29" i="41" a="1"/>
  <c r="AO29" i="41" s="1"/>
  <c r="AP29" i="41" s="1"/>
  <c r="AQ29" i="41" s="1"/>
  <c r="O29" i="41" s="1"/>
  <c r="AL29" i="41" a="1"/>
  <c r="AL29" i="41" s="1"/>
  <c r="AM29" i="41" s="1"/>
  <c r="AN29" i="41" s="1"/>
  <c r="N29" i="41" s="1"/>
  <c r="AI29" i="41" a="1"/>
  <c r="AI29" i="41" s="1"/>
  <c r="AJ29" i="41" s="1"/>
  <c r="AK29" i="41" s="1"/>
  <c r="M29" i="41" s="1"/>
  <c r="AF29" i="41" a="1"/>
  <c r="AF29" i="41" s="1"/>
  <c r="AG29" i="41" s="1"/>
  <c r="AH29" i="41" s="1"/>
  <c r="L29" i="41" s="1"/>
  <c r="AC29" i="41" a="1"/>
  <c r="AC29" i="41" s="1"/>
  <c r="AD29" i="41" s="1"/>
  <c r="AE29" i="41" s="1"/>
  <c r="K29" i="41" s="1"/>
  <c r="Z29" i="41" a="1"/>
  <c r="Z29" i="41" s="1"/>
  <c r="AA29" i="41" s="1"/>
  <c r="AB29" i="41" s="1"/>
  <c r="J29" i="41" s="1"/>
  <c r="W29" i="41" a="1"/>
  <c r="W29" i="41" s="1"/>
  <c r="X29" i="41" s="1"/>
  <c r="Y29" i="41" s="1"/>
  <c r="I29" i="41" s="1"/>
  <c r="T29" i="41" a="1"/>
  <c r="T29" i="41" s="1"/>
  <c r="U29" i="41" s="1"/>
  <c r="V29" i="41" s="1"/>
  <c r="H29" i="41" s="1"/>
  <c r="BA28" i="41" a="1"/>
  <c r="BA28" i="41" s="1"/>
  <c r="BB28" i="41" s="1"/>
  <c r="BC28" i="41" s="1"/>
  <c r="S28" i="41" s="1"/>
  <c r="AX28" i="41" a="1"/>
  <c r="AX28" i="41" s="1"/>
  <c r="AY28" i="41" s="1"/>
  <c r="AZ28" i="41" s="1"/>
  <c r="R28" i="41" s="1"/>
  <c r="AU28" i="41" a="1"/>
  <c r="AU28" i="41" s="1"/>
  <c r="AV28" i="41" s="1"/>
  <c r="AW28" i="41" s="1"/>
  <c r="Q28" i="41" s="1"/>
  <c r="AR28" i="41" a="1"/>
  <c r="AR28" i="41" s="1"/>
  <c r="AS28" i="41" s="1"/>
  <c r="AT28" i="41" s="1"/>
  <c r="P28" i="41" s="1"/>
  <c r="AO28" i="41" a="1"/>
  <c r="AO28" i="41" s="1"/>
  <c r="AP28" i="41" s="1"/>
  <c r="AQ28" i="41" s="1"/>
  <c r="O28" i="41" s="1"/>
  <c r="AL28" i="41" a="1"/>
  <c r="AL28" i="41" s="1"/>
  <c r="AM28" i="41" s="1"/>
  <c r="AN28" i="41" s="1"/>
  <c r="N28" i="41" s="1"/>
  <c r="AI28" i="41" a="1"/>
  <c r="AI28" i="41" s="1"/>
  <c r="AJ28" i="41" s="1"/>
  <c r="AK28" i="41" s="1"/>
  <c r="M28" i="41" s="1"/>
  <c r="AF28" i="41" a="1"/>
  <c r="AF28" i="41" s="1"/>
  <c r="AG28" i="41" s="1"/>
  <c r="AH28" i="41" s="1"/>
  <c r="L28" i="41" s="1"/>
  <c r="AC28" i="41" a="1"/>
  <c r="AC28" i="41" s="1"/>
  <c r="AD28" i="41" s="1"/>
  <c r="AE28" i="41" s="1"/>
  <c r="K28" i="41" s="1"/>
  <c r="Z28" i="41" a="1"/>
  <c r="Z28" i="41" s="1"/>
  <c r="AA28" i="41" s="1"/>
  <c r="AB28" i="41" s="1"/>
  <c r="J28" i="41" s="1"/>
  <c r="W28" i="41" a="1"/>
  <c r="W28" i="41" s="1"/>
  <c r="X28" i="41" s="1"/>
  <c r="Y28" i="41" s="1"/>
  <c r="I28" i="41" s="1"/>
  <c r="T28" i="41" a="1"/>
  <c r="T28" i="41" s="1"/>
  <c r="U28" i="41" s="1"/>
  <c r="V28" i="41" s="1"/>
  <c r="H28" i="41" s="1"/>
  <c r="BA27" i="41" a="1"/>
  <c r="BA27" i="41" s="1"/>
  <c r="BB27" i="41" s="1"/>
  <c r="BC27" i="41" s="1"/>
  <c r="S27" i="41" s="1"/>
  <c r="AX27" i="41" a="1"/>
  <c r="AX27" i="41" s="1"/>
  <c r="AY27" i="41" s="1"/>
  <c r="AZ27" i="41" s="1"/>
  <c r="R27" i="41" s="1"/>
  <c r="AU27" i="41" a="1"/>
  <c r="AU27" i="41" s="1"/>
  <c r="AV27" i="41" s="1"/>
  <c r="AW27" i="41" s="1"/>
  <c r="Q27" i="41" s="1"/>
  <c r="AR27" i="41" a="1"/>
  <c r="AR27" i="41" s="1"/>
  <c r="AS27" i="41" s="1"/>
  <c r="AT27" i="41" s="1"/>
  <c r="P27" i="41" s="1"/>
  <c r="AO27" i="41" a="1"/>
  <c r="AO27" i="41" s="1"/>
  <c r="AP27" i="41" s="1"/>
  <c r="AQ27" i="41" s="1"/>
  <c r="O27" i="41" s="1"/>
  <c r="AL27" i="41" a="1"/>
  <c r="AL27" i="41" s="1"/>
  <c r="AM27" i="41" s="1"/>
  <c r="AN27" i="41" s="1"/>
  <c r="N27" i="41" s="1"/>
  <c r="AI27" i="41" a="1"/>
  <c r="AI27" i="41" s="1"/>
  <c r="AJ27" i="41" s="1"/>
  <c r="AK27" i="41" s="1"/>
  <c r="M27" i="41" s="1"/>
  <c r="AF27" i="41" a="1"/>
  <c r="AF27" i="41" s="1"/>
  <c r="AG27" i="41" s="1"/>
  <c r="AH27" i="41" s="1"/>
  <c r="L27" i="41" s="1"/>
  <c r="AC27" i="41" a="1"/>
  <c r="AC27" i="41" s="1"/>
  <c r="AD27" i="41" s="1"/>
  <c r="AE27" i="41" s="1"/>
  <c r="K27" i="41" s="1"/>
  <c r="Z27" i="41" a="1"/>
  <c r="Z27" i="41" s="1"/>
  <c r="AA27" i="41" s="1"/>
  <c r="AB27" i="41" s="1"/>
  <c r="J27" i="41" s="1"/>
  <c r="W27" i="41" a="1"/>
  <c r="W27" i="41" s="1"/>
  <c r="X27" i="41" s="1"/>
  <c r="Y27" i="41" s="1"/>
  <c r="I27" i="41" s="1"/>
  <c r="T27" i="41" a="1"/>
  <c r="T27" i="41" s="1"/>
  <c r="U27" i="41" s="1"/>
  <c r="V27" i="41" s="1"/>
  <c r="H27" i="41" s="1"/>
  <c r="BA26" i="41" a="1"/>
  <c r="BA26" i="41" s="1"/>
  <c r="BB26" i="41" s="1"/>
  <c r="BC26" i="41" s="1"/>
  <c r="S26" i="41" s="1"/>
  <c r="AX26" i="41" a="1"/>
  <c r="AX26" i="41" s="1"/>
  <c r="AY26" i="41" s="1"/>
  <c r="AZ26" i="41" s="1"/>
  <c r="R26" i="41" s="1"/>
  <c r="AU26" i="41" a="1"/>
  <c r="AU26" i="41" s="1"/>
  <c r="AV26" i="41" s="1"/>
  <c r="AW26" i="41" s="1"/>
  <c r="Q26" i="41" s="1"/>
  <c r="AR26" i="41" a="1"/>
  <c r="AR26" i="41" s="1"/>
  <c r="AS26" i="41" s="1"/>
  <c r="AT26" i="41" s="1"/>
  <c r="P26" i="41" s="1"/>
  <c r="AO26" i="41" a="1"/>
  <c r="AO26" i="41" s="1"/>
  <c r="AP26" i="41" s="1"/>
  <c r="AQ26" i="41" s="1"/>
  <c r="O26" i="41" s="1"/>
  <c r="AL26" i="41" a="1"/>
  <c r="AL26" i="41" s="1"/>
  <c r="AM26" i="41" s="1"/>
  <c r="AN26" i="41" s="1"/>
  <c r="N26" i="41" s="1"/>
  <c r="AI26" i="41" a="1"/>
  <c r="AI26" i="41" s="1"/>
  <c r="AJ26" i="41" s="1"/>
  <c r="AK26" i="41" s="1"/>
  <c r="M26" i="41" s="1"/>
  <c r="AF26" i="41" a="1"/>
  <c r="AF26" i="41" s="1"/>
  <c r="AG26" i="41" s="1"/>
  <c r="AH26" i="41" s="1"/>
  <c r="L26" i="41" s="1"/>
  <c r="AC26" i="41" a="1"/>
  <c r="AC26" i="41" s="1"/>
  <c r="AD26" i="41" s="1"/>
  <c r="AE26" i="41" s="1"/>
  <c r="K26" i="41" s="1"/>
  <c r="Z26" i="41" a="1"/>
  <c r="Z26" i="41" s="1"/>
  <c r="AA26" i="41" s="1"/>
  <c r="AB26" i="41" s="1"/>
  <c r="J26" i="41" s="1"/>
  <c r="W26" i="41" a="1"/>
  <c r="W26" i="41" s="1"/>
  <c r="X26" i="41" s="1"/>
  <c r="Y26" i="41" s="1"/>
  <c r="I26" i="41" s="1"/>
  <c r="T26" i="41" a="1"/>
  <c r="T26" i="41" s="1"/>
  <c r="U26" i="41" s="1"/>
  <c r="V26" i="41" s="1"/>
  <c r="H26" i="41" s="1"/>
  <c r="BA25" i="41" a="1"/>
  <c r="BA25" i="41" s="1"/>
  <c r="BB25" i="41" s="1"/>
  <c r="BC25" i="41" s="1"/>
  <c r="S25" i="41" s="1"/>
  <c r="AX25" i="41" a="1"/>
  <c r="AX25" i="41" s="1"/>
  <c r="AY25" i="41" s="1"/>
  <c r="AZ25" i="41" s="1"/>
  <c r="R25" i="41" s="1"/>
  <c r="AU25" i="41" a="1"/>
  <c r="AU25" i="41" s="1"/>
  <c r="AV25" i="41" s="1"/>
  <c r="AW25" i="41" s="1"/>
  <c r="Q25" i="41" s="1"/>
  <c r="AR25" i="41" a="1"/>
  <c r="AR25" i="41" s="1"/>
  <c r="AS25" i="41" s="1"/>
  <c r="AT25" i="41" s="1"/>
  <c r="P25" i="41" s="1"/>
  <c r="AO25" i="41" a="1"/>
  <c r="AO25" i="41" s="1"/>
  <c r="AP25" i="41" s="1"/>
  <c r="AQ25" i="41" s="1"/>
  <c r="O25" i="41" s="1"/>
  <c r="AL25" i="41" a="1"/>
  <c r="AL25" i="41" s="1"/>
  <c r="AM25" i="41" s="1"/>
  <c r="AN25" i="41" s="1"/>
  <c r="N25" i="41" s="1"/>
  <c r="AI25" i="41" a="1"/>
  <c r="AI25" i="41" s="1"/>
  <c r="AJ25" i="41" s="1"/>
  <c r="AK25" i="41" s="1"/>
  <c r="M25" i="41" s="1"/>
  <c r="AF25" i="41" a="1"/>
  <c r="AF25" i="41" s="1"/>
  <c r="AG25" i="41" s="1"/>
  <c r="AH25" i="41" s="1"/>
  <c r="L25" i="41" s="1"/>
  <c r="AC25" i="41" a="1"/>
  <c r="AC25" i="41" s="1"/>
  <c r="AD25" i="41" s="1"/>
  <c r="AE25" i="41" s="1"/>
  <c r="K25" i="41" s="1"/>
  <c r="Z25" i="41" a="1"/>
  <c r="Z25" i="41" s="1"/>
  <c r="AA25" i="41" s="1"/>
  <c r="AB25" i="41" s="1"/>
  <c r="J25" i="41" s="1"/>
  <c r="W25" i="41" a="1"/>
  <c r="W25" i="41" s="1"/>
  <c r="X25" i="41" s="1"/>
  <c r="Y25" i="41" s="1"/>
  <c r="I25" i="41" s="1"/>
  <c r="T25" i="41" a="1"/>
  <c r="T25" i="41" s="1"/>
  <c r="U25" i="41" s="1"/>
  <c r="V25" i="41" s="1"/>
  <c r="H25" i="41" s="1"/>
  <c r="BA24" i="41" a="1"/>
  <c r="BA24" i="41" s="1"/>
  <c r="BB24" i="41" s="1"/>
  <c r="BC24" i="41" s="1"/>
  <c r="S24" i="41" s="1"/>
  <c r="AX24" i="41" a="1"/>
  <c r="AX24" i="41" s="1"/>
  <c r="AY24" i="41" s="1"/>
  <c r="AZ24" i="41" s="1"/>
  <c r="R24" i="41" s="1"/>
  <c r="AU24" i="41" a="1"/>
  <c r="AU24" i="41" s="1"/>
  <c r="AV24" i="41" s="1"/>
  <c r="AW24" i="41" s="1"/>
  <c r="Q24" i="41" s="1"/>
  <c r="AR24" i="41" a="1"/>
  <c r="AR24" i="41" s="1"/>
  <c r="AS24" i="41" s="1"/>
  <c r="AT24" i="41" s="1"/>
  <c r="P24" i="41" s="1"/>
  <c r="AO24" i="41" a="1"/>
  <c r="AO24" i="41" s="1"/>
  <c r="AP24" i="41" s="1"/>
  <c r="AQ24" i="41" s="1"/>
  <c r="O24" i="41" s="1"/>
  <c r="AL24" i="41" a="1"/>
  <c r="AL24" i="41" s="1"/>
  <c r="AM24" i="41" s="1"/>
  <c r="AN24" i="41" s="1"/>
  <c r="N24" i="41" s="1"/>
  <c r="AI24" i="41" a="1"/>
  <c r="AI24" i="41" s="1"/>
  <c r="AJ24" i="41" s="1"/>
  <c r="AK24" i="41" s="1"/>
  <c r="M24" i="41" s="1"/>
  <c r="AF24" i="41" a="1"/>
  <c r="AF24" i="41" s="1"/>
  <c r="AG24" i="41" s="1"/>
  <c r="AH24" i="41" s="1"/>
  <c r="L24" i="41" s="1"/>
  <c r="AC24" i="41" a="1"/>
  <c r="AC24" i="41" s="1"/>
  <c r="AD24" i="41" s="1"/>
  <c r="AE24" i="41" s="1"/>
  <c r="K24" i="41" s="1"/>
  <c r="Z24" i="41" a="1"/>
  <c r="Z24" i="41" s="1"/>
  <c r="AA24" i="41" s="1"/>
  <c r="AB24" i="41" s="1"/>
  <c r="J24" i="41" s="1"/>
  <c r="W24" i="41" a="1"/>
  <c r="W24" i="41" s="1"/>
  <c r="X24" i="41" s="1"/>
  <c r="Y24" i="41" s="1"/>
  <c r="I24" i="41" s="1"/>
  <c r="T24" i="41" a="1"/>
  <c r="T24" i="41" s="1"/>
  <c r="U24" i="41" s="1"/>
  <c r="V24" i="41" s="1"/>
  <c r="H24" i="41" s="1"/>
  <c r="BA23" i="41" a="1"/>
  <c r="BA23" i="41" s="1"/>
  <c r="BB23" i="41" s="1"/>
  <c r="BC23" i="41" s="1"/>
  <c r="S23" i="41" s="1"/>
  <c r="AX23" i="41" a="1"/>
  <c r="AX23" i="41" s="1"/>
  <c r="AY23" i="41" s="1"/>
  <c r="AZ23" i="41" s="1"/>
  <c r="R23" i="41" s="1"/>
  <c r="AU23" i="41" a="1"/>
  <c r="AU23" i="41" s="1"/>
  <c r="AV23" i="41" s="1"/>
  <c r="AW23" i="41" s="1"/>
  <c r="Q23" i="41" s="1"/>
  <c r="AR23" i="41" a="1"/>
  <c r="AR23" i="41" s="1"/>
  <c r="AS23" i="41" s="1"/>
  <c r="AT23" i="41" s="1"/>
  <c r="P23" i="41" s="1"/>
  <c r="AO23" i="41" a="1"/>
  <c r="AO23" i="41" s="1"/>
  <c r="AP23" i="41" s="1"/>
  <c r="AQ23" i="41" s="1"/>
  <c r="O23" i="41" s="1"/>
  <c r="AL23" i="41" a="1"/>
  <c r="AL23" i="41" s="1"/>
  <c r="AM23" i="41" s="1"/>
  <c r="AN23" i="41" s="1"/>
  <c r="N23" i="41" s="1"/>
  <c r="AI23" i="41" a="1"/>
  <c r="AI23" i="41" s="1"/>
  <c r="AJ23" i="41" s="1"/>
  <c r="AK23" i="41" s="1"/>
  <c r="M23" i="41" s="1"/>
  <c r="AF23" i="41" a="1"/>
  <c r="AF23" i="41" s="1"/>
  <c r="AG23" i="41" s="1"/>
  <c r="AH23" i="41" s="1"/>
  <c r="L23" i="41" s="1"/>
  <c r="AC23" i="41" a="1"/>
  <c r="AC23" i="41" s="1"/>
  <c r="AD23" i="41" s="1"/>
  <c r="AE23" i="41" s="1"/>
  <c r="K23" i="41" s="1"/>
  <c r="Z23" i="41" a="1"/>
  <c r="Z23" i="41" s="1"/>
  <c r="AA23" i="41" s="1"/>
  <c r="AB23" i="41" s="1"/>
  <c r="J23" i="41" s="1"/>
  <c r="W23" i="41" a="1"/>
  <c r="W23" i="41" s="1"/>
  <c r="X23" i="41" s="1"/>
  <c r="Y23" i="41" s="1"/>
  <c r="I23" i="41" s="1"/>
  <c r="T23" i="41" a="1"/>
  <c r="T23" i="41" s="1"/>
  <c r="U23" i="41" s="1"/>
  <c r="V23" i="41" s="1"/>
  <c r="H23" i="41" s="1"/>
  <c r="BA22" i="41" a="1"/>
  <c r="BA22" i="41" s="1"/>
  <c r="BB22" i="41" s="1"/>
  <c r="BC22" i="41" s="1"/>
  <c r="S22" i="41" s="1"/>
  <c r="AX22" i="41" a="1"/>
  <c r="AX22" i="41" s="1"/>
  <c r="AY22" i="41" s="1"/>
  <c r="AZ22" i="41" s="1"/>
  <c r="R22" i="41" s="1"/>
  <c r="AU22" i="41" a="1"/>
  <c r="AU22" i="41" s="1"/>
  <c r="AV22" i="41" s="1"/>
  <c r="AW22" i="41" s="1"/>
  <c r="Q22" i="41" s="1"/>
  <c r="AR22" i="41" a="1"/>
  <c r="AR22" i="41" s="1"/>
  <c r="AS22" i="41" s="1"/>
  <c r="AT22" i="41" s="1"/>
  <c r="P22" i="41" s="1"/>
  <c r="AO22" i="41" a="1"/>
  <c r="AO22" i="41" s="1"/>
  <c r="AP22" i="41" s="1"/>
  <c r="AQ22" i="41" s="1"/>
  <c r="O22" i="41" s="1"/>
  <c r="AL22" i="41" a="1"/>
  <c r="AL22" i="41" s="1"/>
  <c r="AM22" i="41" s="1"/>
  <c r="AN22" i="41" s="1"/>
  <c r="N22" i="41" s="1"/>
  <c r="AI22" i="41" a="1"/>
  <c r="AI22" i="41" s="1"/>
  <c r="AJ22" i="41" s="1"/>
  <c r="AK22" i="41" s="1"/>
  <c r="M22" i="41" s="1"/>
  <c r="AF22" i="41" a="1"/>
  <c r="AF22" i="41" s="1"/>
  <c r="AG22" i="41" s="1"/>
  <c r="AH22" i="41" s="1"/>
  <c r="L22" i="41" s="1"/>
  <c r="AC22" i="41" a="1"/>
  <c r="AC22" i="41" s="1"/>
  <c r="AD22" i="41" s="1"/>
  <c r="AE22" i="41" s="1"/>
  <c r="K22" i="41" s="1"/>
  <c r="Z22" i="41" a="1"/>
  <c r="Z22" i="41" s="1"/>
  <c r="AA22" i="41" s="1"/>
  <c r="AB22" i="41" s="1"/>
  <c r="J22" i="41" s="1"/>
  <c r="W22" i="41" a="1"/>
  <c r="W22" i="41" s="1"/>
  <c r="X22" i="41" s="1"/>
  <c r="Y22" i="41" s="1"/>
  <c r="I22" i="41" s="1"/>
  <c r="T22" i="41" a="1"/>
  <c r="T22" i="41" s="1"/>
  <c r="U22" i="41" s="1"/>
  <c r="V22" i="41" s="1"/>
  <c r="H22" i="41" s="1"/>
  <c r="BA21" i="41" a="1"/>
  <c r="BA21" i="41" s="1"/>
  <c r="BB21" i="41" s="1"/>
  <c r="BC21" i="41" s="1"/>
  <c r="S21" i="41" s="1"/>
  <c r="AX21" i="41" a="1"/>
  <c r="AX21" i="41" s="1"/>
  <c r="AY21" i="41" s="1"/>
  <c r="AZ21" i="41" s="1"/>
  <c r="R21" i="41" s="1"/>
  <c r="AU21" i="41" a="1"/>
  <c r="AU21" i="41" s="1"/>
  <c r="AV21" i="41" s="1"/>
  <c r="AW21" i="41" s="1"/>
  <c r="Q21" i="41" s="1"/>
  <c r="AR21" i="41" a="1"/>
  <c r="AR21" i="41" s="1"/>
  <c r="AS21" i="41" s="1"/>
  <c r="AT21" i="41" s="1"/>
  <c r="P21" i="41" s="1"/>
  <c r="AO21" i="41" a="1"/>
  <c r="AO21" i="41" s="1"/>
  <c r="AP21" i="41" s="1"/>
  <c r="AQ21" i="41" s="1"/>
  <c r="O21" i="41" s="1"/>
  <c r="AL21" i="41" a="1"/>
  <c r="AL21" i="41" s="1"/>
  <c r="AM21" i="41" s="1"/>
  <c r="AN21" i="41" s="1"/>
  <c r="N21" i="41" s="1"/>
  <c r="AI21" i="41" a="1"/>
  <c r="AI21" i="41" s="1"/>
  <c r="AJ21" i="41" s="1"/>
  <c r="AK21" i="41" s="1"/>
  <c r="M21" i="41" s="1"/>
  <c r="AF21" i="41" a="1"/>
  <c r="AF21" i="41" s="1"/>
  <c r="AG21" i="41" s="1"/>
  <c r="AH21" i="41" s="1"/>
  <c r="L21" i="41" s="1"/>
  <c r="AC21" i="41" a="1"/>
  <c r="AC21" i="41" s="1"/>
  <c r="AD21" i="41" s="1"/>
  <c r="AE21" i="41" s="1"/>
  <c r="K21" i="41" s="1"/>
  <c r="Z21" i="41" a="1"/>
  <c r="Z21" i="41" s="1"/>
  <c r="AA21" i="41" s="1"/>
  <c r="AB21" i="41" s="1"/>
  <c r="J21" i="41" s="1"/>
  <c r="W21" i="41" a="1"/>
  <c r="W21" i="41" s="1"/>
  <c r="X21" i="41" s="1"/>
  <c r="Y21" i="41" s="1"/>
  <c r="I21" i="41" s="1"/>
  <c r="T21" i="41" a="1"/>
  <c r="T21" i="41" s="1"/>
  <c r="U21" i="41" s="1"/>
  <c r="V21" i="41" s="1"/>
  <c r="H21" i="41" s="1"/>
  <c r="BA20" i="41" a="1"/>
  <c r="BA20" i="41" s="1"/>
  <c r="BB20" i="41" s="1"/>
  <c r="BC20" i="41" s="1"/>
  <c r="S20" i="41" s="1"/>
  <c r="AX20" i="41" a="1"/>
  <c r="AX20" i="41" s="1"/>
  <c r="AY20" i="41" s="1"/>
  <c r="AZ20" i="41" s="1"/>
  <c r="R20" i="41" s="1"/>
  <c r="AU20" i="41" a="1"/>
  <c r="AU20" i="41" s="1"/>
  <c r="AV20" i="41" s="1"/>
  <c r="AW20" i="41" s="1"/>
  <c r="Q20" i="41" s="1"/>
  <c r="AR20" i="41" a="1"/>
  <c r="AR20" i="41" s="1"/>
  <c r="AS20" i="41" s="1"/>
  <c r="AT20" i="41" s="1"/>
  <c r="P20" i="41" s="1"/>
  <c r="AO20" i="41" a="1"/>
  <c r="AO20" i="41" s="1"/>
  <c r="AP20" i="41" s="1"/>
  <c r="AQ20" i="41" s="1"/>
  <c r="O20" i="41" s="1"/>
  <c r="AL20" i="41" a="1"/>
  <c r="AL20" i="41" s="1"/>
  <c r="AM20" i="41" s="1"/>
  <c r="AN20" i="41" s="1"/>
  <c r="N20" i="41" s="1"/>
  <c r="AI20" i="41" a="1"/>
  <c r="AI20" i="41" s="1"/>
  <c r="AJ20" i="41" s="1"/>
  <c r="AK20" i="41" s="1"/>
  <c r="M20" i="41" s="1"/>
  <c r="AF20" i="41" a="1"/>
  <c r="AF20" i="41" s="1"/>
  <c r="AG20" i="41" s="1"/>
  <c r="AH20" i="41" s="1"/>
  <c r="L20" i="41" s="1"/>
  <c r="AC20" i="41" a="1"/>
  <c r="AC20" i="41" s="1"/>
  <c r="AD20" i="41" s="1"/>
  <c r="AE20" i="41" s="1"/>
  <c r="K20" i="41" s="1"/>
  <c r="Z20" i="41" a="1"/>
  <c r="Z20" i="41" s="1"/>
  <c r="AA20" i="41" s="1"/>
  <c r="AB20" i="41" s="1"/>
  <c r="J20" i="41" s="1"/>
  <c r="W20" i="41" a="1"/>
  <c r="W20" i="41" s="1"/>
  <c r="X20" i="41" s="1"/>
  <c r="Y20" i="41" s="1"/>
  <c r="I20" i="41" s="1"/>
  <c r="T20" i="41" a="1"/>
  <c r="T20" i="41" s="1"/>
  <c r="U20" i="41" s="1"/>
  <c r="V20" i="41" s="1"/>
  <c r="H20" i="41" s="1"/>
  <c r="BA19" i="41" a="1"/>
  <c r="BA19" i="41" s="1"/>
  <c r="BB19" i="41" s="1"/>
  <c r="BC19" i="41" s="1"/>
  <c r="S19" i="41" s="1"/>
  <c r="AX19" i="41" a="1"/>
  <c r="AX19" i="41" s="1"/>
  <c r="AY19" i="41" s="1"/>
  <c r="AZ19" i="41" s="1"/>
  <c r="R19" i="41" s="1"/>
  <c r="AU19" i="41" a="1"/>
  <c r="AU19" i="41" s="1"/>
  <c r="AV19" i="41" s="1"/>
  <c r="AW19" i="41" s="1"/>
  <c r="Q19" i="41" s="1"/>
  <c r="AR19" i="41" a="1"/>
  <c r="AR19" i="41" s="1"/>
  <c r="AS19" i="41" s="1"/>
  <c r="AT19" i="41" s="1"/>
  <c r="P19" i="41" s="1"/>
  <c r="AO19" i="41" a="1"/>
  <c r="AO19" i="41" s="1"/>
  <c r="AP19" i="41" s="1"/>
  <c r="AQ19" i="41" s="1"/>
  <c r="O19" i="41" s="1"/>
  <c r="AL19" i="41" a="1"/>
  <c r="AL19" i="41" s="1"/>
  <c r="AM19" i="41" s="1"/>
  <c r="AN19" i="41" s="1"/>
  <c r="N19" i="41" s="1"/>
  <c r="AI19" i="41" a="1"/>
  <c r="AI19" i="41" s="1"/>
  <c r="AJ19" i="41" s="1"/>
  <c r="AK19" i="41" s="1"/>
  <c r="M19" i="41" s="1"/>
  <c r="AF19" i="41" a="1"/>
  <c r="AF19" i="41" s="1"/>
  <c r="AC19" i="41" a="1"/>
  <c r="AC19" i="41" s="1"/>
  <c r="AD19" i="41" s="1"/>
  <c r="AE19" i="41" s="1"/>
  <c r="K19" i="41" s="1"/>
  <c r="Z19" i="41" a="1"/>
  <c r="Z19" i="41" s="1"/>
  <c r="AA19" i="41" s="1"/>
  <c r="AB19" i="41" s="1"/>
  <c r="J19" i="41" s="1"/>
  <c r="W19" i="41" a="1"/>
  <c r="W19" i="41" s="1"/>
  <c r="T19" i="41" a="1"/>
  <c r="T19" i="41" s="1"/>
  <c r="U19" i="41" s="1"/>
  <c r="V19" i="41" s="1"/>
  <c r="H19" i="41" s="1"/>
  <c r="BA18" i="41" a="1"/>
  <c r="BA18" i="41" s="1"/>
  <c r="BB18" i="41" s="1"/>
  <c r="BC18" i="41" s="1"/>
  <c r="S18" i="41" s="1"/>
  <c r="AX18" i="41" a="1"/>
  <c r="AX18" i="41" s="1"/>
  <c r="AY18" i="41" s="1"/>
  <c r="AZ18" i="41" s="1"/>
  <c r="R18" i="41" s="1"/>
  <c r="AU18" i="41" a="1"/>
  <c r="AU18" i="41" s="1"/>
  <c r="AV18" i="41" s="1"/>
  <c r="AW18" i="41" s="1"/>
  <c r="Q18" i="41" s="1"/>
  <c r="AR18" i="41" a="1"/>
  <c r="AR18" i="41" s="1"/>
  <c r="AS18" i="41" s="1"/>
  <c r="AT18" i="41" s="1"/>
  <c r="P18" i="41" s="1"/>
  <c r="AO18" i="41" a="1"/>
  <c r="AO18" i="41" s="1"/>
  <c r="AP18" i="41" s="1"/>
  <c r="AQ18" i="41" s="1"/>
  <c r="O18" i="41" s="1"/>
  <c r="AL18" i="41" a="1"/>
  <c r="AL18" i="41" s="1"/>
  <c r="AM18" i="41" s="1"/>
  <c r="AN18" i="41" s="1"/>
  <c r="N18" i="41" s="1"/>
  <c r="AC18" i="41" a="1"/>
  <c r="AC18" i="41" s="1"/>
  <c r="Z18" i="41" a="1"/>
  <c r="Z18" i="41" s="1"/>
  <c r="U18" i="41"/>
  <c r="V18" i="41" s="1"/>
  <c r="H18" i="41" s="1"/>
  <c r="BA14" i="41" a="1"/>
  <c r="BA14" i="41" s="1"/>
  <c r="BB14" i="41" s="1"/>
  <c r="BC14" i="41" s="1"/>
  <c r="S14" i="41" s="1"/>
  <c r="AX14" i="41" a="1"/>
  <c r="AX14" i="41" s="1"/>
  <c r="AY14" i="41" s="1"/>
  <c r="AZ14" i="41" s="1"/>
  <c r="R14" i="41" s="1"/>
  <c r="AU14" i="41" a="1"/>
  <c r="AU14" i="41" s="1"/>
  <c r="AV14" i="41" s="1"/>
  <c r="AW14" i="41" s="1"/>
  <c r="Q14" i="41" s="1"/>
  <c r="AR14" i="41" a="1"/>
  <c r="AR14" i="41" s="1"/>
  <c r="AS14" i="41" s="1"/>
  <c r="AT14" i="41" s="1"/>
  <c r="P14" i="41" s="1"/>
  <c r="AO14" i="41" a="1"/>
  <c r="AO14" i="41" s="1"/>
  <c r="AP14" i="41" s="1"/>
  <c r="AQ14" i="41" s="1"/>
  <c r="O14" i="41" s="1"/>
  <c r="AL14" i="41" a="1"/>
  <c r="AL14" i="41" s="1"/>
  <c r="AM14" i="41" s="1"/>
  <c r="AN14" i="41" s="1"/>
  <c r="N14" i="41" s="1"/>
  <c r="AC14" i="41" a="1"/>
  <c r="AC14" i="41" s="1"/>
  <c r="Z14" i="41" a="1"/>
  <c r="Z14" i="41" s="1"/>
  <c r="BA16" i="41" a="1"/>
  <c r="BA16" i="41" s="1"/>
  <c r="BB16" i="41" s="1"/>
  <c r="BC16" i="41" s="1"/>
  <c r="S16" i="41" s="1"/>
  <c r="AX16" i="41" a="1"/>
  <c r="AX16" i="41" s="1"/>
  <c r="AY16" i="41" s="1"/>
  <c r="AZ16" i="41" s="1"/>
  <c r="R16" i="41" s="1"/>
  <c r="AU16" i="41" a="1"/>
  <c r="AU16" i="41" s="1"/>
  <c r="AV16" i="41" s="1"/>
  <c r="AW16" i="41" s="1"/>
  <c r="Q16" i="41" s="1"/>
  <c r="AR16" i="41" a="1"/>
  <c r="AR16" i="41" s="1"/>
  <c r="AS16" i="41" s="1"/>
  <c r="AT16" i="41" s="1"/>
  <c r="P16" i="41" s="1"/>
  <c r="AO16" i="41" a="1"/>
  <c r="AO16" i="41" s="1"/>
  <c r="AP16" i="41" s="1"/>
  <c r="AQ16" i="41" s="1"/>
  <c r="O16" i="41" s="1"/>
  <c r="AL16" i="41" a="1"/>
  <c r="AL16" i="41" s="1"/>
  <c r="AM16" i="41" s="1"/>
  <c r="AN16" i="41" s="1"/>
  <c r="N16" i="41" s="1"/>
  <c r="AI16" i="41" a="1"/>
  <c r="AI16" i="41" s="1"/>
  <c r="AF16" i="41" a="1"/>
  <c r="AF16" i="41" s="1"/>
  <c r="AA16" i="41"/>
  <c r="AB16" i="41" s="1"/>
  <c r="J16" i="41" s="1"/>
  <c r="U16" i="41"/>
  <c r="V16" i="41" s="1"/>
  <c r="H16" i="41" s="1"/>
  <c r="BA13" i="41" a="1"/>
  <c r="BA13" i="41" s="1"/>
  <c r="BB13" i="41" s="1"/>
  <c r="BC13" i="41" s="1"/>
  <c r="S13" i="41" s="1"/>
  <c r="AX13" i="41" a="1"/>
  <c r="AX13" i="41" s="1"/>
  <c r="AY13" i="41" s="1"/>
  <c r="AZ13" i="41" s="1"/>
  <c r="R13" i="41" s="1"/>
  <c r="AU13" i="41" a="1"/>
  <c r="AU13" i="41" s="1"/>
  <c r="AV13" i="41" s="1"/>
  <c r="AW13" i="41" s="1"/>
  <c r="Q13" i="41" s="1"/>
  <c r="AR13" i="41" a="1"/>
  <c r="AR13" i="41" s="1"/>
  <c r="AS13" i="41" s="1"/>
  <c r="AT13" i="41" s="1"/>
  <c r="P13" i="41" s="1"/>
  <c r="AO13" i="41" a="1"/>
  <c r="AO13" i="41" s="1"/>
  <c r="AP13" i="41" s="1"/>
  <c r="AQ13" i="41" s="1"/>
  <c r="O13" i="41" s="1"/>
  <c r="AL13" i="41" a="1"/>
  <c r="AL13" i="41" s="1"/>
  <c r="AM13" i="41" s="1"/>
  <c r="AN13" i="41" s="1"/>
  <c r="N13" i="41" s="1"/>
  <c r="AI13" i="41" a="1"/>
  <c r="AI13" i="41" s="1"/>
  <c r="AF13" i="41" a="1"/>
  <c r="AF13" i="41" s="1"/>
  <c r="AA13" i="41"/>
  <c r="AB13" i="41" s="1"/>
  <c r="J13" i="41" s="1"/>
  <c r="U13" i="41"/>
  <c r="V13" i="41" s="1"/>
  <c r="H13" i="41" s="1"/>
  <c r="BA9" i="41" a="1"/>
  <c r="BA9" i="41" s="1"/>
  <c r="BB9" i="41" s="1"/>
  <c r="BC9" i="41" s="1"/>
  <c r="S9" i="41" s="1"/>
  <c r="AX9" i="41" a="1"/>
  <c r="AX9" i="41" s="1"/>
  <c r="AY9" i="41" s="1"/>
  <c r="AZ9" i="41" s="1"/>
  <c r="R9" i="41" s="1"/>
  <c r="AU9" i="41" a="1"/>
  <c r="AU9" i="41" s="1"/>
  <c r="AV9" i="41" s="1"/>
  <c r="AW9" i="41" s="1"/>
  <c r="Q9" i="41" s="1"/>
  <c r="AR9" i="41" a="1"/>
  <c r="AR9" i="41" s="1"/>
  <c r="AS9" i="41" s="1"/>
  <c r="AT9" i="41" s="1"/>
  <c r="P9" i="41" s="1"/>
  <c r="AO9" i="41" a="1"/>
  <c r="AO9" i="41" s="1"/>
  <c r="AP9" i="41" s="1"/>
  <c r="AQ9" i="41" s="1"/>
  <c r="O9" i="41" s="1"/>
  <c r="AL9" i="41" a="1"/>
  <c r="AL9" i="41" s="1"/>
  <c r="AM9" i="41" s="1"/>
  <c r="AN9" i="41" s="1"/>
  <c r="N9" i="41" s="1"/>
  <c r="AI9" i="41" a="1"/>
  <c r="AI9" i="41" s="1"/>
  <c r="AF9" i="41" a="1"/>
  <c r="AF9" i="41" s="1"/>
  <c r="AC9" i="41" a="1"/>
  <c r="AC9" i="41" s="1"/>
  <c r="Z9" i="41" a="1"/>
  <c r="Z9" i="41" s="1"/>
  <c r="U9" i="41"/>
  <c r="V9" i="41" s="1"/>
  <c r="H9" i="41" s="1"/>
  <c r="BA8" i="41" a="1"/>
  <c r="BA8" i="41" s="1"/>
  <c r="BB8" i="41" s="1"/>
  <c r="BC8" i="41" s="1"/>
  <c r="S8" i="41" s="1"/>
  <c r="AX8" i="41" a="1"/>
  <c r="AX8" i="41" s="1"/>
  <c r="AY8" i="41" s="1"/>
  <c r="AZ8" i="41" s="1"/>
  <c r="R8" i="41" s="1"/>
  <c r="AU8" i="41" a="1"/>
  <c r="AU8" i="41" s="1"/>
  <c r="AV8" i="41" s="1"/>
  <c r="AW8" i="41" s="1"/>
  <c r="Q8" i="41" s="1"/>
  <c r="AR8" i="41" a="1"/>
  <c r="AR8" i="41" s="1"/>
  <c r="AS8" i="41" s="1"/>
  <c r="AT8" i="41" s="1"/>
  <c r="P8" i="41" s="1"/>
  <c r="AO8" i="41" a="1"/>
  <c r="AO8" i="41" s="1"/>
  <c r="AP8" i="41" s="1"/>
  <c r="AQ8" i="41" s="1"/>
  <c r="O8" i="41" s="1"/>
  <c r="AL8" i="41" a="1"/>
  <c r="AL8" i="41" s="1"/>
  <c r="AM8" i="41" s="1"/>
  <c r="AN8" i="41" s="1"/>
  <c r="N8" i="41" s="1"/>
  <c r="AI8" i="41" a="1"/>
  <c r="AI8" i="41" s="1"/>
  <c r="AF8" i="41" a="1"/>
  <c r="AF8" i="41" s="1"/>
  <c r="AC8" i="41" a="1"/>
  <c r="AC8" i="41" s="1"/>
  <c r="Z8" i="41" a="1"/>
  <c r="Z8" i="41" s="1"/>
  <c r="W8" i="41" a="1"/>
  <c r="W8" i="41" s="1"/>
  <c r="T8" i="41" a="1"/>
  <c r="T8" i="41" s="1"/>
  <c r="BA12" i="41" a="1"/>
  <c r="BA12" i="41" s="1"/>
  <c r="BB12" i="41" s="1"/>
  <c r="BC12" i="41" s="1"/>
  <c r="S12" i="41" s="1"/>
  <c r="AX12" i="41" a="1"/>
  <c r="AX12" i="41" s="1"/>
  <c r="AY12" i="41" s="1"/>
  <c r="AZ12" i="41" s="1"/>
  <c r="R12" i="41" s="1"/>
  <c r="AU12" i="41" a="1"/>
  <c r="AU12" i="41" s="1"/>
  <c r="AV12" i="41" s="1"/>
  <c r="AW12" i="41" s="1"/>
  <c r="Q12" i="41" s="1"/>
  <c r="AR12" i="41" a="1"/>
  <c r="AR12" i="41" s="1"/>
  <c r="AS12" i="41" s="1"/>
  <c r="AT12" i="41" s="1"/>
  <c r="P12" i="41" s="1"/>
  <c r="AO12" i="41" a="1"/>
  <c r="AO12" i="41" s="1"/>
  <c r="AP12" i="41" s="1"/>
  <c r="AQ12" i="41" s="1"/>
  <c r="O12" i="41" s="1"/>
  <c r="AL12" i="41" a="1"/>
  <c r="AL12" i="41" s="1"/>
  <c r="AM12" i="41" s="1"/>
  <c r="AN12" i="41" s="1"/>
  <c r="N12" i="41" s="1"/>
  <c r="AI12" i="41" a="1"/>
  <c r="AI12" i="41" s="1"/>
  <c r="AF12" i="41" a="1"/>
  <c r="AF12" i="41" s="1"/>
  <c r="AA12" i="41"/>
  <c r="AB12" i="41" s="1"/>
  <c r="J12" i="41" s="1"/>
  <c r="W12" i="41" a="1"/>
  <c r="W12" i="41" s="1"/>
  <c r="T12" i="41" a="1"/>
  <c r="T12" i="41" s="1"/>
  <c r="BA17" i="41" a="1"/>
  <c r="BA17" i="41" s="1"/>
  <c r="BB17" i="41" s="1"/>
  <c r="BC17" i="41" s="1"/>
  <c r="S17" i="41" s="1"/>
  <c r="AX17" i="41" a="1"/>
  <c r="AX17" i="41" s="1"/>
  <c r="AY17" i="41" s="1"/>
  <c r="AZ17" i="41" s="1"/>
  <c r="R17" i="41" s="1"/>
  <c r="AU17" i="41" a="1"/>
  <c r="AU17" i="41" s="1"/>
  <c r="AV17" i="41" s="1"/>
  <c r="AW17" i="41" s="1"/>
  <c r="Q17" i="41" s="1"/>
  <c r="AR17" i="41" a="1"/>
  <c r="AR17" i="41" s="1"/>
  <c r="AS17" i="41" s="1"/>
  <c r="AT17" i="41" s="1"/>
  <c r="P17" i="41" s="1"/>
  <c r="AO17" i="41" a="1"/>
  <c r="AO17" i="41" s="1"/>
  <c r="AP17" i="41" s="1"/>
  <c r="AQ17" i="41" s="1"/>
  <c r="O17" i="41" s="1"/>
  <c r="AL17" i="41" a="1"/>
  <c r="AL17" i="41" s="1"/>
  <c r="AM17" i="41" s="1"/>
  <c r="AN17" i="41" s="1"/>
  <c r="N17" i="41" s="1"/>
  <c r="AA17" i="41"/>
  <c r="AB17" i="41" s="1"/>
  <c r="J17" i="41" s="1"/>
  <c r="W17" i="41" a="1"/>
  <c r="W17" i="41" s="1"/>
  <c r="T17" i="41" a="1"/>
  <c r="T17" i="41" s="1"/>
  <c r="BA11" i="41" a="1"/>
  <c r="BA11" i="41" s="1"/>
  <c r="BB11" i="41" s="1"/>
  <c r="BC11" i="41" s="1"/>
  <c r="S11" i="41" s="1"/>
  <c r="AX11" i="41" a="1"/>
  <c r="AX11" i="41" s="1"/>
  <c r="AY11" i="41" s="1"/>
  <c r="AZ11" i="41" s="1"/>
  <c r="R11" i="41" s="1"/>
  <c r="AU11" i="41" a="1"/>
  <c r="AU11" i="41" s="1"/>
  <c r="AV11" i="41" s="1"/>
  <c r="AW11" i="41" s="1"/>
  <c r="Q11" i="41" s="1"/>
  <c r="AR11" i="41" a="1"/>
  <c r="AR11" i="41" s="1"/>
  <c r="AS11" i="41" s="1"/>
  <c r="AT11" i="41" s="1"/>
  <c r="P11" i="41" s="1"/>
  <c r="AO11" i="41" a="1"/>
  <c r="AO11" i="41" s="1"/>
  <c r="AP11" i="41" s="1"/>
  <c r="AQ11" i="41" s="1"/>
  <c r="O11" i="41" s="1"/>
  <c r="AL11" i="41" a="1"/>
  <c r="AL11" i="41" s="1"/>
  <c r="AM11" i="41" s="1"/>
  <c r="AN11" i="41" s="1"/>
  <c r="N11" i="41" s="1"/>
  <c r="AI11" i="41" a="1"/>
  <c r="AI11" i="41" s="1"/>
  <c r="AF11" i="41" a="1"/>
  <c r="AF11" i="41" s="1"/>
  <c r="AA11" i="41"/>
  <c r="AB11" i="41" s="1"/>
  <c r="J11" i="41" s="1"/>
  <c r="W11" i="41" a="1"/>
  <c r="W11" i="41" s="1"/>
  <c r="T11" i="41" a="1"/>
  <c r="T11" i="41" s="1"/>
  <c r="BA10" i="41" a="1"/>
  <c r="BA10" i="41" s="1"/>
  <c r="BB10" i="41" s="1"/>
  <c r="BC10" i="41" s="1"/>
  <c r="S10" i="41" s="1"/>
  <c r="AX10" i="41" a="1"/>
  <c r="AX10" i="41" s="1"/>
  <c r="AY10" i="41" s="1"/>
  <c r="AZ10" i="41" s="1"/>
  <c r="R10" i="41" s="1"/>
  <c r="AU10" i="41" a="1"/>
  <c r="AU10" i="41" s="1"/>
  <c r="AV10" i="41" s="1"/>
  <c r="AW10" i="41" s="1"/>
  <c r="Q10" i="41" s="1"/>
  <c r="AR10" i="41" a="1"/>
  <c r="AR10" i="41" s="1"/>
  <c r="AS10" i="41" s="1"/>
  <c r="AT10" i="41" s="1"/>
  <c r="P10" i="41" s="1"/>
  <c r="AO10" i="41" a="1"/>
  <c r="AO10" i="41" s="1"/>
  <c r="AP10" i="41" s="1"/>
  <c r="AQ10" i="41" s="1"/>
  <c r="O10" i="41" s="1"/>
  <c r="AL10" i="41" a="1"/>
  <c r="AL10" i="41" s="1"/>
  <c r="AM10" i="41" s="1"/>
  <c r="AN10" i="41" s="1"/>
  <c r="N10" i="41" s="1"/>
  <c r="AC10" i="41" a="1"/>
  <c r="AC10" i="41" s="1"/>
  <c r="Z10" i="41" a="1"/>
  <c r="Z10" i="41" s="1"/>
  <c r="W10" i="41" a="1"/>
  <c r="W10" i="41" s="1"/>
  <c r="T10" i="41" a="1"/>
  <c r="T10" i="41" s="1"/>
  <c r="BA7" i="41" a="1"/>
  <c r="BA7" i="41" s="1"/>
  <c r="BB7" i="41" s="1"/>
  <c r="BC7" i="41" s="1"/>
  <c r="S7" i="41" s="1"/>
  <c r="AX7" i="41" a="1"/>
  <c r="AX7" i="41" s="1"/>
  <c r="AY7" i="41" s="1"/>
  <c r="AZ7" i="41" s="1"/>
  <c r="R7" i="41" s="1"/>
  <c r="AU7" i="41" a="1"/>
  <c r="AU7" i="41" s="1"/>
  <c r="AV7" i="41" s="1"/>
  <c r="AW7" i="41" s="1"/>
  <c r="Q7" i="41" s="1"/>
  <c r="AR7" i="41" a="1"/>
  <c r="AR7" i="41" s="1"/>
  <c r="AS7" i="41" s="1"/>
  <c r="AT7" i="41" s="1"/>
  <c r="P7" i="41" s="1"/>
  <c r="AO7" i="41" a="1"/>
  <c r="AO7" i="41" s="1"/>
  <c r="AP7" i="41" s="1"/>
  <c r="AQ7" i="41" s="1"/>
  <c r="O7" i="41" s="1"/>
  <c r="AL7" i="41" a="1"/>
  <c r="AL7" i="41" s="1"/>
  <c r="AM7" i="41" s="1"/>
  <c r="AN7" i="41" s="1"/>
  <c r="N7" i="41" s="1"/>
  <c r="AI7" i="41" a="1"/>
  <c r="AI7" i="41" s="1"/>
  <c r="AF7" i="41" a="1"/>
  <c r="AF7" i="41" s="1"/>
  <c r="AC7" i="41" a="1"/>
  <c r="AC7" i="41" s="1"/>
  <c r="Z7" i="41" a="1"/>
  <c r="Z7" i="41" s="1"/>
  <c r="W7" i="41" a="1"/>
  <c r="W7" i="41" s="1"/>
  <c r="T7" i="41" a="1"/>
  <c r="T7" i="41" s="1"/>
  <c r="BA15" i="41" a="1"/>
  <c r="BA15" i="41" s="1"/>
  <c r="BB15" i="41" s="1"/>
  <c r="BC15" i="41" s="1"/>
  <c r="S15" i="41" s="1"/>
  <c r="AX15" i="41" a="1"/>
  <c r="AX15" i="41" s="1"/>
  <c r="AY15" i="41" s="1"/>
  <c r="AZ15" i="41" s="1"/>
  <c r="R15" i="41" s="1"/>
  <c r="AU15" i="41" a="1"/>
  <c r="AU15" i="41" s="1"/>
  <c r="AV15" i="41" s="1"/>
  <c r="AW15" i="41" s="1"/>
  <c r="Q15" i="41" s="1"/>
  <c r="AR15" i="41" a="1"/>
  <c r="AR15" i="41" s="1"/>
  <c r="AS15" i="41" s="1"/>
  <c r="AT15" i="41" s="1"/>
  <c r="P15" i="41" s="1"/>
  <c r="AO15" i="41" a="1"/>
  <c r="AO15" i="41" s="1"/>
  <c r="AP15" i="41" s="1"/>
  <c r="AQ15" i="41" s="1"/>
  <c r="O15" i="41" s="1"/>
  <c r="AL15" i="41" a="1"/>
  <c r="AL15" i="41" s="1"/>
  <c r="AM15" i="41" s="1"/>
  <c r="AN15" i="41" s="1"/>
  <c r="N15" i="41" s="1"/>
  <c r="AA15" i="41"/>
  <c r="AB15" i="41" s="1"/>
  <c r="J15" i="41" s="1"/>
  <c r="W15" i="41" a="1"/>
  <c r="W15" i="41" s="1"/>
  <c r="T15" i="41" a="1"/>
  <c r="T15" i="41" s="1"/>
  <c r="BA5" i="41" a="1"/>
  <c r="BA5" i="41" s="1"/>
  <c r="BB5" i="41" s="1"/>
  <c r="BC5" i="41" s="1"/>
  <c r="S5" i="41" s="1"/>
  <c r="AX5" i="41" a="1"/>
  <c r="AX5" i="41" s="1"/>
  <c r="AY5" i="41" s="1"/>
  <c r="AZ5" i="41" s="1"/>
  <c r="R5" i="41" s="1"/>
  <c r="AU5" i="41" a="1"/>
  <c r="AU5" i="41" s="1"/>
  <c r="AV5" i="41" s="1"/>
  <c r="AW5" i="41" s="1"/>
  <c r="Q5" i="41" s="1"/>
  <c r="AR5" i="41" a="1"/>
  <c r="AR5" i="41" s="1"/>
  <c r="AS5" i="41" s="1"/>
  <c r="AT5" i="41" s="1"/>
  <c r="P5" i="41" s="1"/>
  <c r="AO5" i="41" a="1"/>
  <c r="AO5" i="41" s="1"/>
  <c r="AP5" i="41" s="1"/>
  <c r="AQ5" i="41" s="1"/>
  <c r="O5" i="41" s="1"/>
  <c r="AL5" i="41" a="1"/>
  <c r="AL5" i="41" s="1"/>
  <c r="AM5" i="41" s="1"/>
  <c r="AN5" i="41" s="1"/>
  <c r="N5" i="41" s="1"/>
  <c r="AI5" i="41" a="1"/>
  <c r="AI5" i="41" s="1"/>
  <c r="AF5" i="41" a="1"/>
  <c r="AF5" i="41" s="1"/>
  <c r="AC5" i="41" a="1"/>
  <c r="AC5" i="41" s="1"/>
  <c r="Z5" i="41" a="1"/>
  <c r="Z5" i="41" s="1"/>
  <c r="W5" i="41" a="1"/>
  <c r="W5" i="41" s="1"/>
  <c r="T5" i="41" a="1"/>
  <c r="T5" i="41" s="1"/>
  <c r="BA6" i="41" a="1"/>
  <c r="BA6" i="41" s="1"/>
  <c r="BB6" i="41" s="1"/>
  <c r="BC6" i="41" s="1"/>
  <c r="S6" i="41" s="1"/>
  <c r="AX6" i="41" a="1"/>
  <c r="AX6" i="41" s="1"/>
  <c r="AY6" i="41" s="1"/>
  <c r="AZ6" i="41" s="1"/>
  <c r="R6" i="41" s="1"/>
  <c r="AU6" i="41" a="1"/>
  <c r="AU6" i="41" s="1"/>
  <c r="AV6" i="41" s="1"/>
  <c r="AW6" i="41" s="1"/>
  <c r="Q6" i="41" s="1"/>
  <c r="AR6" i="41" a="1"/>
  <c r="AR6" i="41" s="1"/>
  <c r="AS6" i="41" s="1"/>
  <c r="AT6" i="41" s="1"/>
  <c r="P6" i="41" s="1"/>
  <c r="AO6" i="41" a="1"/>
  <c r="AO6" i="41" s="1"/>
  <c r="AP6" i="41" s="1"/>
  <c r="AQ6" i="41" s="1"/>
  <c r="O6" i="41" s="1"/>
  <c r="AL6" i="41" a="1"/>
  <c r="AL6" i="41" s="1"/>
  <c r="AM6" i="41" s="1"/>
  <c r="AN6" i="41" s="1"/>
  <c r="N6" i="41" s="1"/>
  <c r="AI6" i="41" a="1"/>
  <c r="AI6" i="41" s="1"/>
  <c r="AF6" i="41" a="1"/>
  <c r="AF6" i="41" s="1"/>
  <c r="AC6" i="41" a="1"/>
  <c r="AC6" i="41" s="1"/>
  <c r="Z6" i="41" a="1"/>
  <c r="Z6" i="41" s="1"/>
  <c r="W6" i="41" a="1"/>
  <c r="W6" i="41" s="1"/>
  <c r="T6" i="41" a="1"/>
  <c r="T6" i="41" s="1"/>
  <c r="BA4" i="41" a="1"/>
  <c r="BA4" i="41" s="1"/>
  <c r="BB4" i="41" s="1"/>
  <c r="BC4" i="41" s="1"/>
  <c r="S4" i="41" s="1"/>
  <c r="AX4" i="41" a="1"/>
  <c r="AX4" i="41" s="1"/>
  <c r="AY4" i="41" s="1"/>
  <c r="AZ4" i="41" s="1"/>
  <c r="R4" i="41" s="1"/>
  <c r="AU4" i="41" a="1"/>
  <c r="AU4" i="41" s="1"/>
  <c r="AV4" i="41" s="1"/>
  <c r="AW4" i="41" s="1"/>
  <c r="Q4" i="41" s="1"/>
  <c r="AR4" i="41" a="1"/>
  <c r="AR4" i="41" s="1"/>
  <c r="AS4" i="41" s="1"/>
  <c r="AT4" i="41" s="1"/>
  <c r="P4" i="41" s="1"/>
  <c r="AO4" i="41" a="1"/>
  <c r="AO4" i="41" s="1"/>
  <c r="AP4" i="41" s="1"/>
  <c r="AQ4" i="41" s="1"/>
  <c r="O4" i="41" s="1"/>
  <c r="AL4" i="41" a="1"/>
  <c r="AL4" i="41" s="1"/>
  <c r="AM4" i="41" s="1"/>
  <c r="AN4" i="41" s="1"/>
  <c r="N4" i="41" s="1"/>
  <c r="AI4" i="41" a="1"/>
  <c r="AI4" i="41" s="1"/>
  <c r="AF4" i="41" a="1"/>
  <c r="AF4" i="41" s="1"/>
  <c r="AC4" i="41" a="1"/>
  <c r="AC4" i="41" s="1"/>
  <c r="Z4" i="41" a="1"/>
  <c r="Z4" i="41" s="1"/>
  <c r="W4" i="41" a="1"/>
  <c r="W4" i="41" s="1"/>
  <c r="T4" i="41" a="1"/>
  <c r="T4" i="41" s="1"/>
  <c r="AX5" i="24" a="1"/>
  <c r="AX5" i="24" s="1"/>
  <c r="AY5" i="24" s="1"/>
  <c r="AZ5" i="24" s="1"/>
  <c r="BA5" i="24" a="1"/>
  <c r="BA5" i="24" s="1"/>
  <c r="BB5" i="24" s="1"/>
  <c r="BC5" i="24" s="1"/>
  <c r="AX18" i="24" a="1"/>
  <c r="AX18" i="24" s="1"/>
  <c r="AY18" i="24" s="1"/>
  <c r="AZ18" i="24" s="1"/>
  <c r="BA18" i="24" a="1"/>
  <c r="BA18" i="24" s="1"/>
  <c r="BB18" i="24" s="1"/>
  <c r="BC18" i="24" s="1"/>
  <c r="AX7" i="24" a="1"/>
  <c r="AX7" i="24" s="1"/>
  <c r="AY7" i="24" s="1"/>
  <c r="AZ7" i="24" s="1"/>
  <c r="BA7" i="24" a="1"/>
  <c r="BA7" i="24" s="1"/>
  <c r="BB7" i="24" s="1"/>
  <c r="BC7" i="24" s="1"/>
  <c r="AX20" i="24" a="1"/>
  <c r="AX20" i="24" s="1"/>
  <c r="AY20" i="24" s="1"/>
  <c r="AZ20" i="24" s="1"/>
  <c r="BA20" i="24" a="1"/>
  <c r="BA20" i="24" s="1"/>
  <c r="BB20" i="24" s="1"/>
  <c r="BC20" i="24" s="1"/>
  <c r="AX30" i="24" a="1"/>
  <c r="AX30" i="24" s="1"/>
  <c r="AY30" i="24" s="1"/>
  <c r="AZ30" i="24" s="1"/>
  <c r="BA30" i="24" a="1"/>
  <c r="BA30" i="24" s="1"/>
  <c r="BB30" i="24" s="1"/>
  <c r="BC30" i="24" s="1"/>
  <c r="AX8" i="24" a="1"/>
  <c r="AX8" i="24" s="1"/>
  <c r="AY8" i="24" s="1"/>
  <c r="AZ8" i="24" s="1"/>
  <c r="BA8" i="24" a="1"/>
  <c r="BA8" i="24" s="1"/>
  <c r="BB8" i="24" s="1"/>
  <c r="BC8" i="24" s="1"/>
  <c r="AX11" i="24" a="1"/>
  <c r="AX11" i="24" s="1"/>
  <c r="AY11" i="24" s="1"/>
  <c r="AZ11" i="24" s="1"/>
  <c r="BA11" i="24" a="1"/>
  <c r="BA11" i="24" s="1"/>
  <c r="BB11" i="24" s="1"/>
  <c r="BC11" i="24" s="1"/>
  <c r="AX6" i="24" a="1"/>
  <c r="AX6" i="24" s="1"/>
  <c r="AY6" i="24" s="1"/>
  <c r="AZ6" i="24" s="1"/>
  <c r="BA6" i="24" a="1"/>
  <c r="BA6" i="24" s="1"/>
  <c r="BB6" i="24" s="1"/>
  <c r="BC6" i="24" s="1"/>
  <c r="AX13" i="24" a="1"/>
  <c r="AX13" i="24" s="1"/>
  <c r="AY13" i="24" s="1"/>
  <c r="AZ13" i="24" s="1"/>
  <c r="BA13" i="24" a="1"/>
  <c r="BA13" i="24" s="1"/>
  <c r="BB13" i="24" s="1"/>
  <c r="BC13" i="24" s="1"/>
  <c r="AX10" i="24" a="1"/>
  <c r="AX10" i="24" s="1"/>
  <c r="AY10" i="24" s="1"/>
  <c r="AZ10" i="24" s="1"/>
  <c r="BA10" i="24" a="1"/>
  <c r="BA10" i="24" s="1"/>
  <c r="BB10" i="24" s="1"/>
  <c r="BC10" i="24" s="1"/>
  <c r="AX9" i="24" a="1"/>
  <c r="AX9" i="24" s="1"/>
  <c r="AY9" i="24" s="1"/>
  <c r="AZ9" i="24" s="1"/>
  <c r="BA9" i="24" a="1"/>
  <c r="BA9" i="24" s="1"/>
  <c r="BB9" i="24" s="1"/>
  <c r="BC9" i="24" s="1"/>
  <c r="AX12" i="24" a="1"/>
  <c r="AX12" i="24" s="1"/>
  <c r="AY12" i="24" s="1"/>
  <c r="AZ12" i="24" s="1"/>
  <c r="BA12" i="24" a="1"/>
  <c r="BA12" i="24" s="1"/>
  <c r="BB12" i="24" s="1"/>
  <c r="BC12" i="24" s="1"/>
  <c r="AX14" i="24" a="1"/>
  <c r="AX14" i="24" s="1"/>
  <c r="AY14" i="24" s="1"/>
  <c r="AZ14" i="24" s="1"/>
  <c r="BA14" i="24" a="1"/>
  <c r="BA14" i="24" s="1"/>
  <c r="BB14" i="24" s="1"/>
  <c r="BC14" i="24" s="1"/>
  <c r="AX23" i="24" a="1"/>
  <c r="AX23" i="24" s="1"/>
  <c r="AY23" i="24" s="1"/>
  <c r="AZ23" i="24" s="1"/>
  <c r="BA23" i="24" a="1"/>
  <c r="BA23" i="24" s="1"/>
  <c r="BB23" i="24" s="1"/>
  <c r="BC23" i="24" s="1"/>
  <c r="AX15" i="24" a="1"/>
  <c r="AX15" i="24" s="1"/>
  <c r="AY15" i="24" s="1"/>
  <c r="AZ15" i="24" s="1"/>
  <c r="BA15" i="24" a="1"/>
  <c r="BA15" i="24" s="1"/>
  <c r="BB15" i="24" s="1"/>
  <c r="BC15" i="24" s="1"/>
  <c r="AX22" i="24" a="1"/>
  <c r="AX22" i="24" s="1"/>
  <c r="AY22" i="24" s="1"/>
  <c r="AZ22" i="24" s="1"/>
  <c r="BA22" i="24" a="1"/>
  <c r="BA22" i="24" s="1"/>
  <c r="BB22" i="24" s="1"/>
  <c r="BC22" i="24" s="1"/>
  <c r="AX24" i="24" a="1"/>
  <c r="AX24" i="24" s="1"/>
  <c r="AY24" i="24" s="1"/>
  <c r="AZ24" i="24" s="1"/>
  <c r="BA24" i="24" a="1"/>
  <c r="BA24" i="24" s="1"/>
  <c r="BB24" i="24" s="1"/>
  <c r="BC24" i="24" s="1"/>
  <c r="AX16" i="24" a="1"/>
  <c r="AX16" i="24" s="1"/>
  <c r="AY16" i="24" s="1"/>
  <c r="AZ16" i="24" s="1"/>
  <c r="BA16" i="24" a="1"/>
  <c r="BA16" i="24" s="1"/>
  <c r="BB16" i="24" s="1"/>
  <c r="BC16" i="24" s="1"/>
  <c r="AX26" i="24" a="1"/>
  <c r="AX26" i="24" s="1"/>
  <c r="AY26" i="24" s="1"/>
  <c r="AZ26" i="24" s="1"/>
  <c r="BA26" i="24" a="1"/>
  <c r="BA26" i="24" s="1"/>
  <c r="BB26" i="24" s="1"/>
  <c r="BC26" i="24" s="1"/>
  <c r="AX17" i="24" a="1"/>
  <c r="AX17" i="24" s="1"/>
  <c r="AY17" i="24" s="1"/>
  <c r="AZ17" i="24" s="1"/>
  <c r="BA17" i="24" a="1"/>
  <c r="BA17" i="24" s="1"/>
  <c r="BB17" i="24" s="1"/>
  <c r="BC17" i="24" s="1"/>
  <c r="AX19" i="24" a="1"/>
  <c r="AX19" i="24" s="1"/>
  <c r="AY19" i="24" s="1"/>
  <c r="AZ19" i="24" s="1"/>
  <c r="BA19" i="24" a="1"/>
  <c r="BA19" i="24" s="1"/>
  <c r="BB19" i="24" s="1"/>
  <c r="BC19" i="24" s="1"/>
  <c r="AX34" i="24" a="1"/>
  <c r="AX34" i="24" s="1"/>
  <c r="AY34" i="24" s="1"/>
  <c r="AZ34" i="24" s="1"/>
  <c r="BA34" i="24" a="1"/>
  <c r="BA34" i="24" s="1"/>
  <c r="BB34" i="24" s="1"/>
  <c r="BC34" i="24" s="1"/>
  <c r="AX21" i="24" a="1"/>
  <c r="AX21" i="24" s="1"/>
  <c r="AY21" i="24" s="1"/>
  <c r="AZ21" i="24" s="1"/>
  <c r="BA21" i="24" a="1"/>
  <c r="BA21" i="24" s="1"/>
  <c r="BB21" i="24" s="1"/>
  <c r="BC21" i="24" s="1"/>
  <c r="AX31" i="24" a="1"/>
  <c r="AX31" i="24" s="1"/>
  <c r="AY31" i="24" s="1"/>
  <c r="AZ31" i="24" s="1"/>
  <c r="BA31" i="24" a="1"/>
  <c r="BA31" i="24" s="1"/>
  <c r="BB31" i="24" s="1"/>
  <c r="BC31" i="24" s="1"/>
  <c r="AX27" i="24" a="1"/>
  <c r="AX27" i="24" s="1"/>
  <c r="AY27" i="24" s="1"/>
  <c r="AZ27" i="24" s="1"/>
  <c r="BA27" i="24" a="1"/>
  <c r="BA27" i="24" s="1"/>
  <c r="BB27" i="24" s="1"/>
  <c r="BC27" i="24" s="1"/>
  <c r="AX33" i="24" a="1"/>
  <c r="AX33" i="24" s="1"/>
  <c r="AY33" i="24" s="1"/>
  <c r="AZ33" i="24" s="1"/>
  <c r="BA33" i="24" a="1"/>
  <c r="BA33" i="24" s="1"/>
  <c r="BB33" i="24" s="1"/>
  <c r="BC33" i="24" s="1"/>
  <c r="AX25" i="24" a="1"/>
  <c r="AX25" i="24" s="1"/>
  <c r="AY25" i="24" s="1"/>
  <c r="AZ25" i="24" s="1"/>
  <c r="BA25" i="24" a="1"/>
  <c r="BA25" i="24" s="1"/>
  <c r="BB25" i="24" s="1"/>
  <c r="BC25" i="24" s="1"/>
  <c r="AX28" i="24" a="1"/>
  <c r="AX28" i="24" s="1"/>
  <c r="AY28" i="24" s="1"/>
  <c r="AZ28" i="24" s="1"/>
  <c r="BA28" i="24" a="1"/>
  <c r="BA28" i="24" s="1"/>
  <c r="BB28" i="24" s="1"/>
  <c r="BC28" i="24" s="1"/>
  <c r="AX29" i="24" a="1"/>
  <c r="AX29" i="24" s="1"/>
  <c r="AY29" i="24" s="1"/>
  <c r="AZ29" i="24" s="1"/>
  <c r="BA29" i="24" a="1"/>
  <c r="BA29" i="24" s="1"/>
  <c r="BB29" i="24" s="1"/>
  <c r="BC29" i="24" s="1"/>
  <c r="AX32" i="24" a="1"/>
  <c r="AX32" i="24" s="1"/>
  <c r="AY32" i="24" s="1"/>
  <c r="AZ32" i="24" s="1"/>
  <c r="BA32" i="24" a="1"/>
  <c r="BA32" i="24" s="1"/>
  <c r="BB32" i="24" s="1"/>
  <c r="BC32" i="24" s="1"/>
  <c r="AX35" i="24" a="1"/>
  <c r="AX35" i="24" s="1"/>
  <c r="AY35" i="24" s="1"/>
  <c r="AZ35" i="24" s="1"/>
  <c r="BA35" i="24" a="1"/>
  <c r="BA35" i="24" s="1"/>
  <c r="BB35" i="24" s="1"/>
  <c r="BC35" i="24" s="1"/>
  <c r="AX36" i="24" a="1"/>
  <c r="AX36" i="24" s="1"/>
  <c r="AY36" i="24" s="1"/>
  <c r="AZ36" i="24" s="1"/>
  <c r="BA36" i="24" a="1"/>
  <c r="BA36" i="24" s="1"/>
  <c r="BB36" i="24" s="1"/>
  <c r="BC36" i="24" s="1"/>
  <c r="AX37" i="24" a="1"/>
  <c r="AX37" i="24" s="1"/>
  <c r="AY37" i="24" s="1"/>
  <c r="AZ37" i="24" s="1"/>
  <c r="BA37" i="24" a="1"/>
  <c r="BA37" i="24" s="1"/>
  <c r="BB37" i="24" s="1"/>
  <c r="BC37" i="24" s="1"/>
  <c r="AX38" i="24" a="1"/>
  <c r="AX38" i="24" s="1"/>
  <c r="AY38" i="24" s="1"/>
  <c r="AZ38" i="24" s="1"/>
  <c r="BA38" i="24" a="1"/>
  <c r="BA38" i="24" s="1"/>
  <c r="BB38" i="24" s="1"/>
  <c r="BC38" i="24" s="1"/>
  <c r="AX39" i="24" a="1"/>
  <c r="AX39" i="24" s="1"/>
  <c r="AY39" i="24" s="1"/>
  <c r="AZ39" i="24" s="1"/>
  <c r="BA39" i="24" a="1"/>
  <c r="BA39" i="24" s="1"/>
  <c r="BB39" i="24" s="1"/>
  <c r="BC39" i="24" s="1"/>
  <c r="AX40" i="24" a="1"/>
  <c r="AX40" i="24" s="1"/>
  <c r="AY40" i="24" s="1"/>
  <c r="AZ40" i="24" s="1"/>
  <c r="BA40" i="24" a="1"/>
  <c r="BA40" i="24" s="1"/>
  <c r="BB40" i="24" s="1"/>
  <c r="BC40" i="24" s="1"/>
  <c r="AX41" i="24" a="1"/>
  <c r="AX41" i="24" s="1"/>
  <c r="AY41" i="24" s="1"/>
  <c r="AZ41" i="24" s="1"/>
  <c r="BA41" i="24" a="1"/>
  <c r="BA41" i="24" s="1"/>
  <c r="BB41" i="24" s="1"/>
  <c r="BC41" i="24" s="1"/>
  <c r="AX42" i="24" a="1"/>
  <c r="AX42" i="24" s="1"/>
  <c r="AY42" i="24" s="1"/>
  <c r="AZ42" i="24" s="1"/>
  <c r="BA42" i="24" a="1"/>
  <c r="BA42" i="24" s="1"/>
  <c r="BB42" i="24" s="1"/>
  <c r="BC42" i="24" s="1"/>
  <c r="AX43" i="24" a="1"/>
  <c r="AX43" i="24" s="1"/>
  <c r="AY43" i="24" s="1"/>
  <c r="AZ43" i="24" s="1"/>
  <c r="BA43" i="24" a="1"/>
  <c r="BA43" i="24" s="1"/>
  <c r="BB43" i="24" s="1"/>
  <c r="BC43" i="24" s="1"/>
  <c r="AX44" i="24" a="1"/>
  <c r="AX44" i="24" s="1"/>
  <c r="AY44" i="24" s="1"/>
  <c r="AZ44" i="24" s="1"/>
  <c r="BA44" i="24" a="1"/>
  <c r="BA44" i="24" s="1"/>
  <c r="BB44" i="24" s="1"/>
  <c r="BC44" i="24" s="1"/>
  <c r="AX45" i="24" a="1"/>
  <c r="AX45" i="24" s="1"/>
  <c r="AY45" i="24" s="1"/>
  <c r="AZ45" i="24" s="1"/>
  <c r="BA45" i="24" a="1"/>
  <c r="BA45" i="24" s="1"/>
  <c r="BB45" i="24" s="1"/>
  <c r="BC45" i="24" s="1"/>
  <c r="AX46" i="24" a="1"/>
  <c r="AX46" i="24" s="1"/>
  <c r="AY46" i="24" s="1"/>
  <c r="AZ46" i="24" s="1"/>
  <c r="BA46" i="24" a="1"/>
  <c r="BA46" i="24" s="1"/>
  <c r="BB46" i="24" s="1"/>
  <c r="BC46" i="24" s="1"/>
  <c r="AX47" i="24" a="1"/>
  <c r="AX47" i="24" s="1"/>
  <c r="AY47" i="24" s="1"/>
  <c r="AZ47" i="24" s="1"/>
  <c r="BA47" i="24" a="1"/>
  <c r="BA47" i="24" s="1"/>
  <c r="BB47" i="24" s="1"/>
  <c r="BC47" i="24" s="1"/>
  <c r="AX48" i="24" a="1"/>
  <c r="AX48" i="24" s="1"/>
  <c r="AY48" i="24" s="1"/>
  <c r="AZ48" i="24" s="1"/>
  <c r="BA48" i="24" a="1"/>
  <c r="BA48" i="24" s="1"/>
  <c r="BB48" i="24" s="1"/>
  <c r="BC48" i="24" s="1"/>
  <c r="AX49" i="24" a="1"/>
  <c r="AX49" i="24" s="1"/>
  <c r="AY49" i="24" s="1"/>
  <c r="AZ49" i="24" s="1"/>
  <c r="BA49" i="24" a="1"/>
  <c r="BA49" i="24" s="1"/>
  <c r="BB49" i="24" s="1"/>
  <c r="BC49" i="24" s="1"/>
  <c r="AX50" i="24" a="1"/>
  <c r="AX50" i="24" s="1"/>
  <c r="AY50" i="24" s="1"/>
  <c r="AZ50" i="24" s="1"/>
  <c r="BA50" i="24" a="1"/>
  <c r="BA50" i="24" s="1"/>
  <c r="BB50" i="24" s="1"/>
  <c r="BC50" i="24" s="1"/>
  <c r="AX51" i="24" a="1"/>
  <c r="AX51" i="24" s="1"/>
  <c r="AY51" i="24" s="1"/>
  <c r="AZ51" i="24" s="1"/>
  <c r="BA51" i="24" a="1"/>
  <c r="BA51" i="24" s="1"/>
  <c r="BB51" i="24" s="1"/>
  <c r="BC51" i="24" s="1"/>
  <c r="AX52" i="24" a="1"/>
  <c r="AX52" i="24" s="1"/>
  <c r="AY52" i="24" s="1"/>
  <c r="AZ52" i="24" s="1"/>
  <c r="BA52" i="24" a="1"/>
  <c r="BA52" i="24" s="1"/>
  <c r="BB52" i="24" s="1"/>
  <c r="BC52" i="24" s="1"/>
  <c r="AX53" i="24" a="1"/>
  <c r="AX53" i="24" s="1"/>
  <c r="AY53" i="24" s="1"/>
  <c r="AZ53" i="24" s="1"/>
  <c r="BA53" i="24" a="1"/>
  <c r="BA53" i="24" s="1"/>
  <c r="BB53" i="24" s="1"/>
  <c r="BC53" i="24" s="1"/>
  <c r="AX54" i="24" a="1"/>
  <c r="AX54" i="24" s="1"/>
  <c r="AY54" i="24" s="1"/>
  <c r="AZ54" i="24" s="1"/>
  <c r="BA54" i="24" a="1"/>
  <c r="BA54" i="24" s="1"/>
  <c r="BB54" i="24" s="1"/>
  <c r="BC54" i="24" s="1"/>
  <c r="AX55" i="24" a="1"/>
  <c r="AX55" i="24" s="1"/>
  <c r="AY55" i="24" s="1"/>
  <c r="AZ55" i="24" s="1"/>
  <c r="BA55" i="24" a="1"/>
  <c r="BA55" i="24" s="1"/>
  <c r="BB55" i="24" s="1"/>
  <c r="BC55" i="24" s="1"/>
  <c r="AX56" i="24" a="1"/>
  <c r="AX56" i="24" s="1"/>
  <c r="AY56" i="24" s="1"/>
  <c r="AZ56" i="24" s="1"/>
  <c r="BA56" i="24" a="1"/>
  <c r="BA56" i="24" s="1"/>
  <c r="BB56" i="24" s="1"/>
  <c r="BC56" i="24" s="1"/>
  <c r="AX57" i="24" a="1"/>
  <c r="AX57" i="24" s="1"/>
  <c r="AY57" i="24" s="1"/>
  <c r="AZ57" i="24" s="1"/>
  <c r="BA57" i="24" a="1"/>
  <c r="BA57" i="24" s="1"/>
  <c r="BB57" i="24" s="1"/>
  <c r="BC57" i="24" s="1"/>
  <c r="AX58" i="24" a="1"/>
  <c r="AX58" i="24" s="1"/>
  <c r="AY58" i="24" s="1"/>
  <c r="AZ58" i="24" s="1"/>
  <c r="BA58" i="24" a="1"/>
  <c r="BA58" i="24" s="1"/>
  <c r="BB58" i="24" s="1"/>
  <c r="BC58" i="24" s="1"/>
  <c r="AX59" i="24" a="1"/>
  <c r="AX59" i="24" s="1"/>
  <c r="AY59" i="24" s="1"/>
  <c r="AZ59" i="24" s="1"/>
  <c r="BA59" i="24" a="1"/>
  <c r="BA59" i="24" s="1"/>
  <c r="BB59" i="24" s="1"/>
  <c r="BC59" i="24" s="1"/>
  <c r="AX60" i="24" a="1"/>
  <c r="AX60" i="24" s="1"/>
  <c r="AY60" i="24" s="1"/>
  <c r="AZ60" i="24" s="1"/>
  <c r="BA60" i="24" a="1"/>
  <c r="BA60" i="24" s="1"/>
  <c r="BB60" i="24" s="1"/>
  <c r="BC60" i="24" s="1"/>
  <c r="BA4" i="24" a="1"/>
  <c r="BA4" i="24" s="1"/>
  <c r="AX4" i="24" a="1"/>
  <c r="AX4" i="24" s="1"/>
  <c r="AR5" i="24" a="1"/>
  <c r="AR5" i="24" s="1"/>
  <c r="AS5" i="24" s="1"/>
  <c r="AT5" i="24" s="1"/>
  <c r="AU5" i="24" a="1"/>
  <c r="AU5" i="24" s="1"/>
  <c r="AV5" i="24" s="1"/>
  <c r="AW5" i="24" s="1"/>
  <c r="AR18" i="24" a="1"/>
  <c r="AR18" i="24" s="1"/>
  <c r="AS18" i="24" s="1"/>
  <c r="AT18" i="24" s="1"/>
  <c r="AU18" i="24" a="1"/>
  <c r="AU18" i="24" s="1"/>
  <c r="AV18" i="24" s="1"/>
  <c r="AW18" i="24" s="1"/>
  <c r="AR7" i="24" a="1"/>
  <c r="AR7" i="24" s="1"/>
  <c r="AS7" i="24" s="1"/>
  <c r="AT7" i="24" s="1"/>
  <c r="AU7" i="24" a="1"/>
  <c r="AU7" i="24" s="1"/>
  <c r="AV7" i="24" s="1"/>
  <c r="AW7" i="24" s="1"/>
  <c r="AR20" i="24" a="1"/>
  <c r="AR20" i="24" s="1"/>
  <c r="AS20" i="24" s="1"/>
  <c r="AT20" i="24" s="1"/>
  <c r="AU20" i="24" a="1"/>
  <c r="AU20" i="24" s="1"/>
  <c r="AV20" i="24" s="1"/>
  <c r="AW20" i="24" s="1"/>
  <c r="AR30" i="24" a="1"/>
  <c r="AR30" i="24" s="1"/>
  <c r="AS30" i="24" s="1"/>
  <c r="AT30" i="24" s="1"/>
  <c r="AU30" i="24" a="1"/>
  <c r="AU30" i="24" s="1"/>
  <c r="AV30" i="24" s="1"/>
  <c r="AW30" i="24" s="1"/>
  <c r="AR8" i="24" a="1"/>
  <c r="AR8" i="24" s="1"/>
  <c r="AS8" i="24" s="1"/>
  <c r="AT8" i="24" s="1"/>
  <c r="AU8" i="24" a="1"/>
  <c r="AU8" i="24" s="1"/>
  <c r="AV8" i="24" s="1"/>
  <c r="AW8" i="24" s="1"/>
  <c r="AR11" i="24" a="1"/>
  <c r="AR11" i="24" s="1"/>
  <c r="AS11" i="24" s="1"/>
  <c r="AT11" i="24" s="1"/>
  <c r="AU11" i="24" a="1"/>
  <c r="AU11" i="24" s="1"/>
  <c r="AV11" i="24" s="1"/>
  <c r="AW11" i="24" s="1"/>
  <c r="AR6" i="24" a="1"/>
  <c r="AR6" i="24" s="1"/>
  <c r="AS6" i="24" s="1"/>
  <c r="AT6" i="24" s="1"/>
  <c r="AU6" i="24" a="1"/>
  <c r="AU6" i="24" s="1"/>
  <c r="AV6" i="24" s="1"/>
  <c r="AW6" i="24" s="1"/>
  <c r="AR13" i="24" a="1"/>
  <c r="AR13" i="24" s="1"/>
  <c r="AS13" i="24" s="1"/>
  <c r="AT13" i="24" s="1"/>
  <c r="AU13" i="24" a="1"/>
  <c r="AU13" i="24" s="1"/>
  <c r="AV13" i="24" s="1"/>
  <c r="AW13" i="24" s="1"/>
  <c r="AR10" i="24" a="1"/>
  <c r="AR10" i="24" s="1"/>
  <c r="AS10" i="24" s="1"/>
  <c r="AT10" i="24" s="1"/>
  <c r="AU10" i="24" a="1"/>
  <c r="AU10" i="24" s="1"/>
  <c r="AV10" i="24" s="1"/>
  <c r="AW10" i="24" s="1"/>
  <c r="AR9" i="24" a="1"/>
  <c r="AR9" i="24" s="1"/>
  <c r="AS9" i="24" s="1"/>
  <c r="AT9" i="24" s="1"/>
  <c r="AU9" i="24" a="1"/>
  <c r="AU9" i="24" s="1"/>
  <c r="AV9" i="24" s="1"/>
  <c r="AW9" i="24" s="1"/>
  <c r="AR12" i="24" a="1"/>
  <c r="AR12" i="24" s="1"/>
  <c r="AS12" i="24" s="1"/>
  <c r="AT12" i="24" s="1"/>
  <c r="AU12" i="24" a="1"/>
  <c r="AU12" i="24" s="1"/>
  <c r="AV12" i="24" s="1"/>
  <c r="AW12" i="24" s="1"/>
  <c r="AR14" i="24" a="1"/>
  <c r="AR14" i="24" s="1"/>
  <c r="AS14" i="24" s="1"/>
  <c r="AT14" i="24" s="1"/>
  <c r="AU14" i="24" a="1"/>
  <c r="AU14" i="24" s="1"/>
  <c r="AV14" i="24" s="1"/>
  <c r="AW14" i="24" s="1"/>
  <c r="AR23" i="24" a="1"/>
  <c r="AR23" i="24" s="1"/>
  <c r="AS23" i="24" s="1"/>
  <c r="AT23" i="24" s="1"/>
  <c r="AU23" i="24" a="1"/>
  <c r="AU23" i="24" s="1"/>
  <c r="AV23" i="24" s="1"/>
  <c r="AW23" i="24" s="1"/>
  <c r="AR15" i="24" a="1"/>
  <c r="AR15" i="24" s="1"/>
  <c r="AS15" i="24" s="1"/>
  <c r="AT15" i="24" s="1"/>
  <c r="AU15" i="24" a="1"/>
  <c r="AU15" i="24" s="1"/>
  <c r="AV15" i="24" s="1"/>
  <c r="AW15" i="24" s="1"/>
  <c r="AR22" i="24" a="1"/>
  <c r="AR22" i="24" s="1"/>
  <c r="AS22" i="24" s="1"/>
  <c r="AT22" i="24" s="1"/>
  <c r="AU22" i="24" a="1"/>
  <c r="AU22" i="24" s="1"/>
  <c r="AV22" i="24" s="1"/>
  <c r="AW22" i="24" s="1"/>
  <c r="AR24" i="24" a="1"/>
  <c r="AR24" i="24" s="1"/>
  <c r="AS24" i="24" s="1"/>
  <c r="AT24" i="24" s="1"/>
  <c r="AU24" i="24" a="1"/>
  <c r="AU24" i="24" s="1"/>
  <c r="AV24" i="24" s="1"/>
  <c r="AW24" i="24" s="1"/>
  <c r="AR16" i="24" a="1"/>
  <c r="AR16" i="24" s="1"/>
  <c r="AS16" i="24" s="1"/>
  <c r="AT16" i="24" s="1"/>
  <c r="AU16" i="24" a="1"/>
  <c r="AU16" i="24" s="1"/>
  <c r="AV16" i="24" s="1"/>
  <c r="AW16" i="24" s="1"/>
  <c r="AR26" i="24" a="1"/>
  <c r="AR26" i="24" s="1"/>
  <c r="AS26" i="24" s="1"/>
  <c r="AT26" i="24" s="1"/>
  <c r="AU26" i="24" a="1"/>
  <c r="AU26" i="24" s="1"/>
  <c r="AV26" i="24" s="1"/>
  <c r="AW26" i="24" s="1"/>
  <c r="AR17" i="24" a="1"/>
  <c r="AR17" i="24" s="1"/>
  <c r="AS17" i="24" s="1"/>
  <c r="AT17" i="24" s="1"/>
  <c r="AU17" i="24" a="1"/>
  <c r="AU17" i="24" s="1"/>
  <c r="AV17" i="24" s="1"/>
  <c r="AW17" i="24" s="1"/>
  <c r="AR19" i="24" a="1"/>
  <c r="AR19" i="24" s="1"/>
  <c r="AS19" i="24" s="1"/>
  <c r="AT19" i="24" s="1"/>
  <c r="AU19" i="24" a="1"/>
  <c r="AU19" i="24" s="1"/>
  <c r="AV19" i="24" s="1"/>
  <c r="AW19" i="24" s="1"/>
  <c r="AR34" i="24" a="1"/>
  <c r="AR34" i="24" s="1"/>
  <c r="AS34" i="24" s="1"/>
  <c r="AT34" i="24" s="1"/>
  <c r="AU34" i="24" a="1"/>
  <c r="AU34" i="24" s="1"/>
  <c r="AV34" i="24" s="1"/>
  <c r="AW34" i="24" s="1"/>
  <c r="AR21" i="24" a="1"/>
  <c r="AR21" i="24" s="1"/>
  <c r="AS21" i="24" s="1"/>
  <c r="AT21" i="24" s="1"/>
  <c r="AU21" i="24" a="1"/>
  <c r="AU21" i="24" s="1"/>
  <c r="AV21" i="24" s="1"/>
  <c r="AW21" i="24" s="1"/>
  <c r="AR31" i="24" a="1"/>
  <c r="AR31" i="24" s="1"/>
  <c r="AS31" i="24" s="1"/>
  <c r="AT31" i="24" s="1"/>
  <c r="AU31" i="24" a="1"/>
  <c r="AU31" i="24" s="1"/>
  <c r="AV31" i="24" s="1"/>
  <c r="AW31" i="24" s="1"/>
  <c r="AR27" i="24" a="1"/>
  <c r="AR27" i="24" s="1"/>
  <c r="AS27" i="24" s="1"/>
  <c r="AT27" i="24" s="1"/>
  <c r="AU27" i="24" a="1"/>
  <c r="AU27" i="24" s="1"/>
  <c r="AV27" i="24" s="1"/>
  <c r="AW27" i="24" s="1"/>
  <c r="AR33" i="24" a="1"/>
  <c r="AR33" i="24" s="1"/>
  <c r="AS33" i="24" s="1"/>
  <c r="AT33" i="24" s="1"/>
  <c r="AU33" i="24" a="1"/>
  <c r="AU33" i="24" s="1"/>
  <c r="AV33" i="24" s="1"/>
  <c r="AW33" i="24" s="1"/>
  <c r="AR25" i="24" a="1"/>
  <c r="AR25" i="24" s="1"/>
  <c r="AS25" i="24" s="1"/>
  <c r="AT25" i="24" s="1"/>
  <c r="AU25" i="24" a="1"/>
  <c r="AU25" i="24" s="1"/>
  <c r="AV25" i="24" s="1"/>
  <c r="AW25" i="24" s="1"/>
  <c r="AR28" i="24" a="1"/>
  <c r="AR28" i="24" s="1"/>
  <c r="AS28" i="24" s="1"/>
  <c r="AT28" i="24" s="1"/>
  <c r="AU28" i="24" a="1"/>
  <c r="AU28" i="24" s="1"/>
  <c r="AV28" i="24" s="1"/>
  <c r="AW28" i="24" s="1"/>
  <c r="AR29" i="24" a="1"/>
  <c r="AR29" i="24" s="1"/>
  <c r="AS29" i="24" s="1"/>
  <c r="AT29" i="24" s="1"/>
  <c r="AU29" i="24" a="1"/>
  <c r="AU29" i="24" s="1"/>
  <c r="AV29" i="24" s="1"/>
  <c r="AW29" i="24" s="1"/>
  <c r="AR32" i="24" a="1"/>
  <c r="AR32" i="24" s="1"/>
  <c r="AS32" i="24" s="1"/>
  <c r="AT32" i="24" s="1"/>
  <c r="AU32" i="24" a="1"/>
  <c r="AU32" i="24" s="1"/>
  <c r="AV32" i="24" s="1"/>
  <c r="AW32" i="24" s="1"/>
  <c r="AR35" i="24" a="1"/>
  <c r="AR35" i="24" s="1"/>
  <c r="AS35" i="24" s="1"/>
  <c r="AT35" i="24" s="1"/>
  <c r="AU35" i="24" a="1"/>
  <c r="AU35" i="24" s="1"/>
  <c r="AV35" i="24" s="1"/>
  <c r="AW35" i="24" s="1"/>
  <c r="AR36" i="24" a="1"/>
  <c r="AR36" i="24" s="1"/>
  <c r="AS36" i="24" s="1"/>
  <c r="AT36" i="24" s="1"/>
  <c r="AU36" i="24" a="1"/>
  <c r="AU36" i="24" s="1"/>
  <c r="AV36" i="24" s="1"/>
  <c r="AW36" i="24" s="1"/>
  <c r="AR37" i="24" a="1"/>
  <c r="AR37" i="24" s="1"/>
  <c r="AS37" i="24" s="1"/>
  <c r="AT37" i="24" s="1"/>
  <c r="AU37" i="24" a="1"/>
  <c r="AU37" i="24" s="1"/>
  <c r="AV37" i="24" s="1"/>
  <c r="AW37" i="24" s="1"/>
  <c r="AR38" i="24" a="1"/>
  <c r="AR38" i="24" s="1"/>
  <c r="AS38" i="24" s="1"/>
  <c r="AT38" i="24" s="1"/>
  <c r="AU38" i="24" a="1"/>
  <c r="AU38" i="24" s="1"/>
  <c r="AV38" i="24" s="1"/>
  <c r="AW38" i="24" s="1"/>
  <c r="AR39" i="24" a="1"/>
  <c r="AR39" i="24" s="1"/>
  <c r="AS39" i="24" s="1"/>
  <c r="AT39" i="24" s="1"/>
  <c r="AU39" i="24" a="1"/>
  <c r="AU39" i="24" s="1"/>
  <c r="AV39" i="24" s="1"/>
  <c r="AW39" i="24" s="1"/>
  <c r="AR40" i="24" a="1"/>
  <c r="AR40" i="24" s="1"/>
  <c r="AS40" i="24" s="1"/>
  <c r="AT40" i="24" s="1"/>
  <c r="AU40" i="24" a="1"/>
  <c r="AU40" i="24" s="1"/>
  <c r="AV40" i="24" s="1"/>
  <c r="AW40" i="24" s="1"/>
  <c r="AR41" i="24" a="1"/>
  <c r="AR41" i="24" s="1"/>
  <c r="AS41" i="24" s="1"/>
  <c r="AT41" i="24" s="1"/>
  <c r="AU41" i="24" a="1"/>
  <c r="AU41" i="24" s="1"/>
  <c r="AV41" i="24" s="1"/>
  <c r="AW41" i="24" s="1"/>
  <c r="AR42" i="24" a="1"/>
  <c r="AR42" i="24" s="1"/>
  <c r="AS42" i="24" s="1"/>
  <c r="AT42" i="24" s="1"/>
  <c r="AU42" i="24" a="1"/>
  <c r="AU42" i="24" s="1"/>
  <c r="AV42" i="24" s="1"/>
  <c r="AW42" i="24" s="1"/>
  <c r="AR43" i="24" a="1"/>
  <c r="AR43" i="24" s="1"/>
  <c r="AS43" i="24" s="1"/>
  <c r="AT43" i="24" s="1"/>
  <c r="AU43" i="24" a="1"/>
  <c r="AU43" i="24" s="1"/>
  <c r="AV43" i="24" s="1"/>
  <c r="AW43" i="24" s="1"/>
  <c r="AR44" i="24" a="1"/>
  <c r="AR44" i="24" s="1"/>
  <c r="AS44" i="24" s="1"/>
  <c r="AT44" i="24" s="1"/>
  <c r="AU44" i="24" a="1"/>
  <c r="AU44" i="24" s="1"/>
  <c r="AV44" i="24" s="1"/>
  <c r="AW44" i="24" s="1"/>
  <c r="AR45" i="24" a="1"/>
  <c r="AR45" i="24" s="1"/>
  <c r="AS45" i="24" s="1"/>
  <c r="AT45" i="24" s="1"/>
  <c r="AU45" i="24" a="1"/>
  <c r="AU45" i="24" s="1"/>
  <c r="AV45" i="24" s="1"/>
  <c r="AW45" i="24" s="1"/>
  <c r="AR46" i="24" a="1"/>
  <c r="AR46" i="24" s="1"/>
  <c r="AS46" i="24" s="1"/>
  <c r="AT46" i="24" s="1"/>
  <c r="AU46" i="24" a="1"/>
  <c r="AU46" i="24" s="1"/>
  <c r="AV46" i="24" s="1"/>
  <c r="AW46" i="24" s="1"/>
  <c r="AR47" i="24" a="1"/>
  <c r="AR47" i="24" s="1"/>
  <c r="AS47" i="24" s="1"/>
  <c r="AT47" i="24" s="1"/>
  <c r="AU47" i="24" a="1"/>
  <c r="AU47" i="24" s="1"/>
  <c r="AV47" i="24" s="1"/>
  <c r="AW47" i="24" s="1"/>
  <c r="AR48" i="24" a="1"/>
  <c r="AR48" i="24" s="1"/>
  <c r="AS48" i="24" s="1"/>
  <c r="AT48" i="24" s="1"/>
  <c r="AU48" i="24" a="1"/>
  <c r="AU48" i="24" s="1"/>
  <c r="AV48" i="24" s="1"/>
  <c r="AW48" i="24" s="1"/>
  <c r="AR49" i="24" a="1"/>
  <c r="AR49" i="24" s="1"/>
  <c r="AS49" i="24" s="1"/>
  <c r="AT49" i="24" s="1"/>
  <c r="AU49" i="24" a="1"/>
  <c r="AU49" i="24" s="1"/>
  <c r="AV49" i="24" s="1"/>
  <c r="AW49" i="24" s="1"/>
  <c r="AR50" i="24" a="1"/>
  <c r="AR50" i="24" s="1"/>
  <c r="AS50" i="24" s="1"/>
  <c r="AT50" i="24" s="1"/>
  <c r="AU50" i="24" a="1"/>
  <c r="AU50" i="24" s="1"/>
  <c r="AV50" i="24" s="1"/>
  <c r="AW50" i="24" s="1"/>
  <c r="AR51" i="24" a="1"/>
  <c r="AR51" i="24" s="1"/>
  <c r="AS51" i="24" s="1"/>
  <c r="AT51" i="24" s="1"/>
  <c r="AU51" i="24" a="1"/>
  <c r="AU51" i="24" s="1"/>
  <c r="AV51" i="24" s="1"/>
  <c r="AW51" i="24" s="1"/>
  <c r="AR52" i="24" a="1"/>
  <c r="AR52" i="24" s="1"/>
  <c r="AS52" i="24" s="1"/>
  <c r="AT52" i="24" s="1"/>
  <c r="AU52" i="24" a="1"/>
  <c r="AU52" i="24" s="1"/>
  <c r="AV52" i="24" s="1"/>
  <c r="AW52" i="24" s="1"/>
  <c r="AR53" i="24" a="1"/>
  <c r="AR53" i="24" s="1"/>
  <c r="AS53" i="24" s="1"/>
  <c r="AT53" i="24" s="1"/>
  <c r="AU53" i="24" a="1"/>
  <c r="AU53" i="24" s="1"/>
  <c r="AV53" i="24" s="1"/>
  <c r="AW53" i="24" s="1"/>
  <c r="AR54" i="24" a="1"/>
  <c r="AR54" i="24" s="1"/>
  <c r="AS54" i="24" s="1"/>
  <c r="AT54" i="24" s="1"/>
  <c r="AU54" i="24" a="1"/>
  <c r="AU54" i="24" s="1"/>
  <c r="AV54" i="24" s="1"/>
  <c r="AW54" i="24" s="1"/>
  <c r="AR55" i="24" a="1"/>
  <c r="AR55" i="24" s="1"/>
  <c r="AS55" i="24" s="1"/>
  <c r="AT55" i="24" s="1"/>
  <c r="AU55" i="24" a="1"/>
  <c r="AU55" i="24" s="1"/>
  <c r="AV55" i="24" s="1"/>
  <c r="AW55" i="24" s="1"/>
  <c r="AR56" i="24" a="1"/>
  <c r="AR56" i="24" s="1"/>
  <c r="AS56" i="24" s="1"/>
  <c r="AT56" i="24" s="1"/>
  <c r="AU56" i="24" a="1"/>
  <c r="AU56" i="24" s="1"/>
  <c r="AV56" i="24" s="1"/>
  <c r="AW56" i="24" s="1"/>
  <c r="AR57" i="24" a="1"/>
  <c r="AR57" i="24" s="1"/>
  <c r="AS57" i="24" s="1"/>
  <c r="AT57" i="24" s="1"/>
  <c r="AU57" i="24" a="1"/>
  <c r="AU57" i="24" s="1"/>
  <c r="AV57" i="24" s="1"/>
  <c r="AW57" i="24" s="1"/>
  <c r="AR58" i="24" a="1"/>
  <c r="AR58" i="24" s="1"/>
  <c r="AS58" i="24" s="1"/>
  <c r="AT58" i="24" s="1"/>
  <c r="AU58" i="24" a="1"/>
  <c r="AU58" i="24" s="1"/>
  <c r="AV58" i="24" s="1"/>
  <c r="AW58" i="24" s="1"/>
  <c r="AR59" i="24" a="1"/>
  <c r="AR59" i="24" s="1"/>
  <c r="AS59" i="24" s="1"/>
  <c r="AT59" i="24" s="1"/>
  <c r="AU59" i="24" a="1"/>
  <c r="AU59" i="24" s="1"/>
  <c r="AV59" i="24" s="1"/>
  <c r="AW59" i="24" s="1"/>
  <c r="AR60" i="24" a="1"/>
  <c r="AR60" i="24" s="1"/>
  <c r="AS60" i="24" s="1"/>
  <c r="AT60" i="24" s="1"/>
  <c r="AU60" i="24" a="1"/>
  <c r="AU60" i="24" s="1"/>
  <c r="AV60" i="24" s="1"/>
  <c r="AW60" i="24" s="1"/>
  <c r="AU4" i="24" a="1"/>
  <c r="AU4" i="24" s="1"/>
  <c r="AR4" i="24" a="1"/>
  <c r="AR4" i="24" s="1"/>
  <c r="AL5" i="24" a="1"/>
  <c r="AL5" i="24" s="1"/>
  <c r="AM5" i="24" s="1"/>
  <c r="AN5" i="24" s="1"/>
  <c r="AO5" i="24" a="1"/>
  <c r="AO5" i="24" s="1"/>
  <c r="AP5" i="24" s="1"/>
  <c r="AQ5" i="24" s="1"/>
  <c r="AL18" i="24" a="1"/>
  <c r="AL18" i="24" s="1"/>
  <c r="AM18" i="24" s="1"/>
  <c r="AN18" i="24" s="1"/>
  <c r="AO18" i="24" a="1"/>
  <c r="AO18" i="24" s="1"/>
  <c r="AP18" i="24" s="1"/>
  <c r="AQ18" i="24" s="1"/>
  <c r="AL7" i="24" a="1"/>
  <c r="AL7" i="24" s="1"/>
  <c r="AM7" i="24" s="1"/>
  <c r="AN7" i="24" s="1"/>
  <c r="AO7" i="24" a="1"/>
  <c r="AO7" i="24" s="1"/>
  <c r="AP7" i="24" s="1"/>
  <c r="AQ7" i="24" s="1"/>
  <c r="AL20" i="24" a="1"/>
  <c r="AL20" i="24" s="1"/>
  <c r="AM20" i="24" s="1"/>
  <c r="AN20" i="24" s="1"/>
  <c r="AO20" i="24" a="1"/>
  <c r="AO20" i="24" s="1"/>
  <c r="AP20" i="24" s="1"/>
  <c r="AQ20" i="24" s="1"/>
  <c r="AL30" i="24" a="1"/>
  <c r="AL30" i="24" s="1"/>
  <c r="AM30" i="24" s="1"/>
  <c r="AN30" i="24" s="1"/>
  <c r="AO30" i="24" a="1"/>
  <c r="AO30" i="24" s="1"/>
  <c r="AP30" i="24" s="1"/>
  <c r="AQ30" i="24" s="1"/>
  <c r="AL8" i="24" a="1"/>
  <c r="AL8" i="24" s="1"/>
  <c r="AM8" i="24" s="1"/>
  <c r="AN8" i="24" s="1"/>
  <c r="AO8" i="24" a="1"/>
  <c r="AO8" i="24" s="1"/>
  <c r="AP8" i="24" s="1"/>
  <c r="AQ8" i="24" s="1"/>
  <c r="AL11" i="24" a="1"/>
  <c r="AL11" i="24" s="1"/>
  <c r="AM11" i="24" s="1"/>
  <c r="AN11" i="24" s="1"/>
  <c r="AO11" i="24" a="1"/>
  <c r="AO11" i="24" s="1"/>
  <c r="AP11" i="24" s="1"/>
  <c r="AQ11" i="24" s="1"/>
  <c r="AL6" i="24" a="1"/>
  <c r="AL6" i="24" s="1"/>
  <c r="AM6" i="24" s="1"/>
  <c r="AN6" i="24" s="1"/>
  <c r="AO6" i="24" a="1"/>
  <c r="AO6" i="24" s="1"/>
  <c r="AP6" i="24" s="1"/>
  <c r="AQ6" i="24" s="1"/>
  <c r="AL13" i="24" a="1"/>
  <c r="AL13" i="24" s="1"/>
  <c r="AM13" i="24" s="1"/>
  <c r="AN13" i="24" s="1"/>
  <c r="AO13" i="24" a="1"/>
  <c r="AO13" i="24" s="1"/>
  <c r="AP13" i="24" s="1"/>
  <c r="AQ13" i="24" s="1"/>
  <c r="AL10" i="24" a="1"/>
  <c r="AL10" i="24" s="1"/>
  <c r="AM10" i="24" s="1"/>
  <c r="AN10" i="24" s="1"/>
  <c r="AO10" i="24" a="1"/>
  <c r="AO10" i="24" s="1"/>
  <c r="AP10" i="24" s="1"/>
  <c r="AQ10" i="24" s="1"/>
  <c r="AL9" i="24" a="1"/>
  <c r="AL9" i="24" s="1"/>
  <c r="AM9" i="24" s="1"/>
  <c r="AN9" i="24" s="1"/>
  <c r="AO9" i="24" a="1"/>
  <c r="AO9" i="24" s="1"/>
  <c r="AP9" i="24" s="1"/>
  <c r="AQ9" i="24" s="1"/>
  <c r="AL12" i="24" a="1"/>
  <c r="AL12" i="24" s="1"/>
  <c r="AM12" i="24" s="1"/>
  <c r="AN12" i="24" s="1"/>
  <c r="AO12" i="24" a="1"/>
  <c r="AO12" i="24" s="1"/>
  <c r="AP12" i="24" s="1"/>
  <c r="AQ12" i="24" s="1"/>
  <c r="AL14" i="24" a="1"/>
  <c r="AL14" i="24" s="1"/>
  <c r="AM14" i="24" s="1"/>
  <c r="AN14" i="24" s="1"/>
  <c r="AO14" i="24" a="1"/>
  <c r="AO14" i="24" s="1"/>
  <c r="AP14" i="24" s="1"/>
  <c r="AQ14" i="24" s="1"/>
  <c r="AL23" i="24" a="1"/>
  <c r="AL23" i="24" s="1"/>
  <c r="AM23" i="24" s="1"/>
  <c r="AN23" i="24" s="1"/>
  <c r="AO23" i="24" a="1"/>
  <c r="AO23" i="24" s="1"/>
  <c r="AP23" i="24" s="1"/>
  <c r="AQ23" i="24" s="1"/>
  <c r="AL15" i="24" a="1"/>
  <c r="AL15" i="24" s="1"/>
  <c r="AM15" i="24" s="1"/>
  <c r="AN15" i="24" s="1"/>
  <c r="AO15" i="24" a="1"/>
  <c r="AO15" i="24" s="1"/>
  <c r="AP15" i="24" s="1"/>
  <c r="AQ15" i="24" s="1"/>
  <c r="AL22" i="24" a="1"/>
  <c r="AL22" i="24" s="1"/>
  <c r="AM22" i="24" s="1"/>
  <c r="AN22" i="24" s="1"/>
  <c r="AO22" i="24" a="1"/>
  <c r="AO22" i="24" s="1"/>
  <c r="AP22" i="24" s="1"/>
  <c r="AQ22" i="24" s="1"/>
  <c r="AL24" i="24" a="1"/>
  <c r="AL24" i="24" s="1"/>
  <c r="AM24" i="24" s="1"/>
  <c r="AN24" i="24" s="1"/>
  <c r="AO24" i="24" a="1"/>
  <c r="AO24" i="24" s="1"/>
  <c r="AP24" i="24" s="1"/>
  <c r="AQ24" i="24" s="1"/>
  <c r="AL16" i="24" a="1"/>
  <c r="AL16" i="24" s="1"/>
  <c r="AM16" i="24" s="1"/>
  <c r="AN16" i="24" s="1"/>
  <c r="AO16" i="24" a="1"/>
  <c r="AO16" i="24" s="1"/>
  <c r="AP16" i="24" s="1"/>
  <c r="AQ16" i="24" s="1"/>
  <c r="AL26" i="24" a="1"/>
  <c r="AL26" i="24" s="1"/>
  <c r="AM26" i="24" s="1"/>
  <c r="AN26" i="24" s="1"/>
  <c r="AO26" i="24" a="1"/>
  <c r="AO26" i="24" s="1"/>
  <c r="AP26" i="24" s="1"/>
  <c r="AQ26" i="24" s="1"/>
  <c r="AL17" i="24" a="1"/>
  <c r="AL17" i="24" s="1"/>
  <c r="AM17" i="24" s="1"/>
  <c r="AN17" i="24" s="1"/>
  <c r="AO17" i="24" a="1"/>
  <c r="AO17" i="24" s="1"/>
  <c r="AP17" i="24" s="1"/>
  <c r="AQ17" i="24" s="1"/>
  <c r="AL19" i="24" a="1"/>
  <c r="AL19" i="24" s="1"/>
  <c r="AM19" i="24" s="1"/>
  <c r="AN19" i="24" s="1"/>
  <c r="AO19" i="24" a="1"/>
  <c r="AO19" i="24" s="1"/>
  <c r="AP19" i="24" s="1"/>
  <c r="AQ19" i="24" s="1"/>
  <c r="AL34" i="24" a="1"/>
  <c r="AL34" i="24" s="1"/>
  <c r="AM34" i="24" s="1"/>
  <c r="AN34" i="24" s="1"/>
  <c r="AO34" i="24" a="1"/>
  <c r="AO34" i="24" s="1"/>
  <c r="AP34" i="24" s="1"/>
  <c r="AQ34" i="24" s="1"/>
  <c r="AL21" i="24" a="1"/>
  <c r="AL21" i="24" s="1"/>
  <c r="AM21" i="24" s="1"/>
  <c r="AN21" i="24" s="1"/>
  <c r="AO21" i="24" a="1"/>
  <c r="AO21" i="24" s="1"/>
  <c r="AP21" i="24" s="1"/>
  <c r="AQ21" i="24" s="1"/>
  <c r="AL31" i="24" a="1"/>
  <c r="AL31" i="24" s="1"/>
  <c r="AM31" i="24" s="1"/>
  <c r="AN31" i="24" s="1"/>
  <c r="AO31" i="24" a="1"/>
  <c r="AO31" i="24" s="1"/>
  <c r="AP31" i="24" s="1"/>
  <c r="AQ31" i="24" s="1"/>
  <c r="AL27" i="24" a="1"/>
  <c r="AL27" i="24" s="1"/>
  <c r="AM27" i="24" s="1"/>
  <c r="AN27" i="24" s="1"/>
  <c r="AO27" i="24" a="1"/>
  <c r="AO27" i="24" s="1"/>
  <c r="AP27" i="24" s="1"/>
  <c r="AQ27" i="24" s="1"/>
  <c r="AL33" i="24" a="1"/>
  <c r="AL33" i="24" s="1"/>
  <c r="AM33" i="24" s="1"/>
  <c r="AN33" i="24" s="1"/>
  <c r="AO33" i="24" a="1"/>
  <c r="AO33" i="24" s="1"/>
  <c r="AP33" i="24" s="1"/>
  <c r="AQ33" i="24" s="1"/>
  <c r="AL25" i="24" a="1"/>
  <c r="AL25" i="24" s="1"/>
  <c r="AM25" i="24" s="1"/>
  <c r="AN25" i="24" s="1"/>
  <c r="AO25" i="24" a="1"/>
  <c r="AO25" i="24" s="1"/>
  <c r="AP25" i="24" s="1"/>
  <c r="AQ25" i="24" s="1"/>
  <c r="AL28" i="24" a="1"/>
  <c r="AL28" i="24" s="1"/>
  <c r="AM28" i="24" s="1"/>
  <c r="AN28" i="24" s="1"/>
  <c r="AO28" i="24" a="1"/>
  <c r="AO28" i="24" s="1"/>
  <c r="AP28" i="24" s="1"/>
  <c r="AQ28" i="24" s="1"/>
  <c r="AL29" i="24" a="1"/>
  <c r="AL29" i="24" s="1"/>
  <c r="AM29" i="24" s="1"/>
  <c r="AN29" i="24" s="1"/>
  <c r="AO29" i="24" a="1"/>
  <c r="AO29" i="24" s="1"/>
  <c r="AP29" i="24" s="1"/>
  <c r="AQ29" i="24" s="1"/>
  <c r="AL32" i="24" a="1"/>
  <c r="AL32" i="24" s="1"/>
  <c r="AM32" i="24" s="1"/>
  <c r="AN32" i="24" s="1"/>
  <c r="AO32" i="24" a="1"/>
  <c r="AO32" i="24" s="1"/>
  <c r="AP32" i="24" s="1"/>
  <c r="AQ32" i="24" s="1"/>
  <c r="AL35" i="24" a="1"/>
  <c r="AL35" i="24" s="1"/>
  <c r="AM35" i="24" s="1"/>
  <c r="AN35" i="24" s="1"/>
  <c r="AO35" i="24" a="1"/>
  <c r="AO35" i="24" s="1"/>
  <c r="AP35" i="24" s="1"/>
  <c r="AQ35" i="24" s="1"/>
  <c r="AL36" i="24" a="1"/>
  <c r="AL36" i="24" s="1"/>
  <c r="AM36" i="24" s="1"/>
  <c r="AN36" i="24" s="1"/>
  <c r="AO36" i="24" a="1"/>
  <c r="AO36" i="24" s="1"/>
  <c r="AP36" i="24" s="1"/>
  <c r="AQ36" i="24" s="1"/>
  <c r="AL37" i="24" a="1"/>
  <c r="AL37" i="24" s="1"/>
  <c r="AM37" i="24" s="1"/>
  <c r="AN37" i="24" s="1"/>
  <c r="AO37" i="24" a="1"/>
  <c r="AO37" i="24" s="1"/>
  <c r="AP37" i="24" s="1"/>
  <c r="AQ37" i="24" s="1"/>
  <c r="AL38" i="24" a="1"/>
  <c r="AL38" i="24" s="1"/>
  <c r="AM38" i="24" s="1"/>
  <c r="AN38" i="24" s="1"/>
  <c r="AO38" i="24" a="1"/>
  <c r="AO38" i="24" s="1"/>
  <c r="AP38" i="24" s="1"/>
  <c r="AQ38" i="24" s="1"/>
  <c r="AL39" i="24" a="1"/>
  <c r="AL39" i="24" s="1"/>
  <c r="AM39" i="24" s="1"/>
  <c r="AN39" i="24" s="1"/>
  <c r="AO39" i="24" a="1"/>
  <c r="AO39" i="24" s="1"/>
  <c r="AP39" i="24" s="1"/>
  <c r="AQ39" i="24" s="1"/>
  <c r="AL40" i="24" a="1"/>
  <c r="AL40" i="24" s="1"/>
  <c r="AM40" i="24" s="1"/>
  <c r="AN40" i="24" s="1"/>
  <c r="AO40" i="24" a="1"/>
  <c r="AO40" i="24" s="1"/>
  <c r="AP40" i="24" s="1"/>
  <c r="AQ40" i="24" s="1"/>
  <c r="AL41" i="24" a="1"/>
  <c r="AL41" i="24" s="1"/>
  <c r="AM41" i="24" s="1"/>
  <c r="AN41" i="24" s="1"/>
  <c r="AO41" i="24" a="1"/>
  <c r="AO41" i="24" s="1"/>
  <c r="AP41" i="24" s="1"/>
  <c r="AQ41" i="24" s="1"/>
  <c r="AL42" i="24" a="1"/>
  <c r="AL42" i="24" s="1"/>
  <c r="AM42" i="24" s="1"/>
  <c r="AN42" i="24" s="1"/>
  <c r="AO42" i="24" a="1"/>
  <c r="AO42" i="24" s="1"/>
  <c r="AP42" i="24" s="1"/>
  <c r="AQ42" i="24" s="1"/>
  <c r="AL43" i="24" a="1"/>
  <c r="AL43" i="24" s="1"/>
  <c r="AM43" i="24" s="1"/>
  <c r="AN43" i="24" s="1"/>
  <c r="AO43" i="24" a="1"/>
  <c r="AO43" i="24" s="1"/>
  <c r="AP43" i="24" s="1"/>
  <c r="AQ43" i="24" s="1"/>
  <c r="AL44" i="24" a="1"/>
  <c r="AL44" i="24" s="1"/>
  <c r="AM44" i="24" s="1"/>
  <c r="AN44" i="24" s="1"/>
  <c r="AO44" i="24" a="1"/>
  <c r="AO44" i="24" s="1"/>
  <c r="AP44" i="24" s="1"/>
  <c r="AQ44" i="24" s="1"/>
  <c r="AL45" i="24" a="1"/>
  <c r="AL45" i="24" s="1"/>
  <c r="AM45" i="24" s="1"/>
  <c r="AN45" i="24" s="1"/>
  <c r="AO45" i="24" a="1"/>
  <c r="AO45" i="24" s="1"/>
  <c r="AP45" i="24" s="1"/>
  <c r="AQ45" i="24" s="1"/>
  <c r="AL46" i="24" a="1"/>
  <c r="AL46" i="24" s="1"/>
  <c r="AM46" i="24" s="1"/>
  <c r="AN46" i="24" s="1"/>
  <c r="AO46" i="24" a="1"/>
  <c r="AO46" i="24" s="1"/>
  <c r="AP46" i="24" s="1"/>
  <c r="AQ46" i="24" s="1"/>
  <c r="AL47" i="24" a="1"/>
  <c r="AL47" i="24" s="1"/>
  <c r="AM47" i="24" s="1"/>
  <c r="AN47" i="24" s="1"/>
  <c r="AO47" i="24" a="1"/>
  <c r="AO47" i="24" s="1"/>
  <c r="AP47" i="24" s="1"/>
  <c r="AQ47" i="24" s="1"/>
  <c r="AL48" i="24" a="1"/>
  <c r="AL48" i="24" s="1"/>
  <c r="AM48" i="24" s="1"/>
  <c r="AN48" i="24" s="1"/>
  <c r="AO48" i="24" a="1"/>
  <c r="AO48" i="24" s="1"/>
  <c r="AP48" i="24" s="1"/>
  <c r="AQ48" i="24" s="1"/>
  <c r="AL49" i="24" a="1"/>
  <c r="AL49" i="24" s="1"/>
  <c r="AM49" i="24" s="1"/>
  <c r="AN49" i="24" s="1"/>
  <c r="AO49" i="24" a="1"/>
  <c r="AO49" i="24" s="1"/>
  <c r="AP49" i="24" s="1"/>
  <c r="AQ49" i="24" s="1"/>
  <c r="AL50" i="24" a="1"/>
  <c r="AL50" i="24" s="1"/>
  <c r="AM50" i="24" s="1"/>
  <c r="AN50" i="24" s="1"/>
  <c r="AO50" i="24" a="1"/>
  <c r="AO50" i="24" s="1"/>
  <c r="AP50" i="24" s="1"/>
  <c r="AQ50" i="24" s="1"/>
  <c r="AL51" i="24" a="1"/>
  <c r="AL51" i="24" s="1"/>
  <c r="AM51" i="24" s="1"/>
  <c r="AN51" i="24" s="1"/>
  <c r="AO51" i="24" a="1"/>
  <c r="AO51" i="24" s="1"/>
  <c r="AP51" i="24" s="1"/>
  <c r="AQ51" i="24" s="1"/>
  <c r="AL52" i="24" a="1"/>
  <c r="AL52" i="24" s="1"/>
  <c r="AM52" i="24" s="1"/>
  <c r="AN52" i="24" s="1"/>
  <c r="AO52" i="24" a="1"/>
  <c r="AO52" i="24" s="1"/>
  <c r="AP52" i="24" s="1"/>
  <c r="AQ52" i="24" s="1"/>
  <c r="AL53" i="24" a="1"/>
  <c r="AL53" i="24" s="1"/>
  <c r="AM53" i="24" s="1"/>
  <c r="AN53" i="24" s="1"/>
  <c r="AO53" i="24" a="1"/>
  <c r="AO53" i="24" s="1"/>
  <c r="AP53" i="24" s="1"/>
  <c r="AQ53" i="24" s="1"/>
  <c r="AL54" i="24" a="1"/>
  <c r="AL54" i="24" s="1"/>
  <c r="AM54" i="24" s="1"/>
  <c r="AN54" i="24" s="1"/>
  <c r="AO54" i="24" a="1"/>
  <c r="AO54" i="24" s="1"/>
  <c r="AP54" i="24" s="1"/>
  <c r="AQ54" i="24" s="1"/>
  <c r="AL55" i="24" a="1"/>
  <c r="AL55" i="24" s="1"/>
  <c r="AM55" i="24" s="1"/>
  <c r="AN55" i="24" s="1"/>
  <c r="AO55" i="24" a="1"/>
  <c r="AO55" i="24" s="1"/>
  <c r="AP55" i="24" s="1"/>
  <c r="AQ55" i="24" s="1"/>
  <c r="AL56" i="24" a="1"/>
  <c r="AL56" i="24" s="1"/>
  <c r="AM56" i="24" s="1"/>
  <c r="AN56" i="24" s="1"/>
  <c r="AO56" i="24" a="1"/>
  <c r="AO56" i="24" s="1"/>
  <c r="AP56" i="24" s="1"/>
  <c r="AQ56" i="24" s="1"/>
  <c r="AL57" i="24" a="1"/>
  <c r="AL57" i="24" s="1"/>
  <c r="AM57" i="24" s="1"/>
  <c r="AN57" i="24" s="1"/>
  <c r="AO57" i="24" a="1"/>
  <c r="AO57" i="24" s="1"/>
  <c r="AP57" i="24" s="1"/>
  <c r="AQ57" i="24" s="1"/>
  <c r="AL58" i="24" a="1"/>
  <c r="AL58" i="24" s="1"/>
  <c r="AM58" i="24" s="1"/>
  <c r="AN58" i="24" s="1"/>
  <c r="AO58" i="24" a="1"/>
  <c r="AO58" i="24" s="1"/>
  <c r="AP58" i="24" s="1"/>
  <c r="AQ58" i="24" s="1"/>
  <c r="AL59" i="24" a="1"/>
  <c r="AL59" i="24" s="1"/>
  <c r="AM59" i="24" s="1"/>
  <c r="AN59" i="24" s="1"/>
  <c r="AO59" i="24" a="1"/>
  <c r="AO59" i="24" s="1"/>
  <c r="AP59" i="24" s="1"/>
  <c r="AQ59" i="24" s="1"/>
  <c r="AL60" i="24" a="1"/>
  <c r="AL60" i="24" s="1"/>
  <c r="AM60" i="24" s="1"/>
  <c r="AN60" i="24" s="1"/>
  <c r="AO60" i="24" a="1"/>
  <c r="AO60" i="24" s="1"/>
  <c r="AP60" i="24" s="1"/>
  <c r="AQ60" i="24" s="1"/>
  <c r="AO4" i="24" a="1"/>
  <c r="AO4" i="24" s="1"/>
  <c r="AL4" i="24" a="1"/>
  <c r="AL4" i="24" s="1"/>
  <c r="AF5" i="24" a="1"/>
  <c r="AF5" i="24" s="1"/>
  <c r="AI5" i="24" a="1"/>
  <c r="AI5" i="24" s="1"/>
  <c r="AF7" i="24" a="1"/>
  <c r="AF7" i="24" s="1"/>
  <c r="AI7" i="24" a="1"/>
  <c r="AI7" i="24" s="1"/>
  <c r="AF8" i="24" a="1"/>
  <c r="AF8" i="24" s="1"/>
  <c r="AI8" i="24" a="1"/>
  <c r="AI8" i="24" s="1"/>
  <c r="AF11" i="24" a="1"/>
  <c r="AF11" i="24" s="1"/>
  <c r="AI11" i="24" a="1"/>
  <c r="AI11" i="24" s="1"/>
  <c r="AF6" i="24" a="1"/>
  <c r="AF6" i="24" s="1"/>
  <c r="AI6" i="24" a="1"/>
  <c r="AI6" i="24" s="1"/>
  <c r="AF13" i="24" a="1"/>
  <c r="AF13" i="24" s="1"/>
  <c r="AI13" i="24" a="1"/>
  <c r="AI13" i="24" s="1"/>
  <c r="AF10" i="24" a="1"/>
  <c r="AF10" i="24" s="1"/>
  <c r="AI10" i="24" a="1"/>
  <c r="AI10" i="24" s="1"/>
  <c r="AF9" i="24" a="1"/>
  <c r="AF9" i="24" s="1"/>
  <c r="AI9" i="24" a="1"/>
  <c r="AI9" i="24" s="1"/>
  <c r="AF12" i="24" a="1"/>
  <c r="AF12" i="24" s="1"/>
  <c r="AI12" i="24" a="1"/>
  <c r="AI12" i="24" s="1"/>
  <c r="AF14" i="24" a="1"/>
  <c r="AF14" i="24" s="1"/>
  <c r="AI14" i="24" a="1"/>
  <c r="AI14" i="24" s="1"/>
  <c r="AF23" i="24" a="1"/>
  <c r="AF23" i="24" s="1"/>
  <c r="AI23" i="24" a="1"/>
  <c r="AI23" i="24" s="1"/>
  <c r="AF15" i="24" a="1"/>
  <c r="AF15" i="24" s="1"/>
  <c r="AI15" i="24" a="1"/>
  <c r="AI15" i="24" s="1"/>
  <c r="AF16" i="24" a="1"/>
  <c r="AF16" i="24" s="1"/>
  <c r="AI16" i="24" a="1"/>
  <c r="AI16" i="24" s="1"/>
  <c r="AF26" i="24" a="1"/>
  <c r="AF26" i="24" s="1"/>
  <c r="AI26" i="24" a="1"/>
  <c r="AI26" i="24" s="1"/>
  <c r="AF17" i="24" a="1"/>
  <c r="AF17" i="24" s="1"/>
  <c r="AI17" i="24" a="1"/>
  <c r="AI17" i="24" s="1"/>
  <c r="AF19" i="24" a="1"/>
  <c r="AF19" i="24" s="1"/>
  <c r="AI19" i="24" a="1"/>
  <c r="AI19" i="24" s="1"/>
  <c r="AF21" i="24" a="1"/>
  <c r="AF21" i="24" s="1"/>
  <c r="AI21" i="24" a="1"/>
  <c r="AI21" i="24" s="1"/>
  <c r="AF31" i="24" a="1"/>
  <c r="AF31" i="24" s="1"/>
  <c r="AI31" i="24" a="1"/>
  <c r="AI31" i="24" s="1"/>
  <c r="AF27" i="24" a="1"/>
  <c r="AF27" i="24" s="1"/>
  <c r="AI27" i="24" a="1"/>
  <c r="AI27" i="24" s="1"/>
  <c r="AF33" i="24" a="1"/>
  <c r="AF33" i="24" s="1"/>
  <c r="AI33" i="24" a="1"/>
  <c r="AI33" i="24" s="1"/>
  <c r="AF25" i="24" a="1"/>
  <c r="AF25" i="24" s="1"/>
  <c r="AI25" i="24" a="1"/>
  <c r="AI25" i="24" s="1"/>
  <c r="AF28" i="24" a="1"/>
  <c r="AF28" i="24" s="1"/>
  <c r="AI28" i="24" a="1"/>
  <c r="AI28" i="24" s="1"/>
  <c r="AF29" i="24" a="1"/>
  <c r="AF29" i="24" s="1"/>
  <c r="AI29" i="24" a="1"/>
  <c r="AI29" i="24" s="1"/>
  <c r="AF35" i="24" a="1"/>
  <c r="AF35" i="24" s="1"/>
  <c r="AG35" i="24" s="1"/>
  <c r="AH35" i="24" s="1"/>
  <c r="AI35" i="24" a="1"/>
  <c r="AI35" i="24" s="1"/>
  <c r="AJ35" i="24" s="1"/>
  <c r="AK35" i="24" s="1"/>
  <c r="AF36" i="24" a="1"/>
  <c r="AF36" i="24" s="1"/>
  <c r="AG36" i="24" s="1"/>
  <c r="AH36" i="24" s="1"/>
  <c r="AI36" i="24" a="1"/>
  <c r="AI36" i="24" s="1"/>
  <c r="AJ36" i="24" s="1"/>
  <c r="AK36" i="24" s="1"/>
  <c r="AF37" i="24" a="1"/>
  <c r="AF37" i="24" s="1"/>
  <c r="AG37" i="24" s="1"/>
  <c r="AH37" i="24" s="1"/>
  <c r="AI37" i="24" a="1"/>
  <c r="AI37" i="24" s="1"/>
  <c r="AJ37" i="24" s="1"/>
  <c r="AK37" i="24" s="1"/>
  <c r="AF38" i="24" a="1"/>
  <c r="AF38" i="24" s="1"/>
  <c r="AG38" i="24" s="1"/>
  <c r="AH38" i="24" s="1"/>
  <c r="AI38" i="24" a="1"/>
  <c r="AI38" i="24" s="1"/>
  <c r="AJ38" i="24" s="1"/>
  <c r="AK38" i="24" s="1"/>
  <c r="AF39" i="24" a="1"/>
  <c r="AF39" i="24" s="1"/>
  <c r="AG39" i="24" s="1"/>
  <c r="AH39" i="24" s="1"/>
  <c r="AI39" i="24" a="1"/>
  <c r="AI39" i="24" s="1"/>
  <c r="AJ39" i="24" s="1"/>
  <c r="AK39" i="24" s="1"/>
  <c r="AF40" i="24" a="1"/>
  <c r="AF40" i="24" s="1"/>
  <c r="AG40" i="24" s="1"/>
  <c r="AH40" i="24" s="1"/>
  <c r="AI40" i="24" a="1"/>
  <c r="AI40" i="24" s="1"/>
  <c r="AJ40" i="24" s="1"/>
  <c r="AK40" i="24" s="1"/>
  <c r="AF41" i="24" a="1"/>
  <c r="AF41" i="24" s="1"/>
  <c r="AG41" i="24" s="1"/>
  <c r="AH41" i="24" s="1"/>
  <c r="AI41" i="24" a="1"/>
  <c r="AI41" i="24" s="1"/>
  <c r="AJ41" i="24" s="1"/>
  <c r="AK41" i="24" s="1"/>
  <c r="AF42" i="24" a="1"/>
  <c r="AF42" i="24" s="1"/>
  <c r="AG42" i="24" s="1"/>
  <c r="AH42" i="24" s="1"/>
  <c r="AI42" i="24" a="1"/>
  <c r="AI42" i="24" s="1"/>
  <c r="AJ42" i="24" s="1"/>
  <c r="AK42" i="24" s="1"/>
  <c r="AF43" i="24" a="1"/>
  <c r="AF43" i="24" s="1"/>
  <c r="AG43" i="24" s="1"/>
  <c r="AH43" i="24" s="1"/>
  <c r="AI43" i="24" a="1"/>
  <c r="AI43" i="24" s="1"/>
  <c r="AJ43" i="24" s="1"/>
  <c r="AK43" i="24" s="1"/>
  <c r="AF44" i="24" a="1"/>
  <c r="AF44" i="24" s="1"/>
  <c r="AG44" i="24" s="1"/>
  <c r="AH44" i="24" s="1"/>
  <c r="AI44" i="24" a="1"/>
  <c r="AI44" i="24" s="1"/>
  <c r="AJ44" i="24" s="1"/>
  <c r="AK44" i="24" s="1"/>
  <c r="AF45" i="24" a="1"/>
  <c r="AF45" i="24" s="1"/>
  <c r="AG45" i="24" s="1"/>
  <c r="AH45" i="24" s="1"/>
  <c r="AI45" i="24" a="1"/>
  <c r="AI45" i="24" s="1"/>
  <c r="AJ45" i="24" s="1"/>
  <c r="AK45" i="24" s="1"/>
  <c r="AF46" i="24" a="1"/>
  <c r="AF46" i="24" s="1"/>
  <c r="AG46" i="24" s="1"/>
  <c r="AH46" i="24" s="1"/>
  <c r="AI46" i="24" a="1"/>
  <c r="AI46" i="24" s="1"/>
  <c r="AJ46" i="24" s="1"/>
  <c r="AK46" i="24" s="1"/>
  <c r="AF47" i="24" a="1"/>
  <c r="AF47" i="24" s="1"/>
  <c r="AG47" i="24" s="1"/>
  <c r="AH47" i="24" s="1"/>
  <c r="AI47" i="24" a="1"/>
  <c r="AI47" i="24" s="1"/>
  <c r="AJ47" i="24" s="1"/>
  <c r="AK47" i="24" s="1"/>
  <c r="AF48" i="24" a="1"/>
  <c r="AF48" i="24" s="1"/>
  <c r="AG48" i="24" s="1"/>
  <c r="AH48" i="24" s="1"/>
  <c r="AI48" i="24" a="1"/>
  <c r="AI48" i="24" s="1"/>
  <c r="AJ48" i="24" s="1"/>
  <c r="AK48" i="24" s="1"/>
  <c r="AF49" i="24" a="1"/>
  <c r="AF49" i="24" s="1"/>
  <c r="AG49" i="24" s="1"/>
  <c r="AH49" i="24" s="1"/>
  <c r="AI49" i="24" a="1"/>
  <c r="AI49" i="24" s="1"/>
  <c r="AJ49" i="24" s="1"/>
  <c r="AK49" i="24" s="1"/>
  <c r="AF50" i="24" a="1"/>
  <c r="AF50" i="24" s="1"/>
  <c r="AG50" i="24" s="1"/>
  <c r="AH50" i="24" s="1"/>
  <c r="AI50" i="24" a="1"/>
  <c r="AI50" i="24" s="1"/>
  <c r="AJ50" i="24" s="1"/>
  <c r="AK50" i="24" s="1"/>
  <c r="AF51" i="24" a="1"/>
  <c r="AF51" i="24" s="1"/>
  <c r="AG51" i="24" s="1"/>
  <c r="AH51" i="24" s="1"/>
  <c r="AI51" i="24" a="1"/>
  <c r="AI51" i="24" s="1"/>
  <c r="AJ51" i="24" s="1"/>
  <c r="AK51" i="24" s="1"/>
  <c r="AF52" i="24" a="1"/>
  <c r="AF52" i="24" s="1"/>
  <c r="AG52" i="24" s="1"/>
  <c r="AH52" i="24" s="1"/>
  <c r="AI52" i="24" a="1"/>
  <c r="AI52" i="24" s="1"/>
  <c r="AJ52" i="24" s="1"/>
  <c r="AK52" i="24" s="1"/>
  <c r="AF53" i="24" a="1"/>
  <c r="AF53" i="24" s="1"/>
  <c r="AG53" i="24" s="1"/>
  <c r="AH53" i="24" s="1"/>
  <c r="AI53" i="24" a="1"/>
  <c r="AI53" i="24" s="1"/>
  <c r="AJ53" i="24" s="1"/>
  <c r="AK53" i="24" s="1"/>
  <c r="AF54" i="24" a="1"/>
  <c r="AF54" i="24" s="1"/>
  <c r="AG54" i="24" s="1"/>
  <c r="AH54" i="24" s="1"/>
  <c r="AI54" i="24" a="1"/>
  <c r="AI54" i="24" s="1"/>
  <c r="AJ54" i="24" s="1"/>
  <c r="AK54" i="24" s="1"/>
  <c r="AF55" i="24" a="1"/>
  <c r="AF55" i="24" s="1"/>
  <c r="AG55" i="24" s="1"/>
  <c r="AH55" i="24" s="1"/>
  <c r="AI55" i="24" a="1"/>
  <c r="AI55" i="24" s="1"/>
  <c r="AJ55" i="24" s="1"/>
  <c r="AK55" i="24" s="1"/>
  <c r="AF56" i="24" a="1"/>
  <c r="AF56" i="24" s="1"/>
  <c r="AG56" i="24" s="1"/>
  <c r="AH56" i="24" s="1"/>
  <c r="AI56" i="24" a="1"/>
  <c r="AI56" i="24" s="1"/>
  <c r="AJ56" i="24" s="1"/>
  <c r="AK56" i="24" s="1"/>
  <c r="AF57" i="24" a="1"/>
  <c r="AF57" i="24" s="1"/>
  <c r="AG57" i="24" s="1"/>
  <c r="AH57" i="24" s="1"/>
  <c r="AI57" i="24" a="1"/>
  <c r="AI57" i="24" s="1"/>
  <c r="AJ57" i="24" s="1"/>
  <c r="AK57" i="24" s="1"/>
  <c r="AF58" i="24" a="1"/>
  <c r="AF58" i="24" s="1"/>
  <c r="AG58" i="24" s="1"/>
  <c r="AH58" i="24" s="1"/>
  <c r="AI58" i="24" a="1"/>
  <c r="AI58" i="24" s="1"/>
  <c r="AJ58" i="24" s="1"/>
  <c r="AK58" i="24" s="1"/>
  <c r="AF59" i="24" a="1"/>
  <c r="AF59" i="24" s="1"/>
  <c r="AG59" i="24" s="1"/>
  <c r="AH59" i="24" s="1"/>
  <c r="AI59" i="24" a="1"/>
  <c r="AI59" i="24" s="1"/>
  <c r="AJ59" i="24" s="1"/>
  <c r="AK59" i="24" s="1"/>
  <c r="AF60" i="24" a="1"/>
  <c r="AF60" i="24" s="1"/>
  <c r="AG60" i="24" s="1"/>
  <c r="AH60" i="24" s="1"/>
  <c r="AI60" i="24" a="1"/>
  <c r="AI60" i="24" s="1"/>
  <c r="AJ60" i="24" s="1"/>
  <c r="AK60" i="24" s="1"/>
  <c r="AI4" i="24" a="1"/>
  <c r="AI4" i="24" s="1"/>
  <c r="AF4" i="24" a="1"/>
  <c r="AF4" i="24" s="1"/>
  <c r="Z5" i="24" a="1"/>
  <c r="Z5" i="24" s="1"/>
  <c r="AC5" i="24" a="1"/>
  <c r="AC5" i="24" s="1"/>
  <c r="Z18" i="24" a="1"/>
  <c r="Z18" i="24" s="1"/>
  <c r="AC18" i="24" a="1"/>
  <c r="AC18" i="24" s="1"/>
  <c r="Z7" i="24" a="1"/>
  <c r="Z7" i="24" s="1"/>
  <c r="AC7" i="24" a="1"/>
  <c r="AC7" i="24" s="1"/>
  <c r="Z20" i="24" a="1"/>
  <c r="Z20" i="24" s="1"/>
  <c r="AC20" i="24" a="1"/>
  <c r="AC20" i="24" s="1"/>
  <c r="AA30" i="24"/>
  <c r="AB30" i="24" s="1"/>
  <c r="Z8" i="24" a="1"/>
  <c r="Z8" i="24" s="1"/>
  <c r="AC8" i="24" a="1"/>
  <c r="AC8" i="24" s="1"/>
  <c r="Z11" i="24" a="1"/>
  <c r="Z11" i="24" s="1"/>
  <c r="AC11" i="24" a="1"/>
  <c r="AC11" i="24" s="1"/>
  <c r="Z6" i="24" a="1"/>
  <c r="Z6" i="24" s="1"/>
  <c r="AC6" i="24" a="1"/>
  <c r="AC6" i="24" s="1"/>
  <c r="Z13" i="24" a="1"/>
  <c r="Z13" i="24" s="1"/>
  <c r="AC13" i="24" a="1"/>
  <c r="AC13" i="24" s="1"/>
  <c r="Z10" i="24" a="1"/>
  <c r="Z10" i="24" s="1"/>
  <c r="AC10" i="24" a="1"/>
  <c r="AC10" i="24" s="1"/>
  <c r="Z9" i="24" a="1"/>
  <c r="Z9" i="24" s="1"/>
  <c r="AC9" i="24" a="1"/>
  <c r="AC9" i="24" s="1"/>
  <c r="Z12" i="24" a="1"/>
  <c r="Z12" i="24" s="1"/>
  <c r="AC12" i="24" a="1"/>
  <c r="AC12" i="24" s="1"/>
  <c r="Z14" i="24" a="1"/>
  <c r="Z14" i="24" s="1"/>
  <c r="AC14" i="24" a="1"/>
  <c r="AC14" i="24" s="1"/>
  <c r="AA23" i="24"/>
  <c r="AB23" i="24" s="1"/>
  <c r="Z15" i="24" a="1"/>
  <c r="Z15" i="24" s="1"/>
  <c r="AC15" i="24" a="1"/>
  <c r="AC15" i="24" s="1"/>
  <c r="Z22" i="24" a="1"/>
  <c r="Z22" i="24" s="1"/>
  <c r="AC22" i="24" a="1"/>
  <c r="AC22" i="24" s="1"/>
  <c r="Z24" i="24" a="1"/>
  <c r="Z24" i="24" s="1"/>
  <c r="AC24" i="24" a="1"/>
  <c r="AC24" i="24" s="1"/>
  <c r="Z16" i="24" a="1"/>
  <c r="Z16" i="24" s="1"/>
  <c r="AC16" i="24" a="1"/>
  <c r="AC16" i="24" s="1"/>
  <c r="AA26" i="24"/>
  <c r="AB26" i="24" s="1"/>
  <c r="Z17" i="24" a="1"/>
  <c r="Z17" i="24" s="1"/>
  <c r="AC17" i="24" a="1"/>
  <c r="AC17" i="24" s="1"/>
  <c r="Z19" i="24" a="1"/>
  <c r="Z19" i="24" s="1"/>
  <c r="AC19" i="24" a="1"/>
  <c r="AC19" i="24" s="1"/>
  <c r="AA34" i="24"/>
  <c r="AB34" i="24" s="1"/>
  <c r="Z21" i="24" a="1"/>
  <c r="Z21" i="24" s="1"/>
  <c r="AC21" i="24" a="1"/>
  <c r="AC21" i="24" s="1"/>
  <c r="AA31" i="24"/>
  <c r="AB31" i="24" s="1"/>
  <c r="Z27" i="24" a="1"/>
  <c r="Z27" i="24" s="1"/>
  <c r="AC27" i="24" a="1"/>
  <c r="AC27" i="24" s="1"/>
  <c r="AA33" i="24"/>
  <c r="AB33" i="24" s="1"/>
  <c r="Z25" i="24" a="1"/>
  <c r="Z25" i="24" s="1"/>
  <c r="AC25" i="24" a="1"/>
  <c r="AC25" i="24" s="1"/>
  <c r="Z28" i="24" a="1"/>
  <c r="Z28" i="24" s="1"/>
  <c r="AC28" i="24" a="1"/>
  <c r="AC28" i="24" s="1"/>
  <c r="Z29" i="24" a="1"/>
  <c r="Z29" i="24" s="1"/>
  <c r="AC29" i="24" a="1"/>
  <c r="AC29" i="24" s="1"/>
  <c r="Z32" i="24" a="1"/>
  <c r="Z32" i="24" s="1"/>
  <c r="AC32" i="24" a="1"/>
  <c r="AC32" i="24" s="1"/>
  <c r="Z35" i="24" a="1"/>
  <c r="Z35" i="24" s="1"/>
  <c r="AA35" i="24" s="1"/>
  <c r="AB35" i="24" s="1"/>
  <c r="AC35" i="24" a="1"/>
  <c r="AC35" i="24" s="1"/>
  <c r="AD35" i="24" s="1"/>
  <c r="AE35" i="24" s="1"/>
  <c r="Z36" i="24" a="1"/>
  <c r="Z36" i="24" s="1"/>
  <c r="AA36" i="24" s="1"/>
  <c r="AB36" i="24" s="1"/>
  <c r="AC36" i="24" a="1"/>
  <c r="AC36" i="24" s="1"/>
  <c r="AD36" i="24" s="1"/>
  <c r="AE36" i="24" s="1"/>
  <c r="Z37" i="24" a="1"/>
  <c r="Z37" i="24" s="1"/>
  <c r="AA37" i="24" s="1"/>
  <c r="AB37" i="24" s="1"/>
  <c r="AC37" i="24" a="1"/>
  <c r="AC37" i="24" s="1"/>
  <c r="AD37" i="24" s="1"/>
  <c r="AE37" i="24" s="1"/>
  <c r="Z38" i="24" a="1"/>
  <c r="Z38" i="24" s="1"/>
  <c r="AA38" i="24" s="1"/>
  <c r="AB38" i="24" s="1"/>
  <c r="AC38" i="24" a="1"/>
  <c r="AC38" i="24" s="1"/>
  <c r="AD38" i="24" s="1"/>
  <c r="AE38" i="24" s="1"/>
  <c r="Z39" i="24" a="1"/>
  <c r="Z39" i="24" s="1"/>
  <c r="AA39" i="24" s="1"/>
  <c r="AB39" i="24" s="1"/>
  <c r="AC39" i="24" a="1"/>
  <c r="AC39" i="24" s="1"/>
  <c r="AD39" i="24" s="1"/>
  <c r="AE39" i="24" s="1"/>
  <c r="Z40" i="24" a="1"/>
  <c r="Z40" i="24" s="1"/>
  <c r="AA40" i="24" s="1"/>
  <c r="AB40" i="24" s="1"/>
  <c r="AC40" i="24" a="1"/>
  <c r="AC40" i="24" s="1"/>
  <c r="AD40" i="24" s="1"/>
  <c r="AE40" i="24" s="1"/>
  <c r="Z41" i="24" a="1"/>
  <c r="Z41" i="24" s="1"/>
  <c r="AA41" i="24" s="1"/>
  <c r="AB41" i="24" s="1"/>
  <c r="AC41" i="24" a="1"/>
  <c r="AC41" i="24" s="1"/>
  <c r="AD41" i="24" s="1"/>
  <c r="AE41" i="24" s="1"/>
  <c r="Z42" i="24" a="1"/>
  <c r="Z42" i="24" s="1"/>
  <c r="AA42" i="24" s="1"/>
  <c r="AB42" i="24" s="1"/>
  <c r="AC42" i="24" a="1"/>
  <c r="AC42" i="24" s="1"/>
  <c r="AD42" i="24" s="1"/>
  <c r="AE42" i="24" s="1"/>
  <c r="Z43" i="24" a="1"/>
  <c r="Z43" i="24" s="1"/>
  <c r="AA43" i="24" s="1"/>
  <c r="AB43" i="24" s="1"/>
  <c r="AC43" i="24" a="1"/>
  <c r="AC43" i="24" s="1"/>
  <c r="AD43" i="24" s="1"/>
  <c r="AE43" i="24" s="1"/>
  <c r="Z44" i="24" a="1"/>
  <c r="Z44" i="24" s="1"/>
  <c r="AA44" i="24" s="1"/>
  <c r="AB44" i="24" s="1"/>
  <c r="AC44" i="24" a="1"/>
  <c r="AC44" i="24" s="1"/>
  <c r="AD44" i="24" s="1"/>
  <c r="AE44" i="24" s="1"/>
  <c r="Z45" i="24" a="1"/>
  <c r="Z45" i="24" s="1"/>
  <c r="AA45" i="24" s="1"/>
  <c r="AB45" i="24" s="1"/>
  <c r="AC45" i="24" a="1"/>
  <c r="AC45" i="24" s="1"/>
  <c r="AD45" i="24" s="1"/>
  <c r="AE45" i="24" s="1"/>
  <c r="Z46" i="24" a="1"/>
  <c r="Z46" i="24" s="1"/>
  <c r="AA46" i="24" s="1"/>
  <c r="AB46" i="24" s="1"/>
  <c r="AC46" i="24" a="1"/>
  <c r="AC46" i="24" s="1"/>
  <c r="AD46" i="24" s="1"/>
  <c r="AE46" i="24" s="1"/>
  <c r="Z47" i="24" a="1"/>
  <c r="Z47" i="24" s="1"/>
  <c r="AA47" i="24" s="1"/>
  <c r="AB47" i="24" s="1"/>
  <c r="AC47" i="24" a="1"/>
  <c r="AC47" i="24" s="1"/>
  <c r="AD47" i="24" s="1"/>
  <c r="AE47" i="24" s="1"/>
  <c r="Z48" i="24" a="1"/>
  <c r="Z48" i="24" s="1"/>
  <c r="AA48" i="24" s="1"/>
  <c r="AB48" i="24" s="1"/>
  <c r="AC48" i="24" a="1"/>
  <c r="AC48" i="24" s="1"/>
  <c r="AD48" i="24" s="1"/>
  <c r="AE48" i="24" s="1"/>
  <c r="Z49" i="24" a="1"/>
  <c r="Z49" i="24" s="1"/>
  <c r="AA49" i="24" s="1"/>
  <c r="AB49" i="24" s="1"/>
  <c r="AC49" i="24" a="1"/>
  <c r="AC49" i="24" s="1"/>
  <c r="AD49" i="24" s="1"/>
  <c r="AE49" i="24" s="1"/>
  <c r="Z50" i="24" a="1"/>
  <c r="Z50" i="24" s="1"/>
  <c r="AA50" i="24" s="1"/>
  <c r="AB50" i="24" s="1"/>
  <c r="AC50" i="24" a="1"/>
  <c r="AC50" i="24" s="1"/>
  <c r="AD50" i="24" s="1"/>
  <c r="AE50" i="24" s="1"/>
  <c r="Z51" i="24" a="1"/>
  <c r="Z51" i="24" s="1"/>
  <c r="AA51" i="24" s="1"/>
  <c r="AB51" i="24" s="1"/>
  <c r="AC51" i="24" a="1"/>
  <c r="AC51" i="24" s="1"/>
  <c r="AD51" i="24" s="1"/>
  <c r="AE51" i="24" s="1"/>
  <c r="Z52" i="24" a="1"/>
  <c r="Z52" i="24" s="1"/>
  <c r="AA52" i="24" s="1"/>
  <c r="AB52" i="24" s="1"/>
  <c r="AC52" i="24" a="1"/>
  <c r="AC52" i="24" s="1"/>
  <c r="AD52" i="24" s="1"/>
  <c r="AE52" i="24" s="1"/>
  <c r="Z53" i="24" a="1"/>
  <c r="Z53" i="24" s="1"/>
  <c r="AA53" i="24" s="1"/>
  <c r="AB53" i="24" s="1"/>
  <c r="AC53" i="24" a="1"/>
  <c r="AC53" i="24" s="1"/>
  <c r="AD53" i="24" s="1"/>
  <c r="AE53" i="24" s="1"/>
  <c r="Z54" i="24" a="1"/>
  <c r="Z54" i="24" s="1"/>
  <c r="AA54" i="24" s="1"/>
  <c r="AB54" i="24" s="1"/>
  <c r="AC54" i="24" a="1"/>
  <c r="AC54" i="24" s="1"/>
  <c r="AD54" i="24" s="1"/>
  <c r="AE54" i="24" s="1"/>
  <c r="Z55" i="24" a="1"/>
  <c r="Z55" i="24" s="1"/>
  <c r="AA55" i="24" s="1"/>
  <c r="AB55" i="24" s="1"/>
  <c r="AC55" i="24" a="1"/>
  <c r="AC55" i="24" s="1"/>
  <c r="AD55" i="24" s="1"/>
  <c r="AE55" i="24" s="1"/>
  <c r="Z56" i="24" a="1"/>
  <c r="Z56" i="24" s="1"/>
  <c r="AA56" i="24" s="1"/>
  <c r="AB56" i="24" s="1"/>
  <c r="AC56" i="24" a="1"/>
  <c r="AC56" i="24" s="1"/>
  <c r="AD56" i="24" s="1"/>
  <c r="AE56" i="24" s="1"/>
  <c r="Z57" i="24" a="1"/>
  <c r="Z57" i="24" s="1"/>
  <c r="AA57" i="24" s="1"/>
  <c r="AB57" i="24" s="1"/>
  <c r="AC57" i="24" a="1"/>
  <c r="AC57" i="24" s="1"/>
  <c r="AD57" i="24" s="1"/>
  <c r="AE57" i="24" s="1"/>
  <c r="Z58" i="24" a="1"/>
  <c r="Z58" i="24" s="1"/>
  <c r="AA58" i="24" s="1"/>
  <c r="AB58" i="24" s="1"/>
  <c r="AC58" i="24" a="1"/>
  <c r="AC58" i="24" s="1"/>
  <c r="AD58" i="24" s="1"/>
  <c r="AE58" i="24" s="1"/>
  <c r="Z59" i="24" a="1"/>
  <c r="Z59" i="24" s="1"/>
  <c r="AA59" i="24" s="1"/>
  <c r="AB59" i="24" s="1"/>
  <c r="AC59" i="24" a="1"/>
  <c r="AC59" i="24" s="1"/>
  <c r="AD59" i="24" s="1"/>
  <c r="AE59" i="24" s="1"/>
  <c r="Z60" i="24" a="1"/>
  <c r="Z60" i="24" s="1"/>
  <c r="AA60" i="24" s="1"/>
  <c r="AB60" i="24" s="1"/>
  <c r="AC60" i="24" a="1"/>
  <c r="AC60" i="24" s="1"/>
  <c r="AD60" i="24" s="1"/>
  <c r="AE60" i="24" s="1"/>
  <c r="AC4" i="24" a="1"/>
  <c r="AC4" i="24" s="1"/>
  <c r="Z4" i="24" a="1"/>
  <c r="Z4" i="24" s="1"/>
  <c r="T5" i="24" a="1"/>
  <c r="T5" i="24" s="1"/>
  <c r="W5" i="24" a="1"/>
  <c r="W5" i="24" s="1"/>
  <c r="T18" i="24" a="1"/>
  <c r="T18" i="24" s="1"/>
  <c r="W18" i="24" a="1"/>
  <c r="W18" i="24" s="1"/>
  <c r="T7" i="24" a="1"/>
  <c r="T7" i="24" s="1"/>
  <c r="W7" i="24" a="1"/>
  <c r="W7" i="24" s="1"/>
  <c r="T20" i="24" a="1"/>
  <c r="T20" i="24" s="1"/>
  <c r="W20" i="24" a="1"/>
  <c r="W20" i="24" s="1"/>
  <c r="T30" i="24" a="1"/>
  <c r="T30" i="24" s="1"/>
  <c r="W30" i="24" a="1"/>
  <c r="W30" i="24" s="1"/>
  <c r="T8" i="24" a="1"/>
  <c r="T8" i="24" s="1"/>
  <c r="W8" i="24" a="1"/>
  <c r="W8" i="24" s="1"/>
  <c r="T11" i="24" a="1"/>
  <c r="T11" i="24" s="1"/>
  <c r="W11" i="24" a="1"/>
  <c r="W11" i="24" s="1"/>
  <c r="T6" i="24" a="1"/>
  <c r="T6" i="24" s="1"/>
  <c r="W6" i="24" a="1"/>
  <c r="W6" i="24" s="1"/>
  <c r="T13" i="24" a="1"/>
  <c r="T13" i="24" s="1"/>
  <c r="W13" i="24" a="1"/>
  <c r="W13" i="24" s="1"/>
  <c r="T10" i="24" a="1"/>
  <c r="T10" i="24" s="1"/>
  <c r="W10" i="24" a="1"/>
  <c r="W10" i="24" s="1"/>
  <c r="T9" i="24" a="1"/>
  <c r="T9" i="24" s="1"/>
  <c r="W9" i="24" a="1"/>
  <c r="W9" i="24" s="1"/>
  <c r="T12" i="24" a="1"/>
  <c r="T12" i="24" s="1"/>
  <c r="W12" i="24" a="1"/>
  <c r="W12" i="24" s="1"/>
  <c r="T14" i="24" a="1"/>
  <c r="T14" i="24" s="1"/>
  <c r="W14" i="24" a="1"/>
  <c r="W14" i="24" s="1"/>
  <c r="T23" i="24" a="1"/>
  <c r="T23" i="24" s="1"/>
  <c r="W23" i="24" a="1"/>
  <c r="W23" i="24" s="1"/>
  <c r="T15" i="24" a="1"/>
  <c r="T15" i="24" s="1"/>
  <c r="W15" i="24" a="1"/>
  <c r="W15" i="24" s="1"/>
  <c r="T22" i="24" a="1"/>
  <c r="T22" i="24" s="1"/>
  <c r="W22" i="24" a="1"/>
  <c r="W22" i="24" s="1"/>
  <c r="T24" i="24" a="1"/>
  <c r="T24" i="24" s="1"/>
  <c r="W24" i="24" a="1"/>
  <c r="W24" i="24" s="1"/>
  <c r="T16" i="24" a="1"/>
  <c r="T16" i="24" s="1"/>
  <c r="W16" i="24" a="1"/>
  <c r="W16" i="24" s="1"/>
  <c r="T26" i="24" a="1"/>
  <c r="T26" i="24" s="1"/>
  <c r="W26" i="24" a="1"/>
  <c r="W26" i="24" s="1"/>
  <c r="T17" i="24" a="1"/>
  <c r="T17" i="24" s="1"/>
  <c r="W17" i="24" a="1"/>
  <c r="W17" i="24" s="1"/>
  <c r="T19" i="24" a="1"/>
  <c r="T19" i="24" s="1"/>
  <c r="W19" i="24" a="1"/>
  <c r="W19" i="24" s="1"/>
  <c r="T34" i="24" a="1"/>
  <c r="T34" i="24" s="1"/>
  <c r="W34" i="24" a="1"/>
  <c r="W34" i="24" s="1"/>
  <c r="U21" i="24"/>
  <c r="V21" i="24" s="1"/>
  <c r="U31" i="24"/>
  <c r="V31" i="24" s="1"/>
  <c r="U27" i="24"/>
  <c r="V27" i="24" s="1"/>
  <c r="U33" i="24"/>
  <c r="V33" i="24" s="1"/>
  <c r="U25" i="24"/>
  <c r="V25" i="24" s="1"/>
  <c r="U28" i="24"/>
  <c r="V28" i="24" s="1"/>
  <c r="U29" i="24"/>
  <c r="V29" i="24" s="1"/>
  <c r="U32" i="24"/>
  <c r="V32" i="24" s="1"/>
  <c r="T35" i="24" a="1"/>
  <c r="T35" i="24" s="1"/>
  <c r="U35" i="24" s="1"/>
  <c r="V35" i="24" s="1"/>
  <c r="W35" i="24" a="1"/>
  <c r="W35" i="24" s="1"/>
  <c r="X35" i="24" s="1"/>
  <c r="Y35" i="24" s="1"/>
  <c r="T36" i="24" a="1"/>
  <c r="T36" i="24" s="1"/>
  <c r="U36" i="24" s="1"/>
  <c r="V36" i="24" s="1"/>
  <c r="W36" i="24" a="1"/>
  <c r="W36" i="24" s="1"/>
  <c r="X36" i="24" s="1"/>
  <c r="Y36" i="24" s="1"/>
  <c r="T37" i="24" a="1"/>
  <c r="T37" i="24" s="1"/>
  <c r="U37" i="24" s="1"/>
  <c r="V37" i="24" s="1"/>
  <c r="W37" i="24" a="1"/>
  <c r="W37" i="24" s="1"/>
  <c r="X37" i="24" s="1"/>
  <c r="Y37" i="24" s="1"/>
  <c r="T38" i="24" a="1"/>
  <c r="T38" i="24" s="1"/>
  <c r="U38" i="24" s="1"/>
  <c r="V38" i="24" s="1"/>
  <c r="W38" i="24" a="1"/>
  <c r="W38" i="24" s="1"/>
  <c r="X38" i="24" s="1"/>
  <c r="Y38" i="24" s="1"/>
  <c r="T39" i="24" a="1"/>
  <c r="T39" i="24" s="1"/>
  <c r="U39" i="24" s="1"/>
  <c r="V39" i="24" s="1"/>
  <c r="W39" i="24" a="1"/>
  <c r="W39" i="24" s="1"/>
  <c r="X39" i="24" s="1"/>
  <c r="Y39" i="24" s="1"/>
  <c r="T40" i="24" a="1"/>
  <c r="T40" i="24" s="1"/>
  <c r="U40" i="24" s="1"/>
  <c r="V40" i="24" s="1"/>
  <c r="W40" i="24" a="1"/>
  <c r="W40" i="24" s="1"/>
  <c r="X40" i="24" s="1"/>
  <c r="Y40" i="24" s="1"/>
  <c r="T41" i="24" a="1"/>
  <c r="T41" i="24" s="1"/>
  <c r="U41" i="24" s="1"/>
  <c r="V41" i="24" s="1"/>
  <c r="W41" i="24" a="1"/>
  <c r="W41" i="24" s="1"/>
  <c r="X41" i="24" s="1"/>
  <c r="Y41" i="24" s="1"/>
  <c r="T42" i="24" a="1"/>
  <c r="T42" i="24" s="1"/>
  <c r="U42" i="24" s="1"/>
  <c r="V42" i="24" s="1"/>
  <c r="W42" i="24" a="1"/>
  <c r="W42" i="24" s="1"/>
  <c r="X42" i="24" s="1"/>
  <c r="Y42" i="24" s="1"/>
  <c r="T43" i="24" a="1"/>
  <c r="T43" i="24" s="1"/>
  <c r="U43" i="24" s="1"/>
  <c r="V43" i="24" s="1"/>
  <c r="W43" i="24" a="1"/>
  <c r="W43" i="24" s="1"/>
  <c r="X43" i="24" s="1"/>
  <c r="Y43" i="24" s="1"/>
  <c r="T44" i="24" a="1"/>
  <c r="T44" i="24" s="1"/>
  <c r="U44" i="24" s="1"/>
  <c r="V44" i="24" s="1"/>
  <c r="W44" i="24" a="1"/>
  <c r="W44" i="24" s="1"/>
  <c r="X44" i="24" s="1"/>
  <c r="Y44" i="24" s="1"/>
  <c r="T45" i="24" a="1"/>
  <c r="T45" i="24" s="1"/>
  <c r="U45" i="24" s="1"/>
  <c r="V45" i="24" s="1"/>
  <c r="W45" i="24" a="1"/>
  <c r="W45" i="24" s="1"/>
  <c r="X45" i="24" s="1"/>
  <c r="Y45" i="24" s="1"/>
  <c r="T46" i="24" a="1"/>
  <c r="T46" i="24" s="1"/>
  <c r="U46" i="24" s="1"/>
  <c r="V46" i="24" s="1"/>
  <c r="W46" i="24" a="1"/>
  <c r="W46" i="24" s="1"/>
  <c r="X46" i="24" s="1"/>
  <c r="Y46" i="24" s="1"/>
  <c r="T47" i="24" a="1"/>
  <c r="T47" i="24" s="1"/>
  <c r="U47" i="24" s="1"/>
  <c r="V47" i="24" s="1"/>
  <c r="W47" i="24" a="1"/>
  <c r="W47" i="24" s="1"/>
  <c r="X47" i="24" s="1"/>
  <c r="Y47" i="24" s="1"/>
  <c r="T48" i="24" a="1"/>
  <c r="T48" i="24" s="1"/>
  <c r="U48" i="24" s="1"/>
  <c r="V48" i="24" s="1"/>
  <c r="W48" i="24" a="1"/>
  <c r="W48" i="24" s="1"/>
  <c r="X48" i="24" s="1"/>
  <c r="Y48" i="24" s="1"/>
  <c r="T49" i="24" a="1"/>
  <c r="T49" i="24" s="1"/>
  <c r="U49" i="24" s="1"/>
  <c r="V49" i="24" s="1"/>
  <c r="W49" i="24" a="1"/>
  <c r="W49" i="24" s="1"/>
  <c r="X49" i="24" s="1"/>
  <c r="Y49" i="24" s="1"/>
  <c r="T50" i="24" a="1"/>
  <c r="T50" i="24" s="1"/>
  <c r="U50" i="24" s="1"/>
  <c r="V50" i="24" s="1"/>
  <c r="W50" i="24" a="1"/>
  <c r="W50" i="24" s="1"/>
  <c r="X50" i="24" s="1"/>
  <c r="Y50" i="24" s="1"/>
  <c r="T51" i="24" a="1"/>
  <c r="T51" i="24" s="1"/>
  <c r="U51" i="24" s="1"/>
  <c r="V51" i="24" s="1"/>
  <c r="W51" i="24" a="1"/>
  <c r="W51" i="24" s="1"/>
  <c r="X51" i="24" s="1"/>
  <c r="Y51" i="24" s="1"/>
  <c r="T52" i="24" a="1"/>
  <c r="T52" i="24" s="1"/>
  <c r="U52" i="24" s="1"/>
  <c r="V52" i="24" s="1"/>
  <c r="W52" i="24" a="1"/>
  <c r="W52" i="24" s="1"/>
  <c r="X52" i="24" s="1"/>
  <c r="Y52" i="24" s="1"/>
  <c r="T53" i="24" a="1"/>
  <c r="T53" i="24" s="1"/>
  <c r="U53" i="24" s="1"/>
  <c r="V53" i="24" s="1"/>
  <c r="W53" i="24" a="1"/>
  <c r="W53" i="24" s="1"/>
  <c r="X53" i="24" s="1"/>
  <c r="Y53" i="24" s="1"/>
  <c r="T54" i="24" a="1"/>
  <c r="T54" i="24" s="1"/>
  <c r="U54" i="24" s="1"/>
  <c r="V54" i="24" s="1"/>
  <c r="W54" i="24" a="1"/>
  <c r="W54" i="24" s="1"/>
  <c r="X54" i="24" s="1"/>
  <c r="Y54" i="24" s="1"/>
  <c r="T55" i="24" a="1"/>
  <c r="T55" i="24" s="1"/>
  <c r="U55" i="24" s="1"/>
  <c r="V55" i="24" s="1"/>
  <c r="W55" i="24" a="1"/>
  <c r="W55" i="24" s="1"/>
  <c r="X55" i="24" s="1"/>
  <c r="Y55" i="24" s="1"/>
  <c r="T56" i="24" a="1"/>
  <c r="T56" i="24" s="1"/>
  <c r="U56" i="24" s="1"/>
  <c r="V56" i="24" s="1"/>
  <c r="W56" i="24" a="1"/>
  <c r="W56" i="24" s="1"/>
  <c r="X56" i="24" s="1"/>
  <c r="Y56" i="24" s="1"/>
  <c r="T57" i="24" a="1"/>
  <c r="T57" i="24" s="1"/>
  <c r="U57" i="24" s="1"/>
  <c r="V57" i="24" s="1"/>
  <c r="W57" i="24" a="1"/>
  <c r="W57" i="24" s="1"/>
  <c r="X57" i="24" s="1"/>
  <c r="Y57" i="24" s="1"/>
  <c r="T58" i="24" a="1"/>
  <c r="T58" i="24" s="1"/>
  <c r="U58" i="24" s="1"/>
  <c r="V58" i="24" s="1"/>
  <c r="W58" i="24" a="1"/>
  <c r="W58" i="24" s="1"/>
  <c r="X58" i="24" s="1"/>
  <c r="Y58" i="24" s="1"/>
  <c r="T59" i="24" a="1"/>
  <c r="T59" i="24" s="1"/>
  <c r="U59" i="24" s="1"/>
  <c r="V59" i="24" s="1"/>
  <c r="W59" i="24" a="1"/>
  <c r="W59" i="24" s="1"/>
  <c r="X59" i="24" s="1"/>
  <c r="Y59" i="24" s="1"/>
  <c r="T60" i="24" a="1"/>
  <c r="T60" i="24" s="1"/>
  <c r="U60" i="24" s="1"/>
  <c r="V60" i="24" s="1"/>
  <c r="W60" i="24" a="1"/>
  <c r="W60" i="24" s="1"/>
  <c r="X60" i="24" s="1"/>
  <c r="Y60" i="24" s="1"/>
  <c r="W4" i="24" a="1"/>
  <c r="W4" i="24" s="1"/>
  <c r="T4" i="24" a="1"/>
  <c r="T4" i="24" s="1"/>
  <c r="X38" i="43" l="1"/>
  <c r="Y38" i="43" s="1"/>
  <c r="I38" i="43" s="1"/>
  <c r="AD20" i="43"/>
  <c r="AE20" i="43" s="1"/>
  <c r="K20" i="43" s="1"/>
  <c r="AD27" i="24"/>
  <c r="AE27" i="24" s="1"/>
  <c r="AD16" i="41"/>
  <c r="AE16" i="41" s="1"/>
  <c r="K16" i="41" s="1"/>
  <c r="AD19" i="42"/>
  <c r="AE19" i="42" s="1"/>
  <c r="K19" i="42" s="1"/>
  <c r="AD14" i="24"/>
  <c r="AE14" i="24" s="1"/>
  <c r="AD22" i="24"/>
  <c r="AE22" i="24" s="1"/>
  <c r="AD27" i="42"/>
  <c r="AE27" i="42" s="1"/>
  <c r="K27" i="42" s="1"/>
  <c r="AD36" i="42"/>
  <c r="AE36" i="42" s="1"/>
  <c r="K36" i="42" s="1"/>
  <c r="AD46" i="43"/>
  <c r="AE46" i="43" s="1"/>
  <c r="K46" i="43" s="1"/>
  <c r="AD10" i="41"/>
  <c r="AE10" i="41" s="1"/>
  <c r="K10" i="41" s="1"/>
  <c r="AD12" i="41"/>
  <c r="AE12" i="41" s="1"/>
  <c r="K12" i="41" s="1"/>
  <c r="AD25" i="42"/>
  <c r="AE25" i="42" s="1"/>
  <c r="K25" i="42" s="1"/>
  <c r="AD33" i="42"/>
  <c r="AE33" i="42" s="1"/>
  <c r="K33" i="42" s="1"/>
  <c r="AD35" i="43"/>
  <c r="AE35" i="43" s="1"/>
  <c r="K35" i="43" s="1"/>
  <c r="AD5" i="43"/>
  <c r="AE5" i="43" s="1"/>
  <c r="K5" i="43" s="1"/>
  <c r="AD39" i="43"/>
  <c r="AE39" i="43" s="1"/>
  <c r="K39" i="43" s="1"/>
  <c r="AD25" i="43"/>
  <c r="AE25" i="43" s="1"/>
  <c r="K25" i="43" s="1"/>
  <c r="AD13" i="43"/>
  <c r="AE13" i="43" s="1"/>
  <c r="K13" i="43" s="1"/>
  <c r="AD12" i="43"/>
  <c r="AE12" i="43" s="1"/>
  <c r="K12" i="43" s="1"/>
  <c r="AD10" i="43"/>
  <c r="AE10" i="43" s="1"/>
  <c r="K10" i="43" s="1"/>
  <c r="AD16" i="43"/>
  <c r="AE16" i="43" s="1"/>
  <c r="K16" i="43" s="1"/>
  <c r="AD40" i="43"/>
  <c r="AE40" i="43" s="1"/>
  <c r="K40" i="43" s="1"/>
  <c r="AD29" i="24"/>
  <c r="AE29" i="24" s="1"/>
  <c r="AD30" i="24"/>
  <c r="AE30" i="24" s="1"/>
  <c r="AD28" i="24"/>
  <c r="AE28" i="24" s="1"/>
  <c r="AD6" i="24"/>
  <c r="AE6" i="24" s="1"/>
  <c r="AD23" i="42"/>
  <c r="AE23" i="42" s="1"/>
  <c r="K23" i="42" s="1"/>
  <c r="AD20" i="42"/>
  <c r="AE20" i="42" s="1"/>
  <c r="K20" i="42" s="1"/>
  <c r="AD25" i="24"/>
  <c r="AE25" i="24" s="1"/>
  <c r="AD26" i="24"/>
  <c r="AE26" i="24" s="1"/>
  <c r="AD9" i="24"/>
  <c r="AE9" i="24" s="1"/>
  <c r="AD7" i="24"/>
  <c r="AE7" i="24" s="1"/>
  <c r="AD14" i="41"/>
  <c r="AE14" i="41" s="1"/>
  <c r="K14" i="41" s="1"/>
  <c r="AD16" i="42"/>
  <c r="AE16" i="42" s="1"/>
  <c r="K16" i="42" s="1"/>
  <c r="AD28" i="42"/>
  <c r="AE28" i="42" s="1"/>
  <c r="K28" i="42" s="1"/>
  <c r="AD31" i="42"/>
  <c r="AE31" i="42" s="1"/>
  <c r="K31" i="42" s="1"/>
  <c r="AD9" i="42"/>
  <c r="AE9" i="42" s="1"/>
  <c r="K9" i="42" s="1"/>
  <c r="AD14" i="42"/>
  <c r="AE14" i="42" s="1"/>
  <c r="K14" i="42" s="1"/>
  <c r="AD13" i="42"/>
  <c r="AE13" i="42" s="1"/>
  <c r="K13" i="42" s="1"/>
  <c r="AD21" i="42"/>
  <c r="AE21" i="42" s="1"/>
  <c r="K21" i="42" s="1"/>
  <c r="AD15" i="42"/>
  <c r="AE15" i="42" s="1"/>
  <c r="K15" i="42" s="1"/>
  <c r="AD24" i="24"/>
  <c r="AE24" i="24" s="1"/>
  <c r="AD17" i="24"/>
  <c r="AE17" i="24" s="1"/>
  <c r="AD9" i="41"/>
  <c r="AE9" i="41" s="1"/>
  <c r="K9" i="41" s="1"/>
  <c r="AD6" i="42"/>
  <c r="AE6" i="42" s="1"/>
  <c r="K6" i="42" s="1"/>
  <c r="AD43" i="43"/>
  <c r="AE43" i="43" s="1"/>
  <c r="K43" i="43" s="1"/>
  <c r="AD21" i="24"/>
  <c r="AE21" i="24" s="1"/>
  <c r="AD15" i="24"/>
  <c r="AE15" i="24" s="1"/>
  <c r="AD11" i="24"/>
  <c r="AE11" i="24" s="1"/>
  <c r="AD6" i="41"/>
  <c r="AE6" i="41" s="1"/>
  <c r="K6" i="41" s="1"/>
  <c r="AD15" i="41"/>
  <c r="AE15" i="41" s="1"/>
  <c r="K15" i="41" s="1"/>
  <c r="AD11" i="41"/>
  <c r="AE11" i="41" s="1"/>
  <c r="K11" i="41" s="1"/>
  <c r="AD13" i="41"/>
  <c r="AE13" i="41" s="1"/>
  <c r="K13" i="41" s="1"/>
  <c r="AD30" i="42"/>
  <c r="AE30" i="42" s="1"/>
  <c r="K30" i="42" s="1"/>
  <c r="AD4" i="43"/>
  <c r="AE4" i="43" s="1"/>
  <c r="K4" i="43" s="1"/>
  <c r="AD11" i="43"/>
  <c r="AE11" i="43" s="1"/>
  <c r="K11" i="43" s="1"/>
  <c r="AD7" i="43"/>
  <c r="AE7" i="43" s="1"/>
  <c r="K7" i="43" s="1"/>
  <c r="AD8" i="43"/>
  <c r="AE8" i="43" s="1"/>
  <c r="K8" i="43" s="1"/>
  <c r="AD21" i="43"/>
  <c r="AE21" i="43" s="1"/>
  <c r="K21" i="43" s="1"/>
  <c r="AD15" i="43"/>
  <c r="AE15" i="43" s="1"/>
  <c r="K15" i="43" s="1"/>
  <c r="AD41" i="43"/>
  <c r="AE41" i="43" s="1"/>
  <c r="K41" i="43" s="1"/>
  <c r="AD34" i="43"/>
  <c r="AE34" i="43" s="1"/>
  <c r="K34" i="43" s="1"/>
  <c r="AD13" i="24"/>
  <c r="AE13" i="24" s="1"/>
  <c r="AD31" i="24"/>
  <c r="AE31" i="24" s="1"/>
  <c r="AD20" i="24"/>
  <c r="AE20" i="24" s="1"/>
  <c r="AD10" i="42"/>
  <c r="AE10" i="42" s="1"/>
  <c r="K10" i="42" s="1"/>
  <c r="AD33" i="24"/>
  <c r="AE33" i="24" s="1"/>
  <c r="AD16" i="24"/>
  <c r="AE16" i="24" s="1"/>
  <c r="AD23" i="24"/>
  <c r="AE23" i="24" s="1"/>
  <c r="AD10" i="24"/>
  <c r="AE10" i="24" s="1"/>
  <c r="AD8" i="24"/>
  <c r="AE8" i="24" s="1"/>
  <c r="AD18" i="24"/>
  <c r="AE18" i="24" s="1"/>
  <c r="AD8" i="42"/>
  <c r="AE8" i="42" s="1"/>
  <c r="K8" i="42" s="1"/>
  <c r="AD5" i="42"/>
  <c r="AE5" i="42" s="1"/>
  <c r="K5" i="42" s="1"/>
  <c r="AD7" i="42"/>
  <c r="AE7" i="42" s="1"/>
  <c r="K7" i="42" s="1"/>
  <c r="AD11" i="42"/>
  <c r="AE11" i="42" s="1"/>
  <c r="K11" i="42" s="1"/>
  <c r="AD32" i="42"/>
  <c r="AE32" i="42" s="1"/>
  <c r="K32" i="42" s="1"/>
  <c r="AD36" i="43"/>
  <c r="AE36" i="43" s="1"/>
  <c r="K36" i="43" s="1"/>
  <c r="AD38" i="43"/>
  <c r="AE38" i="43" s="1"/>
  <c r="K38" i="43" s="1"/>
  <c r="AD45" i="43"/>
  <c r="AE45" i="43" s="1"/>
  <c r="K45" i="43" s="1"/>
  <c r="AD19" i="24"/>
  <c r="AE19" i="24" s="1"/>
  <c r="AD12" i="24"/>
  <c r="AE12" i="24" s="1"/>
  <c r="AD22" i="42"/>
  <c r="AE22" i="42" s="1"/>
  <c r="K22" i="42" s="1"/>
  <c r="AD35" i="42"/>
  <c r="AE35" i="42" s="1"/>
  <c r="K35" i="42" s="1"/>
  <c r="AD31" i="43"/>
  <c r="AE31" i="43" s="1"/>
  <c r="K31" i="43" s="1"/>
  <c r="AD32" i="24"/>
  <c r="AE32" i="24" s="1"/>
  <c r="AD34" i="24"/>
  <c r="AE34" i="24" s="1"/>
  <c r="AD7" i="41"/>
  <c r="AE7" i="41" s="1"/>
  <c r="K7" i="41" s="1"/>
  <c r="AD8" i="41"/>
  <c r="AE8" i="41" s="1"/>
  <c r="K8" i="41" s="1"/>
  <c r="AD17" i="42"/>
  <c r="AE17" i="42" s="1"/>
  <c r="K17" i="42" s="1"/>
  <c r="AD29" i="42"/>
  <c r="AE29" i="42" s="1"/>
  <c r="K29" i="42" s="1"/>
  <c r="AD6" i="43"/>
  <c r="AE6" i="43" s="1"/>
  <c r="K6" i="43" s="1"/>
  <c r="AD33" i="43"/>
  <c r="AE33" i="43" s="1"/>
  <c r="K33" i="43" s="1"/>
  <c r="AD27" i="43"/>
  <c r="AE27" i="43" s="1"/>
  <c r="K27" i="43" s="1"/>
  <c r="AD28" i="43"/>
  <c r="AE28" i="43" s="1"/>
  <c r="K28" i="43" s="1"/>
  <c r="AD29" i="43"/>
  <c r="AE29" i="43" s="1"/>
  <c r="K29" i="43" s="1"/>
  <c r="AD18" i="43"/>
  <c r="AE18" i="43" s="1"/>
  <c r="K18" i="43" s="1"/>
  <c r="AD42" i="43"/>
  <c r="AE42" i="43" s="1"/>
  <c r="K42" i="43" s="1"/>
  <c r="AD32" i="43"/>
  <c r="AE32" i="43" s="1"/>
  <c r="K32" i="43" s="1"/>
  <c r="AD12" i="42"/>
  <c r="AE12" i="42" s="1"/>
  <c r="K12" i="42" s="1"/>
  <c r="AD18" i="42"/>
  <c r="AE18" i="42" s="1"/>
  <c r="K18" i="42" s="1"/>
  <c r="AD26" i="42"/>
  <c r="AE26" i="42" s="1"/>
  <c r="K26" i="42" s="1"/>
  <c r="AD34" i="42"/>
  <c r="AE34" i="42" s="1"/>
  <c r="K34" i="42" s="1"/>
  <c r="AD24" i="42"/>
  <c r="AE24" i="42" s="1"/>
  <c r="K24" i="42" s="1"/>
  <c r="AD24" i="43"/>
  <c r="AE24" i="43" s="1"/>
  <c r="K24" i="43" s="1"/>
  <c r="AD5" i="24"/>
  <c r="AE5" i="24" s="1"/>
  <c r="AD18" i="41"/>
  <c r="AE18" i="41" s="1"/>
  <c r="K18" i="41" s="1"/>
  <c r="AD4" i="42"/>
  <c r="AE4" i="42" s="1"/>
  <c r="K4" i="42" s="1"/>
  <c r="AD4" i="41"/>
  <c r="AE4" i="41" s="1"/>
  <c r="K4" i="41" s="1"/>
  <c r="AD5" i="41"/>
  <c r="AE5" i="41" s="1"/>
  <c r="K5" i="41" s="1"/>
  <c r="AD17" i="41"/>
  <c r="AE17" i="41" s="1"/>
  <c r="K17" i="41" s="1"/>
  <c r="AD17" i="43"/>
  <c r="AE17" i="43" s="1"/>
  <c r="K17" i="43" s="1"/>
  <c r="AD9" i="43"/>
  <c r="AE9" i="43" s="1"/>
  <c r="K9" i="43" s="1"/>
  <c r="AD26" i="43"/>
  <c r="AE26" i="43" s="1"/>
  <c r="K26" i="43" s="1"/>
  <c r="AD23" i="43"/>
  <c r="AE23" i="43" s="1"/>
  <c r="K23" i="43" s="1"/>
  <c r="AD37" i="43"/>
  <c r="AE37" i="43" s="1"/>
  <c r="K37" i="43" s="1"/>
  <c r="AD30" i="43"/>
  <c r="AE30" i="43" s="1"/>
  <c r="K30" i="43" s="1"/>
  <c r="AD14" i="43"/>
  <c r="AE14" i="43" s="1"/>
  <c r="K14" i="43" s="1"/>
  <c r="AD44" i="43"/>
  <c r="AE44" i="43" s="1"/>
  <c r="K44" i="43" s="1"/>
  <c r="AD19" i="43"/>
  <c r="AE19" i="43" s="1"/>
  <c r="K19" i="43" s="1"/>
  <c r="AD22" i="43"/>
  <c r="AE22" i="43" s="1"/>
  <c r="K22" i="43" s="1"/>
  <c r="AG46" i="43"/>
  <c r="AH46" i="43" s="1"/>
  <c r="L46" i="43" s="1"/>
  <c r="AJ46" i="43"/>
  <c r="AK46" i="43" s="1"/>
  <c r="M46" i="43" s="1"/>
  <c r="X46" i="43"/>
  <c r="Y46" i="43" s="1"/>
  <c r="I46" i="43" s="1"/>
  <c r="AA46" i="43"/>
  <c r="AB46" i="43" s="1"/>
  <c r="J46" i="43" s="1"/>
  <c r="X45" i="43"/>
  <c r="Y45" i="43" s="1"/>
  <c r="I45" i="43" s="1"/>
  <c r="AA45" i="43"/>
  <c r="AB45" i="43" s="1"/>
  <c r="J45" i="43" s="1"/>
  <c r="AG45" i="43"/>
  <c r="AH45" i="43" s="1"/>
  <c r="L45" i="43" s="1"/>
  <c r="AJ45" i="43"/>
  <c r="AK45" i="43" s="1"/>
  <c r="M45" i="43" s="1"/>
  <c r="AG43" i="43"/>
  <c r="AH43" i="43" s="1"/>
  <c r="L43" i="43" s="1"/>
  <c r="AJ43" i="43"/>
  <c r="AK43" i="43" s="1"/>
  <c r="M43" i="43" s="1"/>
  <c r="X43" i="43"/>
  <c r="Y43" i="43" s="1"/>
  <c r="I43" i="43" s="1"/>
  <c r="AA43" i="43"/>
  <c r="AB43" i="43" s="1"/>
  <c r="J43" i="43" s="1"/>
  <c r="AA38" i="43"/>
  <c r="AB38" i="43" s="1"/>
  <c r="J38" i="43" s="1"/>
  <c r="AG38" i="43"/>
  <c r="AH38" i="43" s="1"/>
  <c r="L38" i="43" s="1"/>
  <c r="AJ38" i="43"/>
  <c r="AK38" i="43" s="1"/>
  <c r="M38" i="43" s="1"/>
  <c r="AJ31" i="43"/>
  <c r="AK31" i="43" s="1"/>
  <c r="M31" i="43" s="1"/>
  <c r="AG31" i="43"/>
  <c r="AH31" i="43" s="1"/>
  <c r="L31" i="43" s="1"/>
  <c r="X31" i="43"/>
  <c r="Y31" i="43" s="1"/>
  <c r="I31" i="43" s="1"/>
  <c r="AA31" i="43"/>
  <c r="AB31" i="43" s="1"/>
  <c r="J31" i="43" s="1"/>
  <c r="AA18" i="41"/>
  <c r="AB18" i="41" s="1"/>
  <c r="J18" i="41" s="1"/>
  <c r="AJ18" i="41"/>
  <c r="AK18" i="41" s="1"/>
  <c r="M18" i="41" s="1"/>
  <c r="AA14" i="41"/>
  <c r="AB14" i="41" s="1"/>
  <c r="J14" i="41" s="1"/>
  <c r="AA33" i="42"/>
  <c r="AB33" i="42" s="1"/>
  <c r="J33" i="42" s="1"/>
  <c r="AJ14" i="41"/>
  <c r="AK14" i="41" s="1"/>
  <c r="M14" i="41" s="1"/>
  <c r="AG33" i="42"/>
  <c r="AH33" i="42" s="1"/>
  <c r="L33" i="42" s="1"/>
  <c r="AJ33" i="42"/>
  <c r="AK33" i="42" s="1"/>
  <c r="M33" i="42" s="1"/>
  <c r="X32" i="24"/>
  <c r="Y32" i="24" s="1"/>
  <c r="X33" i="42"/>
  <c r="Y33" i="42" s="1"/>
  <c r="I33" i="42" s="1"/>
  <c r="X29" i="42"/>
  <c r="Y29" i="42" s="1"/>
  <c r="I29" i="42" s="1"/>
  <c r="AA29" i="42"/>
  <c r="AB29" i="42" s="1"/>
  <c r="J29" i="42" s="1"/>
  <c r="AG29" i="42"/>
  <c r="AH29" i="42" s="1"/>
  <c r="L29" i="42" s="1"/>
  <c r="AJ29" i="42"/>
  <c r="AK29" i="42" s="1"/>
  <c r="M29" i="42" s="1"/>
  <c r="AA32" i="24"/>
  <c r="AB32" i="24" s="1"/>
  <c r="AJ32" i="24"/>
  <c r="AK32" i="24" s="1"/>
  <c r="AG32" i="24"/>
  <c r="AH32" i="24" s="1"/>
  <c r="AA26" i="43"/>
  <c r="AB26" i="43" s="1"/>
  <c r="J26" i="43" s="1"/>
  <c r="AA28" i="24"/>
  <c r="AB28" i="24" s="1"/>
  <c r="AA5" i="43"/>
  <c r="AB5" i="43" s="1"/>
  <c r="J5" i="43" s="1"/>
  <c r="AA5" i="41"/>
  <c r="AB5" i="41" s="1"/>
  <c r="J5" i="41" s="1"/>
  <c r="AA9" i="42"/>
  <c r="AB9" i="42" s="1"/>
  <c r="J9" i="42" s="1"/>
  <c r="AA13" i="42"/>
  <c r="AB13" i="42" s="1"/>
  <c r="J13" i="42" s="1"/>
  <c r="AA25" i="43"/>
  <c r="AB25" i="43" s="1"/>
  <c r="J25" i="43" s="1"/>
  <c r="AA13" i="43"/>
  <c r="AB13" i="43" s="1"/>
  <c r="J13" i="43" s="1"/>
  <c r="AA12" i="43"/>
  <c r="AB12" i="43" s="1"/>
  <c r="J12" i="43" s="1"/>
  <c r="AA10" i="43"/>
  <c r="AB10" i="43" s="1"/>
  <c r="J10" i="43" s="1"/>
  <c r="AA16" i="43"/>
  <c r="AB16" i="43" s="1"/>
  <c r="J16" i="43" s="1"/>
  <c r="AA6" i="41"/>
  <c r="AB6" i="41" s="1"/>
  <c r="J6" i="41" s="1"/>
  <c r="AA6" i="24"/>
  <c r="AB6" i="24" s="1"/>
  <c r="AA21" i="42"/>
  <c r="AB21" i="42" s="1"/>
  <c r="J21" i="42" s="1"/>
  <c r="AA25" i="24"/>
  <c r="AB25" i="24" s="1"/>
  <c r="AA21" i="24"/>
  <c r="AB21" i="24" s="1"/>
  <c r="AA15" i="24"/>
  <c r="AB15" i="24" s="1"/>
  <c r="AA11" i="24"/>
  <c r="AB11" i="24" s="1"/>
  <c r="AA5" i="42"/>
  <c r="AB5" i="42" s="1"/>
  <c r="J5" i="42" s="1"/>
  <c r="AA11" i="42"/>
  <c r="AB11" i="42" s="1"/>
  <c r="J11" i="42" s="1"/>
  <c r="AA4" i="43"/>
  <c r="AB4" i="43" s="1"/>
  <c r="J4" i="43" s="1"/>
  <c r="AA11" i="43"/>
  <c r="AB11" i="43" s="1"/>
  <c r="J11" i="43" s="1"/>
  <c r="AA7" i="43"/>
  <c r="AB7" i="43" s="1"/>
  <c r="J7" i="43" s="1"/>
  <c r="AA8" i="43"/>
  <c r="AB8" i="43" s="1"/>
  <c r="J8" i="43" s="1"/>
  <c r="AA21" i="43"/>
  <c r="AB21" i="43" s="1"/>
  <c r="J21" i="43" s="1"/>
  <c r="AA15" i="43"/>
  <c r="AB15" i="43" s="1"/>
  <c r="J15" i="43" s="1"/>
  <c r="AA14" i="42"/>
  <c r="AB14" i="42" s="1"/>
  <c r="J14" i="42" s="1"/>
  <c r="AA15" i="42"/>
  <c r="AB15" i="42" s="1"/>
  <c r="J15" i="42" s="1"/>
  <c r="AA9" i="24"/>
  <c r="AB9" i="24" s="1"/>
  <c r="AA7" i="24"/>
  <c r="AB7" i="24" s="1"/>
  <c r="AA8" i="42"/>
  <c r="AB8" i="42" s="1"/>
  <c r="J8" i="42" s="1"/>
  <c r="AA7" i="42"/>
  <c r="AB7" i="42" s="1"/>
  <c r="J7" i="42" s="1"/>
  <c r="AA7" i="41"/>
  <c r="AB7" i="41" s="1"/>
  <c r="J7" i="41" s="1"/>
  <c r="AA8" i="41"/>
  <c r="AB8" i="41" s="1"/>
  <c r="J8" i="41" s="1"/>
  <c r="AA17" i="42"/>
  <c r="AB17" i="42" s="1"/>
  <c r="J17" i="42" s="1"/>
  <c r="AA12" i="24"/>
  <c r="AB12" i="24" s="1"/>
  <c r="AA16" i="24"/>
  <c r="AB16" i="24" s="1"/>
  <c r="AA10" i="24"/>
  <c r="AB10" i="24" s="1"/>
  <c r="AA18" i="24"/>
  <c r="AB18" i="24" s="1"/>
  <c r="AA19" i="42"/>
  <c r="AB19" i="42" s="1"/>
  <c r="J19" i="42" s="1"/>
  <c r="AA18" i="42"/>
  <c r="AB18" i="42" s="1"/>
  <c r="J18" i="42" s="1"/>
  <c r="AA24" i="42"/>
  <c r="AB24" i="42" s="1"/>
  <c r="J24" i="42" s="1"/>
  <c r="AA6" i="43"/>
  <c r="AB6" i="43" s="1"/>
  <c r="J6" i="43" s="1"/>
  <c r="AA27" i="43"/>
  <c r="AB27" i="43" s="1"/>
  <c r="J27" i="43" s="1"/>
  <c r="AA28" i="43"/>
  <c r="AB28" i="43" s="1"/>
  <c r="J28" i="43" s="1"/>
  <c r="AA29" i="43"/>
  <c r="AB29" i="43" s="1"/>
  <c r="J29" i="43" s="1"/>
  <c r="AA18" i="43"/>
  <c r="AB18" i="43" s="1"/>
  <c r="J18" i="43" s="1"/>
  <c r="AA22" i="24"/>
  <c r="AB22" i="24" s="1"/>
  <c r="AA8" i="24"/>
  <c r="AB8" i="24" s="1"/>
  <c r="AA4" i="42"/>
  <c r="AB4" i="42" s="1"/>
  <c r="J4" i="42" s="1"/>
  <c r="AA12" i="42"/>
  <c r="AB12" i="42" s="1"/>
  <c r="J12" i="42" s="1"/>
  <c r="AA26" i="42"/>
  <c r="AB26" i="42" s="1"/>
  <c r="J26" i="42" s="1"/>
  <c r="AA4" i="41"/>
  <c r="AB4" i="41" s="1"/>
  <c r="J4" i="41" s="1"/>
  <c r="AA24" i="43"/>
  <c r="AB24" i="43" s="1"/>
  <c r="J24" i="43" s="1"/>
  <c r="AA20" i="24"/>
  <c r="AB20" i="24" s="1"/>
  <c r="AA19" i="24"/>
  <c r="AB19" i="24" s="1"/>
  <c r="AA14" i="24"/>
  <c r="AB14" i="24" s="1"/>
  <c r="AA9" i="41"/>
  <c r="AB9" i="41" s="1"/>
  <c r="J9" i="41" s="1"/>
  <c r="AA22" i="42"/>
  <c r="AB22" i="42" s="1"/>
  <c r="J22" i="42" s="1"/>
  <c r="AA6" i="42"/>
  <c r="AB6" i="42" s="1"/>
  <c r="J6" i="42" s="1"/>
  <c r="AA17" i="43"/>
  <c r="AB17" i="43" s="1"/>
  <c r="J17" i="43" s="1"/>
  <c r="AA9" i="43"/>
  <c r="AB9" i="43" s="1"/>
  <c r="J9" i="43" s="1"/>
  <c r="AA23" i="43"/>
  <c r="AB23" i="43" s="1"/>
  <c r="J23" i="43" s="1"/>
  <c r="AA30" i="43"/>
  <c r="AB30" i="43" s="1"/>
  <c r="J30" i="43" s="1"/>
  <c r="AA14" i="43"/>
  <c r="AB14" i="43" s="1"/>
  <c r="J14" i="43" s="1"/>
  <c r="AA19" i="43"/>
  <c r="AB19" i="43" s="1"/>
  <c r="J19" i="43" s="1"/>
  <c r="AA17" i="24"/>
  <c r="AB17" i="24" s="1"/>
  <c r="AA29" i="24"/>
  <c r="AB29" i="24" s="1"/>
  <c r="AA27" i="24"/>
  <c r="AB27" i="24" s="1"/>
  <c r="AA24" i="24"/>
  <c r="AB24" i="24" s="1"/>
  <c r="AA13" i="24"/>
  <c r="AB13" i="24" s="1"/>
  <c r="AA5" i="24"/>
  <c r="AB5" i="24" s="1"/>
  <c r="AA10" i="42"/>
  <c r="AB10" i="42" s="1"/>
  <c r="J10" i="42" s="1"/>
  <c r="AA20" i="42"/>
  <c r="AB20" i="42" s="1"/>
  <c r="J20" i="42" s="1"/>
  <c r="AA10" i="41"/>
  <c r="AB10" i="41" s="1"/>
  <c r="J10" i="41" s="1"/>
  <c r="AA25" i="42"/>
  <c r="AB25" i="42" s="1"/>
  <c r="J25" i="42" s="1"/>
  <c r="AA20" i="43"/>
  <c r="AB20" i="43" s="1"/>
  <c r="J20" i="43" s="1"/>
  <c r="AJ6" i="43"/>
  <c r="AK6" i="43" s="1"/>
  <c r="M6" i="43" s="1"/>
  <c r="AJ6" i="41"/>
  <c r="AK6" i="41" s="1"/>
  <c r="M6" i="41" s="1"/>
  <c r="AJ16" i="42"/>
  <c r="AK16" i="42" s="1"/>
  <c r="M16" i="42" s="1"/>
  <c r="AJ11" i="24"/>
  <c r="AK11" i="24" s="1"/>
  <c r="AJ15" i="41"/>
  <c r="AK15" i="41" s="1"/>
  <c r="M15" i="41" s="1"/>
  <c r="AJ21" i="24"/>
  <c r="AK21" i="24" s="1"/>
  <c r="AJ9" i="41"/>
  <c r="AK9" i="41" s="1"/>
  <c r="M9" i="41" s="1"/>
  <c r="AJ4" i="42"/>
  <c r="AK4" i="42" s="1"/>
  <c r="M4" i="42" s="1"/>
  <c r="AJ8" i="42"/>
  <c r="AK8" i="42" s="1"/>
  <c r="M8" i="42" s="1"/>
  <c r="AJ31" i="42"/>
  <c r="AK31" i="42" s="1"/>
  <c r="M31" i="42" s="1"/>
  <c r="AJ27" i="42"/>
  <c r="AK27" i="42" s="1"/>
  <c r="M27" i="42" s="1"/>
  <c r="AJ19" i="42"/>
  <c r="AK19" i="42" s="1"/>
  <c r="M19" i="42" s="1"/>
  <c r="AJ7" i="42"/>
  <c r="AK7" i="42" s="1"/>
  <c r="M7" i="42" s="1"/>
  <c r="AJ11" i="42"/>
  <c r="AK11" i="42" s="1"/>
  <c r="M11" i="42" s="1"/>
  <c r="AJ32" i="42"/>
  <c r="AK32" i="42" s="1"/>
  <c r="M32" i="42" s="1"/>
  <c r="AJ14" i="42"/>
  <c r="AK14" i="42" s="1"/>
  <c r="M14" i="42" s="1"/>
  <c r="AJ13" i="42"/>
  <c r="AK13" i="42" s="1"/>
  <c r="M13" i="42" s="1"/>
  <c r="AJ35" i="42"/>
  <c r="AK35" i="42" s="1"/>
  <c r="M35" i="42" s="1"/>
  <c r="AJ34" i="42"/>
  <c r="AK34" i="42" s="1"/>
  <c r="M34" i="42" s="1"/>
  <c r="AJ15" i="42"/>
  <c r="AK15" i="42" s="1"/>
  <c r="M15" i="42" s="1"/>
  <c r="AJ20" i="42"/>
  <c r="AK20" i="42" s="1"/>
  <c r="M20" i="42" s="1"/>
  <c r="AJ24" i="42"/>
  <c r="AK24" i="42" s="1"/>
  <c r="M24" i="42" s="1"/>
  <c r="AJ4" i="41"/>
  <c r="AK4" i="41" s="1"/>
  <c r="M4" i="41" s="1"/>
  <c r="AJ12" i="41"/>
  <c r="AK12" i="41" s="1"/>
  <c r="M12" i="41" s="1"/>
  <c r="AJ34" i="24"/>
  <c r="AK34" i="24" s="1"/>
  <c r="AJ8" i="24"/>
  <c r="AK8" i="24" s="1"/>
  <c r="AJ4" i="43"/>
  <c r="AK4" i="43" s="1"/>
  <c r="M4" i="43" s="1"/>
  <c r="AJ26" i="43"/>
  <c r="AK26" i="43" s="1"/>
  <c r="M26" i="43" s="1"/>
  <c r="AJ25" i="43"/>
  <c r="AK25" i="43" s="1"/>
  <c r="M25" i="43" s="1"/>
  <c r="AJ27" i="43"/>
  <c r="AK27" i="43" s="1"/>
  <c r="M27" i="43" s="1"/>
  <c r="AJ14" i="43"/>
  <c r="AK14" i="43" s="1"/>
  <c r="M14" i="43" s="1"/>
  <c r="AJ10" i="43"/>
  <c r="AK10" i="43" s="1"/>
  <c r="M10" i="43" s="1"/>
  <c r="AJ19" i="43"/>
  <c r="AK19" i="43" s="1"/>
  <c r="M19" i="43" s="1"/>
  <c r="AJ32" i="43"/>
  <c r="AK32" i="43" s="1"/>
  <c r="M32" i="43" s="1"/>
  <c r="AJ40" i="43"/>
  <c r="AK40" i="43" s="1"/>
  <c r="M40" i="43" s="1"/>
  <c r="AJ26" i="24"/>
  <c r="AK26" i="24" s="1"/>
  <c r="AJ5" i="41"/>
  <c r="AK5" i="41" s="1"/>
  <c r="M5" i="41" s="1"/>
  <c r="AJ16" i="41"/>
  <c r="AK16" i="41" s="1"/>
  <c r="M16" i="41" s="1"/>
  <c r="AJ16" i="24"/>
  <c r="AK16" i="24" s="1"/>
  <c r="AJ18" i="24"/>
  <c r="AK18" i="24" s="1"/>
  <c r="AJ9" i="43"/>
  <c r="AK9" i="43" s="1"/>
  <c r="M9" i="43" s="1"/>
  <c r="AJ7" i="43"/>
  <c r="AK7" i="43" s="1"/>
  <c r="M7" i="43" s="1"/>
  <c r="AJ37" i="43"/>
  <c r="AK37" i="43" s="1"/>
  <c r="M37" i="43" s="1"/>
  <c r="AJ12" i="43"/>
  <c r="AK12" i="43" s="1"/>
  <c r="M12" i="43" s="1"/>
  <c r="AJ29" i="43"/>
  <c r="AK29" i="43" s="1"/>
  <c r="M29" i="43" s="1"/>
  <c r="AJ16" i="43"/>
  <c r="AK16" i="43" s="1"/>
  <c r="M16" i="43" s="1"/>
  <c r="AJ22" i="43"/>
  <c r="AK22" i="43" s="1"/>
  <c r="M22" i="43" s="1"/>
  <c r="AJ34" i="43"/>
  <c r="AK34" i="43" s="1"/>
  <c r="M34" i="43" s="1"/>
  <c r="AJ15" i="24"/>
  <c r="AK15" i="24" s="1"/>
  <c r="AJ7" i="41"/>
  <c r="AK7" i="41" s="1"/>
  <c r="M7" i="41" s="1"/>
  <c r="AJ11" i="41"/>
  <c r="AK11" i="41" s="1"/>
  <c r="M11" i="41" s="1"/>
  <c r="AJ33" i="24"/>
  <c r="AK33" i="24" s="1"/>
  <c r="AJ23" i="24"/>
  <c r="AK23" i="24" s="1"/>
  <c r="AJ10" i="24"/>
  <c r="AK10" i="24" s="1"/>
  <c r="AJ5" i="43"/>
  <c r="AK5" i="43" s="1"/>
  <c r="M5" i="43" s="1"/>
  <c r="AJ29" i="24"/>
  <c r="AK29" i="24" s="1"/>
  <c r="AJ27" i="24"/>
  <c r="AK27" i="24" s="1"/>
  <c r="AJ19" i="24"/>
  <c r="AK19" i="24" s="1"/>
  <c r="AJ24" i="24"/>
  <c r="AK24" i="24" s="1"/>
  <c r="AJ14" i="24"/>
  <c r="AK14" i="24" s="1"/>
  <c r="AJ13" i="24"/>
  <c r="AK13" i="24" s="1"/>
  <c r="AJ30" i="24"/>
  <c r="AK30" i="24" s="1"/>
  <c r="AJ5" i="24"/>
  <c r="AK5" i="24" s="1"/>
  <c r="AJ25" i="24"/>
  <c r="AK25" i="24" s="1"/>
  <c r="AJ10" i="41"/>
  <c r="AK10" i="41" s="1"/>
  <c r="M10" i="41" s="1"/>
  <c r="AJ13" i="41"/>
  <c r="AK13" i="41" s="1"/>
  <c r="M13" i="41" s="1"/>
  <c r="AJ28" i="42"/>
  <c r="AK28" i="42" s="1"/>
  <c r="M28" i="42" s="1"/>
  <c r="AJ22" i="42"/>
  <c r="AK22" i="42" s="1"/>
  <c r="M22" i="42" s="1"/>
  <c r="AJ5" i="42"/>
  <c r="AK5" i="42" s="1"/>
  <c r="M5" i="42" s="1"/>
  <c r="AJ9" i="42"/>
  <c r="AK9" i="42" s="1"/>
  <c r="M9" i="42" s="1"/>
  <c r="AJ23" i="42"/>
  <c r="AK23" i="42" s="1"/>
  <c r="M23" i="42" s="1"/>
  <c r="AJ10" i="42"/>
  <c r="AK10" i="42" s="1"/>
  <c r="M10" i="42" s="1"/>
  <c r="AJ6" i="42"/>
  <c r="AK6" i="42" s="1"/>
  <c r="M6" i="42" s="1"/>
  <c r="AJ12" i="42"/>
  <c r="AK12" i="42" s="1"/>
  <c r="M12" i="42" s="1"/>
  <c r="AJ18" i="42"/>
  <c r="AK18" i="42" s="1"/>
  <c r="M18" i="42" s="1"/>
  <c r="AJ26" i="42"/>
  <c r="AK26" i="42" s="1"/>
  <c r="M26" i="42" s="1"/>
  <c r="AJ21" i="42"/>
  <c r="AK21" i="42" s="1"/>
  <c r="M21" i="42" s="1"/>
  <c r="AJ36" i="42"/>
  <c r="AK36" i="42" s="1"/>
  <c r="M36" i="42" s="1"/>
  <c r="AJ17" i="42"/>
  <c r="AK17" i="42" s="1"/>
  <c r="M17" i="42" s="1"/>
  <c r="AJ30" i="42"/>
  <c r="AK30" i="42" s="1"/>
  <c r="M30" i="42" s="1"/>
  <c r="AJ25" i="42"/>
  <c r="AK25" i="42" s="1"/>
  <c r="M25" i="42" s="1"/>
  <c r="AJ7" i="24"/>
  <c r="AK7" i="24" s="1"/>
  <c r="AJ8" i="41"/>
  <c r="AK8" i="41" s="1"/>
  <c r="M8" i="41" s="1"/>
  <c r="AJ31" i="24"/>
  <c r="AK31" i="24" s="1"/>
  <c r="AJ22" i="24"/>
  <c r="AK22" i="24" s="1"/>
  <c r="AJ6" i="24"/>
  <c r="AK6" i="24" s="1"/>
  <c r="AJ17" i="43"/>
  <c r="AK17" i="43" s="1"/>
  <c r="M17" i="43" s="1"/>
  <c r="AJ11" i="43"/>
  <c r="AK11" i="43" s="1"/>
  <c r="M11" i="43" s="1"/>
  <c r="AJ39" i="43"/>
  <c r="AK39" i="43" s="1"/>
  <c r="M39" i="43" s="1"/>
  <c r="AJ8" i="43"/>
  <c r="AK8" i="43" s="1"/>
  <c r="M8" i="43" s="1"/>
  <c r="AJ13" i="43"/>
  <c r="AK13" i="43" s="1"/>
  <c r="M13" i="43" s="1"/>
  <c r="AJ28" i="43"/>
  <c r="AK28" i="43" s="1"/>
  <c r="M28" i="43" s="1"/>
  <c r="AJ44" i="43"/>
  <c r="AK44" i="43" s="1"/>
  <c r="M44" i="43" s="1"/>
  <c r="AJ42" i="43"/>
  <c r="AK42" i="43" s="1"/>
  <c r="M42" i="43" s="1"/>
  <c r="AJ41" i="43"/>
  <c r="AK41" i="43" s="1"/>
  <c r="M41" i="43" s="1"/>
  <c r="AJ24" i="43"/>
  <c r="AK24" i="43" s="1"/>
  <c r="M24" i="43" s="1"/>
  <c r="AJ36" i="43"/>
  <c r="AK36" i="43" s="1"/>
  <c r="M36" i="43" s="1"/>
  <c r="AJ9" i="24"/>
  <c r="AK9" i="24" s="1"/>
  <c r="AJ17" i="41"/>
  <c r="AK17" i="41" s="1"/>
  <c r="M17" i="41" s="1"/>
  <c r="AJ28" i="24"/>
  <c r="AK28" i="24" s="1"/>
  <c r="AJ17" i="24"/>
  <c r="AK17" i="24" s="1"/>
  <c r="AJ12" i="24"/>
  <c r="AK12" i="24" s="1"/>
  <c r="AJ20" i="24"/>
  <c r="AK20" i="24" s="1"/>
  <c r="AJ35" i="43"/>
  <c r="AK35" i="43" s="1"/>
  <c r="M35" i="43" s="1"/>
  <c r="AJ33" i="43"/>
  <c r="AK33" i="43" s="1"/>
  <c r="M33" i="43" s="1"/>
  <c r="AJ23" i="43"/>
  <c r="AK23" i="43" s="1"/>
  <c r="M23" i="43" s="1"/>
  <c r="AJ30" i="43"/>
  <c r="AK30" i="43" s="1"/>
  <c r="M30" i="43" s="1"/>
  <c r="AJ21" i="43"/>
  <c r="AK21" i="43" s="1"/>
  <c r="M21" i="43" s="1"/>
  <c r="AJ18" i="43"/>
  <c r="AK18" i="43" s="1"/>
  <c r="M18" i="43" s="1"/>
  <c r="AJ15" i="43"/>
  <c r="AK15" i="43" s="1"/>
  <c r="M15" i="43" s="1"/>
  <c r="AJ20" i="43"/>
  <c r="AK20" i="43" s="1"/>
  <c r="M20" i="43" s="1"/>
  <c r="X36" i="43"/>
  <c r="Y36" i="43" s="1"/>
  <c r="I36" i="43" s="1"/>
  <c r="AG36" i="43"/>
  <c r="AH36" i="43" s="1"/>
  <c r="L36" i="43" s="1"/>
  <c r="AG40" i="43"/>
  <c r="AH40" i="43" s="1"/>
  <c r="L40" i="43" s="1"/>
  <c r="X40" i="43"/>
  <c r="Y40" i="43" s="1"/>
  <c r="I40" i="43" s="1"/>
  <c r="X24" i="43"/>
  <c r="Y24" i="43" s="1"/>
  <c r="I24" i="43" s="1"/>
  <c r="AG24" i="43"/>
  <c r="AH24" i="43" s="1"/>
  <c r="L24" i="43" s="1"/>
  <c r="AG34" i="43"/>
  <c r="AH34" i="43" s="1"/>
  <c r="L34" i="43" s="1"/>
  <c r="X20" i="43"/>
  <c r="Y20" i="43" s="1"/>
  <c r="I20" i="43" s="1"/>
  <c r="AG20" i="43"/>
  <c r="AH20" i="43" s="1"/>
  <c r="L20" i="43" s="1"/>
  <c r="X34" i="43"/>
  <c r="Y34" i="43" s="1"/>
  <c r="I34" i="43" s="1"/>
  <c r="X25" i="42"/>
  <c r="Y25" i="42" s="1"/>
  <c r="I25" i="42" s="1"/>
  <c r="AG24" i="42"/>
  <c r="AH24" i="42" s="1"/>
  <c r="L24" i="42" s="1"/>
  <c r="AG25" i="42"/>
  <c r="AH25" i="42" s="1"/>
  <c r="L25" i="42" s="1"/>
  <c r="X24" i="42"/>
  <c r="Y24" i="42" s="1"/>
  <c r="I24" i="42" s="1"/>
  <c r="X30" i="42"/>
  <c r="Y30" i="42" s="1"/>
  <c r="I30" i="42" s="1"/>
  <c r="AG30" i="42"/>
  <c r="AH30" i="42" s="1"/>
  <c r="L30" i="42" s="1"/>
  <c r="AG20" i="42"/>
  <c r="AH20" i="42" s="1"/>
  <c r="L20" i="42" s="1"/>
  <c r="X20" i="42"/>
  <c r="Y20" i="42" s="1"/>
  <c r="I20" i="42" s="1"/>
  <c r="X17" i="42"/>
  <c r="Y17" i="42" s="1"/>
  <c r="I17" i="42" s="1"/>
  <c r="AG17" i="42"/>
  <c r="AH17" i="42" s="1"/>
  <c r="L17" i="42" s="1"/>
  <c r="AG25" i="24"/>
  <c r="AH25" i="24" s="1"/>
  <c r="X13" i="41"/>
  <c r="Y13" i="41" s="1"/>
  <c r="I13" i="41" s="1"/>
  <c r="U14" i="41"/>
  <c r="V14" i="41" s="1"/>
  <c r="H14" i="41" s="1"/>
  <c r="AG16" i="41"/>
  <c r="AH16" i="41" s="1"/>
  <c r="L16" i="41" s="1"/>
  <c r="X19" i="41"/>
  <c r="Y19" i="41" s="1"/>
  <c r="I19" i="41" s="1"/>
  <c r="AG13" i="41"/>
  <c r="AH13" i="41" s="1"/>
  <c r="L13" i="41" s="1"/>
  <c r="AG14" i="41"/>
  <c r="AH14" i="41" s="1"/>
  <c r="L14" i="41" s="1"/>
  <c r="AG19" i="41"/>
  <c r="AH19" i="41" s="1"/>
  <c r="L19" i="41" s="1"/>
  <c r="X16" i="41"/>
  <c r="Y16" i="41" s="1"/>
  <c r="I16" i="41" s="1"/>
  <c r="AG9" i="41"/>
  <c r="AH9" i="41" s="1"/>
  <c r="L9" i="41" s="1"/>
  <c r="X14" i="41"/>
  <c r="Y14" i="41" s="1"/>
  <c r="I14" i="41" s="1"/>
  <c r="X9" i="41"/>
  <c r="Y9" i="41" s="1"/>
  <c r="I9" i="41" s="1"/>
  <c r="X18" i="41"/>
  <c r="Y18" i="41" s="1"/>
  <c r="I18" i="41" s="1"/>
  <c r="AG18" i="41"/>
  <c r="AH18" i="41" s="1"/>
  <c r="L18" i="41" s="1"/>
  <c r="X27" i="24"/>
  <c r="Y27" i="24" s="1"/>
  <c r="X29" i="24"/>
  <c r="Y29" i="24" s="1"/>
  <c r="AG33" i="24"/>
  <c r="AH33" i="24" s="1"/>
  <c r="X25" i="24"/>
  <c r="Y25" i="24" s="1"/>
  <c r="X28" i="24"/>
  <c r="Y28" i="24" s="1"/>
  <c r="X33" i="24"/>
  <c r="Y33" i="24" s="1"/>
  <c r="AG29" i="24"/>
  <c r="AH29" i="24" s="1"/>
  <c r="AG28" i="24"/>
  <c r="AH28" i="24" s="1"/>
  <c r="AG27" i="24"/>
  <c r="AH27" i="24" s="1"/>
  <c r="X31" i="24"/>
  <c r="Y31" i="24" s="1"/>
  <c r="AG31" i="24"/>
  <c r="AH31" i="24" s="1"/>
  <c r="X21" i="24"/>
  <c r="Y21" i="24" s="1"/>
  <c r="AG21" i="24"/>
  <c r="AH21" i="24" s="1"/>
  <c r="AG6" i="43"/>
  <c r="AH6" i="43" s="1"/>
  <c r="L6" i="43" s="1"/>
  <c r="AG4" i="41"/>
  <c r="AH4" i="41" s="1"/>
  <c r="L4" i="41" s="1"/>
  <c r="AG4" i="42"/>
  <c r="AH4" i="42" s="1"/>
  <c r="L4" i="42" s="1"/>
  <c r="AG7" i="41"/>
  <c r="AH7" i="41" s="1"/>
  <c r="L7" i="41" s="1"/>
  <c r="AG8" i="42"/>
  <c r="AH8" i="42" s="1"/>
  <c r="L8" i="42" s="1"/>
  <c r="AG31" i="42"/>
  <c r="AH31" i="42" s="1"/>
  <c r="L31" i="42" s="1"/>
  <c r="AG27" i="42"/>
  <c r="AH27" i="42" s="1"/>
  <c r="L27" i="42" s="1"/>
  <c r="AG19" i="42"/>
  <c r="AH19" i="42" s="1"/>
  <c r="L19" i="42" s="1"/>
  <c r="AG7" i="42"/>
  <c r="AH7" i="42" s="1"/>
  <c r="L7" i="42" s="1"/>
  <c r="AG11" i="42"/>
  <c r="AH11" i="42" s="1"/>
  <c r="L11" i="42" s="1"/>
  <c r="AG32" i="42"/>
  <c r="AH32" i="42" s="1"/>
  <c r="L32" i="42" s="1"/>
  <c r="AG14" i="42"/>
  <c r="AH14" i="42" s="1"/>
  <c r="L14" i="42" s="1"/>
  <c r="AG13" i="42"/>
  <c r="AH13" i="42" s="1"/>
  <c r="L13" i="42" s="1"/>
  <c r="AG35" i="42"/>
  <c r="AH35" i="42" s="1"/>
  <c r="L35" i="42" s="1"/>
  <c r="AG34" i="42"/>
  <c r="AH34" i="42" s="1"/>
  <c r="L34" i="42" s="1"/>
  <c r="AG15" i="42"/>
  <c r="AH15" i="42" s="1"/>
  <c r="L15" i="42" s="1"/>
  <c r="AG11" i="41"/>
  <c r="AH11" i="41" s="1"/>
  <c r="L11" i="41" s="1"/>
  <c r="AG26" i="24"/>
  <c r="AH26" i="24" s="1"/>
  <c r="AG7" i="24"/>
  <c r="AH7" i="24" s="1"/>
  <c r="AG4" i="43"/>
  <c r="AH4" i="43" s="1"/>
  <c r="L4" i="43" s="1"/>
  <c r="AG9" i="43"/>
  <c r="AH9" i="43" s="1"/>
  <c r="L9" i="43" s="1"/>
  <c r="AG7" i="43"/>
  <c r="AH7" i="43" s="1"/>
  <c r="L7" i="43" s="1"/>
  <c r="AG37" i="43"/>
  <c r="AH37" i="43" s="1"/>
  <c r="L37" i="43" s="1"/>
  <c r="AG12" i="43"/>
  <c r="AH12" i="43" s="1"/>
  <c r="L12" i="43" s="1"/>
  <c r="AG29" i="43"/>
  <c r="AH29" i="43" s="1"/>
  <c r="L29" i="43" s="1"/>
  <c r="AG16" i="43"/>
  <c r="AH16" i="43" s="1"/>
  <c r="L16" i="43" s="1"/>
  <c r="AG19" i="43"/>
  <c r="AH19" i="43" s="1"/>
  <c r="L19" i="43" s="1"/>
  <c r="AG32" i="43"/>
  <c r="AH32" i="43" s="1"/>
  <c r="L32" i="43" s="1"/>
  <c r="AG5" i="41"/>
  <c r="AH5" i="41" s="1"/>
  <c r="L5" i="41" s="1"/>
  <c r="AG9" i="24"/>
  <c r="AH9" i="24" s="1"/>
  <c r="AG5" i="43"/>
  <c r="AH5" i="43" s="1"/>
  <c r="L5" i="43" s="1"/>
  <c r="AG26" i="43"/>
  <c r="AH26" i="43" s="1"/>
  <c r="L26" i="43" s="1"/>
  <c r="AG25" i="43"/>
  <c r="AH25" i="43" s="1"/>
  <c r="L25" i="43" s="1"/>
  <c r="AG27" i="43"/>
  <c r="AH27" i="43" s="1"/>
  <c r="L27" i="43" s="1"/>
  <c r="AG14" i="43"/>
  <c r="AH14" i="43" s="1"/>
  <c r="L14" i="43" s="1"/>
  <c r="AG10" i="43"/>
  <c r="AH10" i="43" s="1"/>
  <c r="L10" i="43" s="1"/>
  <c r="AG22" i="43"/>
  <c r="AH22" i="43" s="1"/>
  <c r="L22" i="43" s="1"/>
  <c r="AG12" i="41"/>
  <c r="AH12" i="41" s="1"/>
  <c r="L12" i="41" s="1"/>
  <c r="AG15" i="24"/>
  <c r="AH15" i="24" s="1"/>
  <c r="AG11" i="24"/>
  <c r="AH11" i="24" s="1"/>
  <c r="AG34" i="24"/>
  <c r="AH34" i="24" s="1"/>
  <c r="AG16" i="24"/>
  <c r="AH16" i="24" s="1"/>
  <c r="AG23" i="24"/>
  <c r="AH23" i="24" s="1"/>
  <c r="AG10" i="24"/>
  <c r="AH10" i="24" s="1"/>
  <c r="AG8" i="24"/>
  <c r="AH8" i="24" s="1"/>
  <c r="AG18" i="24"/>
  <c r="AH18" i="24" s="1"/>
  <c r="AG10" i="41"/>
  <c r="AH10" i="41" s="1"/>
  <c r="L10" i="41" s="1"/>
  <c r="AG16" i="42"/>
  <c r="AH16" i="42" s="1"/>
  <c r="L16" i="42" s="1"/>
  <c r="AG28" i="42"/>
  <c r="AH28" i="42" s="1"/>
  <c r="L28" i="42" s="1"/>
  <c r="AG22" i="42"/>
  <c r="AH22" i="42" s="1"/>
  <c r="L22" i="42" s="1"/>
  <c r="AG5" i="42"/>
  <c r="AH5" i="42" s="1"/>
  <c r="L5" i="42" s="1"/>
  <c r="AG9" i="42"/>
  <c r="AH9" i="42" s="1"/>
  <c r="L9" i="42" s="1"/>
  <c r="AG23" i="42"/>
  <c r="AH23" i="42" s="1"/>
  <c r="L23" i="42" s="1"/>
  <c r="AG10" i="42"/>
  <c r="AH10" i="42" s="1"/>
  <c r="L10" i="42" s="1"/>
  <c r="AG6" i="42"/>
  <c r="AH6" i="42" s="1"/>
  <c r="L6" i="42" s="1"/>
  <c r="AG12" i="42"/>
  <c r="AH12" i="42" s="1"/>
  <c r="L12" i="42" s="1"/>
  <c r="AG18" i="42"/>
  <c r="AH18" i="42" s="1"/>
  <c r="L18" i="42" s="1"/>
  <c r="AG26" i="42"/>
  <c r="AH26" i="42" s="1"/>
  <c r="L26" i="42" s="1"/>
  <c r="AG21" i="42"/>
  <c r="AH21" i="42" s="1"/>
  <c r="L21" i="42" s="1"/>
  <c r="AG36" i="42"/>
  <c r="AH36" i="42" s="1"/>
  <c r="L36" i="42" s="1"/>
  <c r="AG15" i="41"/>
  <c r="AH15" i="41" s="1"/>
  <c r="L15" i="41" s="1"/>
  <c r="AG14" i="24"/>
  <c r="AH14" i="24" s="1"/>
  <c r="AG13" i="24"/>
  <c r="AH13" i="24" s="1"/>
  <c r="AG33" i="43"/>
  <c r="AH33" i="43" s="1"/>
  <c r="L33" i="43" s="1"/>
  <c r="AG23" i="43"/>
  <c r="AH23" i="43" s="1"/>
  <c r="L23" i="43" s="1"/>
  <c r="AG13" i="43"/>
  <c r="AH13" i="43" s="1"/>
  <c r="L13" i="43" s="1"/>
  <c r="AG21" i="43"/>
  <c r="AH21" i="43" s="1"/>
  <c r="L21" i="43" s="1"/>
  <c r="AG18" i="43"/>
  <c r="AH18" i="43" s="1"/>
  <c r="L18" i="43" s="1"/>
  <c r="AG41" i="43"/>
  <c r="AH41" i="43" s="1"/>
  <c r="L41" i="43" s="1"/>
  <c r="AG17" i="41"/>
  <c r="AH17" i="41" s="1"/>
  <c r="L17" i="41" s="1"/>
  <c r="AG24" i="24"/>
  <c r="AH24" i="24" s="1"/>
  <c r="AG5" i="24"/>
  <c r="AH5" i="24" s="1"/>
  <c r="AG35" i="43"/>
  <c r="AH35" i="43" s="1"/>
  <c r="L35" i="43" s="1"/>
  <c r="AG11" i="43"/>
  <c r="AH11" i="43" s="1"/>
  <c r="L11" i="43" s="1"/>
  <c r="AG8" i="43"/>
  <c r="AH8" i="43" s="1"/>
  <c r="L8" i="43" s="1"/>
  <c r="AG30" i="43"/>
  <c r="AH30" i="43" s="1"/>
  <c r="L30" i="43" s="1"/>
  <c r="AG28" i="43"/>
  <c r="AH28" i="43" s="1"/>
  <c r="L28" i="43" s="1"/>
  <c r="AG44" i="43"/>
  <c r="AH44" i="43" s="1"/>
  <c r="L44" i="43" s="1"/>
  <c r="AG42" i="43"/>
  <c r="AH42" i="43" s="1"/>
  <c r="L42" i="43" s="1"/>
  <c r="AG15" i="43"/>
  <c r="AH15" i="43" s="1"/>
  <c r="L15" i="43" s="1"/>
  <c r="AG6" i="41"/>
  <c r="AH6" i="41" s="1"/>
  <c r="L6" i="41" s="1"/>
  <c r="AG8" i="41"/>
  <c r="AH8" i="41" s="1"/>
  <c r="L8" i="41" s="1"/>
  <c r="AG19" i="24"/>
  <c r="AH19" i="24" s="1"/>
  <c r="AG30" i="24"/>
  <c r="AH30" i="24" s="1"/>
  <c r="AG17" i="43"/>
  <c r="AH17" i="43" s="1"/>
  <c r="L17" i="43" s="1"/>
  <c r="AG39" i="43"/>
  <c r="AH39" i="43" s="1"/>
  <c r="L39" i="43" s="1"/>
  <c r="AG17" i="24"/>
  <c r="AH17" i="24" s="1"/>
  <c r="AG22" i="24"/>
  <c r="AH22" i="24" s="1"/>
  <c r="AG12" i="24"/>
  <c r="AH12" i="24" s="1"/>
  <c r="AG6" i="24"/>
  <c r="AH6" i="24" s="1"/>
  <c r="AG20" i="24"/>
  <c r="AH20" i="24" s="1"/>
  <c r="U16" i="42"/>
  <c r="V16" i="42" s="1"/>
  <c r="H16" i="42" s="1"/>
  <c r="U35" i="43"/>
  <c r="V35" i="43" s="1"/>
  <c r="H35" i="43" s="1"/>
  <c r="X27" i="43"/>
  <c r="Y27" i="43" s="1"/>
  <c r="I27" i="43" s="1"/>
  <c r="X5" i="43"/>
  <c r="Y5" i="43" s="1"/>
  <c r="I5" i="43" s="1"/>
  <c r="X26" i="43"/>
  <c r="Y26" i="43" s="1"/>
  <c r="I26" i="43" s="1"/>
  <c r="X25" i="43"/>
  <c r="Y25" i="43" s="1"/>
  <c r="I25" i="43" s="1"/>
  <c r="X6" i="41"/>
  <c r="Y6" i="41" s="1"/>
  <c r="I6" i="41" s="1"/>
  <c r="X15" i="41"/>
  <c r="Y15" i="41" s="1"/>
  <c r="I15" i="41" s="1"/>
  <c r="X10" i="41"/>
  <c r="Y10" i="41" s="1"/>
  <c r="I10" i="41" s="1"/>
  <c r="X17" i="41"/>
  <c r="Y17" i="41" s="1"/>
  <c r="I17" i="41" s="1"/>
  <c r="X8" i="41"/>
  <c r="Y8" i="41" s="1"/>
  <c r="I8" i="41" s="1"/>
  <c r="X34" i="24"/>
  <c r="Y34" i="24" s="1"/>
  <c r="X12" i="24"/>
  <c r="Y12" i="24" s="1"/>
  <c r="X28" i="42"/>
  <c r="Y28" i="42" s="1"/>
  <c r="I28" i="42" s="1"/>
  <c r="X22" i="42"/>
  <c r="Y22" i="42" s="1"/>
  <c r="I22" i="42" s="1"/>
  <c r="X5" i="42"/>
  <c r="Y5" i="42" s="1"/>
  <c r="I5" i="42" s="1"/>
  <c r="X9" i="42"/>
  <c r="Y9" i="42" s="1"/>
  <c r="I9" i="42" s="1"/>
  <c r="X23" i="42"/>
  <c r="Y23" i="42" s="1"/>
  <c r="I23" i="42" s="1"/>
  <c r="X10" i="42"/>
  <c r="Y10" i="42" s="1"/>
  <c r="I10" i="42" s="1"/>
  <c r="X6" i="42"/>
  <c r="Y6" i="42" s="1"/>
  <c r="I6" i="42" s="1"/>
  <c r="X12" i="42"/>
  <c r="Y12" i="42" s="1"/>
  <c r="I12" i="42" s="1"/>
  <c r="X18" i="42"/>
  <c r="Y18" i="42" s="1"/>
  <c r="I18" i="42" s="1"/>
  <c r="X26" i="42"/>
  <c r="Y26" i="42" s="1"/>
  <c r="I26" i="42" s="1"/>
  <c r="X21" i="42"/>
  <c r="Y21" i="42" s="1"/>
  <c r="I21" i="42" s="1"/>
  <c r="X36" i="42"/>
  <c r="Y36" i="42" s="1"/>
  <c r="I36" i="42" s="1"/>
  <c r="X18" i="24"/>
  <c r="Y18" i="24" s="1"/>
  <c r="X22" i="24"/>
  <c r="Y22" i="24" s="1"/>
  <c r="X16" i="42"/>
  <c r="Y16" i="42" s="1"/>
  <c r="I16" i="42" s="1"/>
  <c r="X35" i="43"/>
  <c r="Y35" i="43" s="1"/>
  <c r="I35" i="43" s="1"/>
  <c r="X11" i="43"/>
  <c r="Y11" i="43" s="1"/>
  <c r="I11" i="43" s="1"/>
  <c r="X8" i="43"/>
  <c r="Y8" i="43" s="1"/>
  <c r="I8" i="43" s="1"/>
  <c r="X30" i="43"/>
  <c r="Y30" i="43" s="1"/>
  <c r="I30" i="43" s="1"/>
  <c r="X28" i="43"/>
  <c r="Y28" i="43" s="1"/>
  <c r="I28" i="43" s="1"/>
  <c r="X21" i="43"/>
  <c r="Y21" i="43" s="1"/>
  <c r="I21" i="43" s="1"/>
  <c r="X44" i="43"/>
  <c r="Y44" i="43" s="1"/>
  <c r="I44" i="43" s="1"/>
  <c r="X18" i="43"/>
  <c r="Y18" i="43" s="1"/>
  <c r="I18" i="43" s="1"/>
  <c r="X42" i="43"/>
  <c r="Y42" i="43" s="1"/>
  <c r="I42" i="43" s="1"/>
  <c r="X15" i="43"/>
  <c r="Y15" i="43" s="1"/>
  <c r="I15" i="43" s="1"/>
  <c r="X41" i="43"/>
  <c r="Y41" i="43" s="1"/>
  <c r="I41" i="43" s="1"/>
  <c r="X16" i="24"/>
  <c r="Y16" i="24" s="1"/>
  <c r="X17" i="24"/>
  <c r="Y17" i="24" s="1"/>
  <c r="X6" i="24"/>
  <c r="Y6" i="24" s="1"/>
  <c r="X17" i="43"/>
  <c r="Y17" i="43" s="1"/>
  <c r="I17" i="43" s="1"/>
  <c r="X39" i="43"/>
  <c r="Y39" i="43" s="1"/>
  <c r="I39" i="43" s="1"/>
  <c r="X13" i="43"/>
  <c r="Y13" i="43" s="1"/>
  <c r="I13" i="43" s="1"/>
  <c r="X26" i="24"/>
  <c r="Y26" i="24" s="1"/>
  <c r="X15" i="24"/>
  <c r="Y15" i="24" s="1"/>
  <c r="X9" i="24"/>
  <c r="Y9" i="24" s="1"/>
  <c r="X11" i="24"/>
  <c r="Y11" i="24" s="1"/>
  <c r="X7" i="24"/>
  <c r="Y7" i="24" s="1"/>
  <c r="X23" i="24"/>
  <c r="Y23" i="24" s="1"/>
  <c r="X20" i="24"/>
  <c r="Y20" i="24" s="1"/>
  <c r="X33" i="43"/>
  <c r="Y33" i="43" s="1"/>
  <c r="I33" i="43" s="1"/>
  <c r="X23" i="43"/>
  <c r="Y23" i="43" s="1"/>
  <c r="I23" i="43" s="1"/>
  <c r="X4" i="41"/>
  <c r="Y4" i="41" s="1"/>
  <c r="I4" i="41" s="1"/>
  <c r="X5" i="41"/>
  <c r="Y5" i="41" s="1"/>
  <c r="I5" i="41" s="1"/>
  <c r="X7" i="41"/>
  <c r="Y7" i="41" s="1"/>
  <c r="I7" i="41" s="1"/>
  <c r="X11" i="41"/>
  <c r="Y11" i="41" s="1"/>
  <c r="I11" i="41" s="1"/>
  <c r="X12" i="41"/>
  <c r="Y12" i="41" s="1"/>
  <c r="I12" i="41" s="1"/>
  <c r="X10" i="24"/>
  <c r="Y10" i="24" s="1"/>
  <c r="X4" i="42"/>
  <c r="Y4" i="42" s="1"/>
  <c r="I4" i="42" s="1"/>
  <c r="X8" i="42"/>
  <c r="Y8" i="42" s="1"/>
  <c r="I8" i="42" s="1"/>
  <c r="X31" i="42"/>
  <c r="Y31" i="42" s="1"/>
  <c r="I31" i="42" s="1"/>
  <c r="X27" i="42"/>
  <c r="Y27" i="42" s="1"/>
  <c r="I27" i="42" s="1"/>
  <c r="X19" i="42"/>
  <c r="Y19" i="42" s="1"/>
  <c r="I19" i="42" s="1"/>
  <c r="X7" i="42"/>
  <c r="Y7" i="42" s="1"/>
  <c r="I7" i="42" s="1"/>
  <c r="X11" i="42"/>
  <c r="Y11" i="42" s="1"/>
  <c r="I11" i="42" s="1"/>
  <c r="X32" i="42"/>
  <c r="Y32" i="42" s="1"/>
  <c r="I32" i="42" s="1"/>
  <c r="X14" i="42"/>
  <c r="Y14" i="42" s="1"/>
  <c r="I14" i="42" s="1"/>
  <c r="X13" i="42"/>
  <c r="Y13" i="42" s="1"/>
  <c r="I13" i="42" s="1"/>
  <c r="X35" i="42"/>
  <c r="Y35" i="42" s="1"/>
  <c r="I35" i="42" s="1"/>
  <c r="X34" i="42"/>
  <c r="Y34" i="42" s="1"/>
  <c r="I34" i="42" s="1"/>
  <c r="X15" i="42"/>
  <c r="Y15" i="42" s="1"/>
  <c r="I15" i="42" s="1"/>
  <c r="X12" i="43"/>
  <c r="Y12" i="43" s="1"/>
  <c r="I12" i="43" s="1"/>
  <c r="X14" i="43"/>
  <c r="Y14" i="43" s="1"/>
  <c r="I14" i="43" s="1"/>
  <c r="X29" i="43"/>
  <c r="Y29" i="43" s="1"/>
  <c r="I29" i="43" s="1"/>
  <c r="X10" i="43"/>
  <c r="Y10" i="43" s="1"/>
  <c r="I10" i="43" s="1"/>
  <c r="X16" i="43"/>
  <c r="Y16" i="43" s="1"/>
  <c r="I16" i="43" s="1"/>
  <c r="X19" i="43"/>
  <c r="Y19" i="43" s="1"/>
  <c r="I19" i="43" s="1"/>
  <c r="X22" i="43"/>
  <c r="Y22" i="43" s="1"/>
  <c r="I22" i="43" s="1"/>
  <c r="X32" i="43"/>
  <c r="Y32" i="43" s="1"/>
  <c r="I32" i="43" s="1"/>
  <c r="G32" i="43" s="1"/>
  <c r="X8" i="24"/>
  <c r="Y8" i="24" s="1"/>
  <c r="X6" i="43"/>
  <c r="Y6" i="43" s="1"/>
  <c r="I6" i="43" s="1"/>
  <c r="X4" i="43"/>
  <c r="Y4" i="43" s="1"/>
  <c r="I4" i="43" s="1"/>
  <c r="X9" i="43"/>
  <c r="Y9" i="43" s="1"/>
  <c r="I9" i="43" s="1"/>
  <c r="X7" i="43"/>
  <c r="Y7" i="43" s="1"/>
  <c r="I7" i="43" s="1"/>
  <c r="X37" i="43"/>
  <c r="Y37" i="43" s="1"/>
  <c r="I37" i="43" s="1"/>
  <c r="X19" i="24"/>
  <c r="Y19" i="24" s="1"/>
  <c r="X24" i="24"/>
  <c r="Y24" i="24" s="1"/>
  <c r="X14" i="24"/>
  <c r="Y14" i="24" s="1"/>
  <c r="X13" i="24"/>
  <c r="Y13" i="24" s="1"/>
  <c r="X30" i="24"/>
  <c r="Y30" i="24" s="1"/>
  <c r="X5" i="24"/>
  <c r="Y5" i="24" s="1"/>
  <c r="U33" i="43"/>
  <c r="V33" i="43" s="1"/>
  <c r="H33" i="43" s="1"/>
  <c r="U8" i="43"/>
  <c r="V8" i="43" s="1"/>
  <c r="H8" i="43" s="1"/>
  <c r="U28" i="43"/>
  <c r="V28" i="43" s="1"/>
  <c r="H28" i="43" s="1"/>
  <c r="U44" i="43"/>
  <c r="V44" i="43" s="1"/>
  <c r="H44" i="43" s="1"/>
  <c r="U42" i="43"/>
  <c r="V42" i="43" s="1"/>
  <c r="H42" i="43" s="1"/>
  <c r="U15" i="43"/>
  <c r="V15" i="43" s="1"/>
  <c r="H15" i="43" s="1"/>
  <c r="U17" i="43"/>
  <c r="V17" i="43" s="1"/>
  <c r="H17" i="43" s="1"/>
  <c r="U39" i="43"/>
  <c r="V39" i="43" s="1"/>
  <c r="H39" i="43" s="1"/>
  <c r="U30" i="43"/>
  <c r="V30" i="43" s="1"/>
  <c r="H30" i="43" s="1"/>
  <c r="U21" i="43"/>
  <c r="V21" i="43" s="1"/>
  <c r="H21" i="43" s="1"/>
  <c r="U18" i="43"/>
  <c r="V18" i="43" s="1"/>
  <c r="H18" i="43" s="1"/>
  <c r="U41" i="43"/>
  <c r="V41" i="43" s="1"/>
  <c r="H41" i="43" s="1"/>
  <c r="U13" i="43"/>
  <c r="V13" i="43" s="1"/>
  <c r="H13" i="43" s="1"/>
  <c r="U11" i="43"/>
  <c r="V11" i="43" s="1"/>
  <c r="H11" i="43" s="1"/>
  <c r="U6" i="43"/>
  <c r="V6" i="43" s="1"/>
  <c r="H6" i="43" s="1"/>
  <c r="U4" i="43"/>
  <c r="V4" i="43" s="1"/>
  <c r="H4" i="43" s="1"/>
  <c r="U5" i="43"/>
  <c r="V5" i="43" s="1"/>
  <c r="H5" i="43" s="1"/>
  <c r="U9" i="43"/>
  <c r="V9" i="43" s="1"/>
  <c r="H9" i="43" s="1"/>
  <c r="U26" i="43"/>
  <c r="V26" i="43" s="1"/>
  <c r="H26" i="43" s="1"/>
  <c r="U7" i="43"/>
  <c r="V7" i="43" s="1"/>
  <c r="H7" i="43" s="1"/>
  <c r="U25" i="43"/>
  <c r="V25" i="43" s="1"/>
  <c r="H25" i="43" s="1"/>
  <c r="U37" i="43"/>
  <c r="V37" i="43" s="1"/>
  <c r="H37" i="43" s="1"/>
  <c r="U27" i="43"/>
  <c r="V27" i="43" s="1"/>
  <c r="H27" i="43" s="1"/>
  <c r="U12" i="43"/>
  <c r="V12" i="43" s="1"/>
  <c r="H12" i="43" s="1"/>
  <c r="U14" i="43"/>
  <c r="V14" i="43" s="1"/>
  <c r="H14" i="43" s="1"/>
  <c r="U29" i="43"/>
  <c r="V29" i="43" s="1"/>
  <c r="H29" i="43" s="1"/>
  <c r="U10" i="43"/>
  <c r="V10" i="43" s="1"/>
  <c r="H10" i="43" s="1"/>
  <c r="U16" i="43"/>
  <c r="V16" i="43" s="1"/>
  <c r="H16" i="43" s="1"/>
  <c r="U19" i="43"/>
  <c r="V19" i="43" s="1"/>
  <c r="H19" i="43" s="1"/>
  <c r="U22" i="43"/>
  <c r="V22" i="43" s="1"/>
  <c r="H22" i="43" s="1"/>
  <c r="U23" i="43"/>
  <c r="V23" i="43" s="1"/>
  <c r="H23" i="43" s="1"/>
  <c r="U22" i="42"/>
  <c r="V22" i="42" s="1"/>
  <c r="H22" i="42" s="1"/>
  <c r="U9" i="42"/>
  <c r="V9" i="42" s="1"/>
  <c r="H9" i="42" s="1"/>
  <c r="U10" i="42"/>
  <c r="V10" i="42" s="1"/>
  <c r="H10" i="42" s="1"/>
  <c r="U12" i="42"/>
  <c r="V12" i="42" s="1"/>
  <c r="H12" i="42" s="1"/>
  <c r="U26" i="42"/>
  <c r="V26" i="42" s="1"/>
  <c r="H26" i="42" s="1"/>
  <c r="U36" i="42"/>
  <c r="V36" i="42" s="1"/>
  <c r="H36" i="42" s="1"/>
  <c r="U28" i="42"/>
  <c r="V28" i="42" s="1"/>
  <c r="H28" i="42" s="1"/>
  <c r="U5" i="42"/>
  <c r="V5" i="42" s="1"/>
  <c r="H5" i="42" s="1"/>
  <c r="U23" i="42"/>
  <c r="V23" i="42" s="1"/>
  <c r="H23" i="42" s="1"/>
  <c r="U6" i="42"/>
  <c r="V6" i="42" s="1"/>
  <c r="H6" i="42" s="1"/>
  <c r="U18" i="42"/>
  <c r="V18" i="42" s="1"/>
  <c r="H18" i="42" s="1"/>
  <c r="U21" i="42"/>
  <c r="V21" i="42" s="1"/>
  <c r="H21" i="42" s="1"/>
  <c r="U4" i="42"/>
  <c r="V4" i="42" s="1"/>
  <c r="H4" i="42" s="1"/>
  <c r="U8" i="42"/>
  <c r="V8" i="42" s="1"/>
  <c r="H8" i="42" s="1"/>
  <c r="U31" i="42"/>
  <c r="V31" i="42" s="1"/>
  <c r="H31" i="42" s="1"/>
  <c r="U27" i="42"/>
  <c r="V27" i="42" s="1"/>
  <c r="H27" i="42" s="1"/>
  <c r="U19" i="42"/>
  <c r="V19" i="42" s="1"/>
  <c r="H19" i="42" s="1"/>
  <c r="U7" i="42"/>
  <c r="V7" i="42" s="1"/>
  <c r="H7" i="42" s="1"/>
  <c r="U11" i="42"/>
  <c r="V11" i="42" s="1"/>
  <c r="H11" i="42" s="1"/>
  <c r="U32" i="42"/>
  <c r="V32" i="42" s="1"/>
  <c r="H32" i="42" s="1"/>
  <c r="U14" i="42"/>
  <c r="V14" i="42" s="1"/>
  <c r="H14" i="42" s="1"/>
  <c r="U13" i="42"/>
  <c r="V13" i="42" s="1"/>
  <c r="H13" i="42" s="1"/>
  <c r="U35" i="42"/>
  <c r="V35" i="42" s="1"/>
  <c r="H35" i="42" s="1"/>
  <c r="U34" i="42"/>
  <c r="V34" i="42" s="1"/>
  <c r="H34" i="42" s="1"/>
  <c r="U15" i="42"/>
  <c r="V15" i="42" s="1"/>
  <c r="H15" i="42" s="1"/>
  <c r="U5" i="41"/>
  <c r="V5" i="41" s="1"/>
  <c r="H5" i="41" s="1"/>
  <c r="U11" i="41"/>
  <c r="V11" i="41" s="1"/>
  <c r="H11" i="41" s="1"/>
  <c r="U4" i="41"/>
  <c r="V4" i="41" s="1"/>
  <c r="H4" i="41" s="1"/>
  <c r="U7" i="41"/>
  <c r="V7" i="41" s="1"/>
  <c r="H7" i="41" s="1"/>
  <c r="U12" i="41"/>
  <c r="V12" i="41" s="1"/>
  <c r="H12" i="41" s="1"/>
  <c r="U19" i="24"/>
  <c r="V19" i="24" s="1"/>
  <c r="U6" i="41"/>
  <c r="V6" i="41" s="1"/>
  <c r="H6" i="41" s="1"/>
  <c r="U15" i="41"/>
  <c r="V15" i="41" s="1"/>
  <c r="H15" i="41" s="1"/>
  <c r="U10" i="41"/>
  <c r="V10" i="41" s="1"/>
  <c r="H10" i="41" s="1"/>
  <c r="U17" i="41"/>
  <c r="V17" i="41" s="1"/>
  <c r="H17" i="41" s="1"/>
  <c r="U8" i="41"/>
  <c r="V8" i="41" s="1"/>
  <c r="H8" i="41" s="1"/>
  <c r="U24" i="24"/>
  <c r="V24" i="24" s="1"/>
  <c r="U20" i="24"/>
  <c r="V20" i="24" s="1"/>
  <c r="U30" i="24"/>
  <c r="V30" i="24" s="1"/>
  <c r="U22" i="24"/>
  <c r="V22" i="24" s="1"/>
  <c r="U12" i="24"/>
  <c r="V12" i="24" s="1"/>
  <c r="U6" i="24"/>
  <c r="V6" i="24" s="1"/>
  <c r="U5" i="24"/>
  <c r="V5" i="24" s="1"/>
  <c r="U15" i="24"/>
  <c r="V15" i="24" s="1"/>
  <c r="U7" i="24"/>
  <c r="V7" i="24" s="1"/>
  <c r="U17" i="24"/>
  <c r="V17" i="24" s="1"/>
  <c r="U26" i="24"/>
  <c r="V26" i="24" s="1"/>
  <c r="U9" i="24"/>
  <c r="V9" i="24" s="1"/>
  <c r="U11" i="24"/>
  <c r="V11" i="24" s="1"/>
  <c r="U13" i="24"/>
  <c r="V13" i="24" s="1"/>
  <c r="U34" i="24"/>
  <c r="V34" i="24" s="1"/>
  <c r="U16" i="24"/>
  <c r="V16" i="24" s="1"/>
  <c r="U23" i="24"/>
  <c r="V23" i="24" s="1"/>
  <c r="U10" i="24"/>
  <c r="V10" i="24" s="1"/>
  <c r="U8" i="24"/>
  <c r="V8" i="24" s="1"/>
  <c r="U18" i="24"/>
  <c r="V18" i="24" s="1"/>
  <c r="U14" i="24"/>
  <c r="V14" i="24" s="1"/>
  <c r="F58" i="43"/>
  <c r="E58" i="43" s="1"/>
  <c r="F51" i="43"/>
  <c r="E51" i="43" s="1"/>
  <c r="G49" i="42"/>
  <c r="F43" i="42"/>
  <c r="E43" i="42" s="1"/>
  <c r="F48" i="42"/>
  <c r="E48" i="42" s="1"/>
  <c r="G44" i="42"/>
  <c r="G60" i="43"/>
  <c r="F60" i="43"/>
  <c r="E60" i="43" s="1"/>
  <c r="G42" i="42"/>
  <c r="G47" i="43"/>
  <c r="F47" i="43"/>
  <c r="E47" i="43" s="1"/>
  <c r="F52" i="43"/>
  <c r="E52" i="43" s="1"/>
  <c r="G52" i="43"/>
  <c r="G49" i="43"/>
  <c r="F49" i="43"/>
  <c r="E49" i="43" s="1"/>
  <c r="G51" i="43"/>
  <c r="F59" i="43"/>
  <c r="E59" i="43" s="1"/>
  <c r="G59" i="43"/>
  <c r="G50" i="43"/>
  <c r="F50" i="43"/>
  <c r="E50" i="43" s="1"/>
  <c r="G53" i="43"/>
  <c r="F53" i="43"/>
  <c r="E53" i="43" s="1"/>
  <c r="G48" i="43"/>
  <c r="F48" i="43"/>
  <c r="E48" i="43" s="1"/>
  <c r="G54" i="43"/>
  <c r="F54" i="43"/>
  <c r="E54" i="43" s="1"/>
  <c r="G56" i="43"/>
  <c r="F56" i="43"/>
  <c r="E56" i="43" s="1"/>
  <c r="F55" i="43"/>
  <c r="E55" i="43" s="1"/>
  <c r="G55" i="43"/>
  <c r="G57" i="43"/>
  <c r="F57" i="43"/>
  <c r="E57" i="43" s="1"/>
  <c r="G58" i="43"/>
  <c r="G48" i="41"/>
  <c r="F25" i="41"/>
  <c r="E25" i="41" s="1"/>
  <c r="F22" i="41"/>
  <c r="E22" i="41" s="1"/>
  <c r="G45" i="42"/>
  <c r="F45" i="42"/>
  <c r="E45" i="42" s="1"/>
  <c r="F53" i="42"/>
  <c r="E53" i="42" s="1"/>
  <c r="G53" i="42"/>
  <c r="G58" i="42"/>
  <c r="F58" i="42"/>
  <c r="E58" i="42" s="1"/>
  <c r="F49" i="41"/>
  <c r="E49" i="41" s="1"/>
  <c r="F55" i="42"/>
  <c r="E55" i="42" s="1"/>
  <c r="G55" i="42"/>
  <c r="F59" i="42"/>
  <c r="E59" i="42" s="1"/>
  <c r="G59" i="42"/>
  <c r="G60" i="42"/>
  <c r="F60" i="42"/>
  <c r="E60" i="42" s="1"/>
  <c r="F37" i="42"/>
  <c r="E37" i="42" s="1"/>
  <c r="G37" i="42"/>
  <c r="F38" i="42"/>
  <c r="E38" i="42" s="1"/>
  <c r="G38" i="42"/>
  <c r="G41" i="42"/>
  <c r="F41" i="42"/>
  <c r="E41" i="42" s="1"/>
  <c r="G43" i="42"/>
  <c r="F46" i="42"/>
  <c r="E46" i="42" s="1"/>
  <c r="G46" i="42"/>
  <c r="G39" i="42"/>
  <c r="F39" i="42"/>
  <c r="E39" i="42" s="1"/>
  <c r="F40" i="42"/>
  <c r="E40" i="42" s="1"/>
  <c r="G40" i="42"/>
  <c r="F44" i="42"/>
  <c r="E44" i="42" s="1"/>
  <c r="F49" i="42"/>
  <c r="E49" i="42" s="1"/>
  <c r="F42" i="42"/>
  <c r="E42" i="42" s="1"/>
  <c r="G47" i="42"/>
  <c r="F47" i="42"/>
  <c r="E47" i="42" s="1"/>
  <c r="G51" i="42"/>
  <c r="F51" i="42"/>
  <c r="E51" i="42" s="1"/>
  <c r="G52" i="42"/>
  <c r="F52" i="42"/>
  <c r="E52" i="42" s="1"/>
  <c r="G48" i="42"/>
  <c r="F50" i="42"/>
  <c r="E50" i="42" s="1"/>
  <c r="G50" i="42"/>
  <c r="G54" i="42"/>
  <c r="F54" i="42"/>
  <c r="E54" i="42" s="1"/>
  <c r="G56" i="42"/>
  <c r="F56" i="42"/>
  <c r="E56" i="42" s="1"/>
  <c r="G57" i="42"/>
  <c r="F57" i="42"/>
  <c r="E57" i="42" s="1"/>
  <c r="F23" i="41"/>
  <c r="E23" i="41" s="1"/>
  <c r="G23" i="41"/>
  <c r="G21" i="41"/>
  <c r="F21" i="41"/>
  <c r="E21" i="41" s="1"/>
  <c r="G20" i="41"/>
  <c r="F20" i="41"/>
  <c r="E20" i="41" s="1"/>
  <c r="G22" i="41"/>
  <c r="F27" i="41"/>
  <c r="E27" i="41" s="1"/>
  <c r="G27" i="41"/>
  <c r="G28" i="41"/>
  <c r="F28" i="41"/>
  <c r="E28" i="41" s="1"/>
  <c r="G31" i="41"/>
  <c r="F31" i="41"/>
  <c r="E31" i="41" s="1"/>
  <c r="F34" i="41"/>
  <c r="E34" i="41" s="1"/>
  <c r="G34" i="41"/>
  <c r="F36" i="41"/>
  <c r="E36" i="41" s="1"/>
  <c r="F42" i="41"/>
  <c r="E42" i="41" s="1"/>
  <c r="G42" i="41"/>
  <c r="G29" i="41"/>
  <c r="F29" i="41"/>
  <c r="E29" i="41" s="1"/>
  <c r="F30" i="41"/>
  <c r="E30" i="41" s="1"/>
  <c r="G30" i="41"/>
  <c r="G24" i="41"/>
  <c r="F24" i="41"/>
  <c r="E24" i="41" s="1"/>
  <c r="G25" i="41"/>
  <c r="G35" i="41"/>
  <c r="F35" i="41"/>
  <c r="E35" i="41" s="1"/>
  <c r="G39" i="41"/>
  <c r="F39" i="41"/>
  <c r="E39" i="41" s="1"/>
  <c r="F26" i="41"/>
  <c r="E26" i="41" s="1"/>
  <c r="G26" i="41"/>
  <c r="F32" i="41"/>
  <c r="E32" i="41" s="1"/>
  <c r="G32" i="41"/>
  <c r="G33" i="41"/>
  <c r="F33" i="41"/>
  <c r="E33" i="41" s="1"/>
  <c r="F38" i="41"/>
  <c r="E38" i="41" s="1"/>
  <c r="G38" i="41"/>
  <c r="G40" i="41"/>
  <c r="F40" i="41"/>
  <c r="E40" i="41" s="1"/>
  <c r="G45" i="41"/>
  <c r="F45" i="41"/>
  <c r="E45" i="41" s="1"/>
  <c r="G46" i="41"/>
  <c r="F46" i="41"/>
  <c r="E46" i="41" s="1"/>
  <c r="F47" i="41"/>
  <c r="E47" i="41" s="1"/>
  <c r="G47" i="41"/>
  <c r="G51" i="41"/>
  <c r="F51" i="41"/>
  <c r="E51" i="41" s="1"/>
  <c r="F55" i="41"/>
  <c r="E55" i="41" s="1"/>
  <c r="G55" i="41"/>
  <c r="G36" i="41"/>
  <c r="F37" i="41"/>
  <c r="E37" i="41" s="1"/>
  <c r="G37" i="41"/>
  <c r="G43" i="41"/>
  <c r="F43" i="41"/>
  <c r="E43" i="41" s="1"/>
  <c r="G44" i="41"/>
  <c r="F44" i="41"/>
  <c r="E44" i="41" s="1"/>
  <c r="G49" i="41"/>
  <c r="G54" i="41"/>
  <c r="F54" i="41"/>
  <c r="E54" i="41" s="1"/>
  <c r="G57" i="41"/>
  <c r="F57" i="41"/>
  <c r="E57" i="41" s="1"/>
  <c r="G41" i="41"/>
  <c r="F41" i="41"/>
  <c r="E41" i="41" s="1"/>
  <c r="G53" i="41"/>
  <c r="F53" i="41"/>
  <c r="E53" i="41" s="1"/>
  <c r="G58" i="41"/>
  <c r="G56" i="41"/>
  <c r="F56" i="41"/>
  <c r="E56" i="41" s="1"/>
  <c r="F59" i="41"/>
  <c r="E59" i="41" s="1"/>
  <c r="G59" i="41"/>
  <c r="F48" i="41"/>
  <c r="E48" i="41" s="1"/>
  <c r="F50" i="41"/>
  <c r="E50" i="41" s="1"/>
  <c r="G50" i="41"/>
  <c r="F52" i="41"/>
  <c r="E52" i="41" s="1"/>
  <c r="G52" i="41"/>
  <c r="G60" i="41"/>
  <c r="F60" i="41"/>
  <c r="E60" i="41" s="1"/>
  <c r="F58" i="41"/>
  <c r="E58" i="41" s="1"/>
  <c r="AG4" i="24"/>
  <c r="AH4" i="24" s="1"/>
  <c r="AY4" i="24"/>
  <c r="AZ4" i="24" s="1"/>
  <c r="BB4" i="24"/>
  <c r="BC4" i="24" s="1"/>
  <c r="AV4" i="24"/>
  <c r="AW4" i="24" s="1"/>
  <c r="AS4" i="24"/>
  <c r="AT4" i="24" s="1"/>
  <c r="AP4" i="24"/>
  <c r="AQ4" i="24" s="1"/>
  <c r="AM4" i="24"/>
  <c r="AN4" i="24" s="1"/>
  <c r="F31" i="43" l="1"/>
  <c r="F46" i="43"/>
  <c r="F45" i="43"/>
  <c r="F43" i="43"/>
  <c r="G45" i="43"/>
  <c r="G46" i="43"/>
  <c r="F29" i="42"/>
  <c r="G38" i="43"/>
  <c r="F33" i="42"/>
  <c r="G43" i="43"/>
  <c r="F38" i="43"/>
  <c r="G31" i="43"/>
  <c r="G33" i="42"/>
  <c r="G29" i="42"/>
  <c r="G14" i="41"/>
  <c r="F18" i="41"/>
  <c r="G30" i="42"/>
  <c r="G34" i="43"/>
  <c r="F14" i="41"/>
  <c r="G40" i="43"/>
  <c r="F36" i="43"/>
  <c r="G25" i="42"/>
  <c r="G20" i="43"/>
  <c r="G17" i="42"/>
  <c r="F30" i="42"/>
  <c r="F24" i="43"/>
  <c r="G36" i="43"/>
  <c r="F40" i="43"/>
  <c r="F20" i="42"/>
  <c r="G24" i="43"/>
  <c r="F24" i="42"/>
  <c r="F34" i="43"/>
  <c r="F20" i="43"/>
  <c r="F17" i="42"/>
  <c r="G24" i="42"/>
  <c r="F25" i="42"/>
  <c r="G18" i="41"/>
  <c r="G20" i="42"/>
  <c r="F19" i="41"/>
  <c r="F13" i="41"/>
  <c r="G9" i="41"/>
  <c r="F9" i="41"/>
  <c r="G13" i="41"/>
  <c r="G16" i="41"/>
  <c r="G19" i="41"/>
  <c r="F16" i="41"/>
  <c r="G16" i="42"/>
  <c r="F37" i="43"/>
  <c r="F10" i="42"/>
  <c r="F35" i="42"/>
  <c r="G31" i="42"/>
  <c r="F9" i="43"/>
  <c r="G14" i="42"/>
  <c r="G32" i="42"/>
  <c r="G8" i="43"/>
  <c r="F27" i="43"/>
  <c r="G18" i="42"/>
  <c r="G28" i="42"/>
  <c r="G25" i="43"/>
  <c r="F35" i="43"/>
  <c r="F29" i="43"/>
  <c r="G35" i="42"/>
  <c r="F31" i="42"/>
  <c r="G4" i="41"/>
  <c r="G4" i="43"/>
  <c r="G10" i="43"/>
  <c r="G18" i="43"/>
  <c r="G29" i="43"/>
  <c r="G4" i="42"/>
  <c r="F8" i="43"/>
  <c r="G35" i="43"/>
  <c r="G19" i="43"/>
  <c r="F16" i="42"/>
  <c r="G12" i="41"/>
  <c r="G42" i="43"/>
  <c r="G12" i="42"/>
  <c r="F26" i="43"/>
  <c r="G5" i="43"/>
  <c r="G33" i="43"/>
  <c r="G15" i="43"/>
  <c r="G11" i="43"/>
  <c r="G22" i="42"/>
  <c r="F6" i="41"/>
  <c r="G23" i="43"/>
  <c r="G27" i="43"/>
  <c r="F13" i="43"/>
  <c r="G26" i="42"/>
  <c r="F8" i="41"/>
  <c r="G41" i="43"/>
  <c r="F10" i="43"/>
  <c r="F6" i="42"/>
  <c r="F5" i="43"/>
  <c r="G39" i="43"/>
  <c r="F28" i="42"/>
  <c r="F33" i="43"/>
  <c r="F15" i="43"/>
  <c r="F18" i="42"/>
  <c r="F11" i="43"/>
  <c r="G13" i="42"/>
  <c r="F8" i="42"/>
  <c r="F25" i="43"/>
  <c r="G6" i="42"/>
  <c r="G16" i="43"/>
  <c r="F26" i="42"/>
  <c r="F6" i="43"/>
  <c r="F12" i="42"/>
  <c r="F18" i="43"/>
  <c r="F4" i="42"/>
  <c r="F41" i="43"/>
  <c r="F4" i="41"/>
  <c r="F32" i="42"/>
  <c r="G26" i="43"/>
  <c r="F14" i="42"/>
  <c r="G7" i="42"/>
  <c r="G11" i="41"/>
  <c r="F21" i="43"/>
  <c r="G17" i="41"/>
  <c r="F12" i="41"/>
  <c r="G8" i="42"/>
  <c r="G7" i="41"/>
  <c r="G28" i="43"/>
  <c r="G36" i="42"/>
  <c r="G9" i="42"/>
  <c r="F10" i="41"/>
  <c r="F13" i="42"/>
  <c r="G22" i="43"/>
  <c r="F34" i="42"/>
  <c r="G5" i="41"/>
  <c r="F30" i="43"/>
  <c r="F21" i="42"/>
  <c r="F5" i="42"/>
  <c r="F19" i="43"/>
  <c r="G37" i="43"/>
  <c r="G7" i="43"/>
  <c r="F16" i="43"/>
  <c r="F23" i="43"/>
  <c r="G13" i="43"/>
  <c r="F42" i="43"/>
  <c r="G9" i="43"/>
  <c r="G14" i="43"/>
  <c r="G11" i="42"/>
  <c r="F17" i="43"/>
  <c r="F44" i="43"/>
  <c r="G10" i="42"/>
  <c r="G8" i="41"/>
  <c r="G30" i="43"/>
  <c r="F5" i="41"/>
  <c r="G21" i="42"/>
  <c r="F22" i="43"/>
  <c r="G17" i="43"/>
  <c r="G44" i="43"/>
  <c r="F11" i="42"/>
  <c r="F15" i="41"/>
  <c r="G34" i="42"/>
  <c r="G27" i="42"/>
  <c r="G5" i="42"/>
  <c r="F17" i="41"/>
  <c r="F36" i="42"/>
  <c r="F28" i="43"/>
  <c r="G10" i="41"/>
  <c r="F7" i="41"/>
  <c r="F32" i="43"/>
  <c r="G21" i="43"/>
  <c r="F9" i="42"/>
  <c r="G15" i="42"/>
  <c r="F19" i="42"/>
  <c r="F7" i="43"/>
  <c r="F11" i="41"/>
  <c r="F7" i="42"/>
  <c r="F14" i="43"/>
  <c r="G23" i="42"/>
  <c r="G12" i="43"/>
  <c r="G6" i="43"/>
  <c r="F4" i="43"/>
  <c r="F15" i="42"/>
  <c r="F22" i="42"/>
  <c r="G19" i="42"/>
  <c r="F39" i="43"/>
  <c r="F12" i="43"/>
  <c r="F23" i="42"/>
  <c r="G6" i="41"/>
  <c r="F27" i="42"/>
  <c r="G15" i="41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C2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E46" i="43" l="1"/>
  <c r="E43" i="43"/>
  <c r="E45" i="43"/>
  <c r="E31" i="43"/>
  <c r="E38" i="43"/>
  <c r="E29" i="42"/>
  <c r="E33" i="42"/>
  <c r="E40" i="43"/>
  <c r="E36" i="43"/>
  <c r="E24" i="43"/>
  <c r="E34" i="43"/>
  <c r="E24" i="42"/>
  <c r="E20" i="43"/>
  <c r="E25" i="42"/>
  <c r="E30" i="42"/>
  <c r="E17" i="42"/>
  <c r="E20" i="42"/>
  <c r="E14" i="41"/>
  <c r="E19" i="41"/>
  <c r="E9" i="41"/>
  <c r="E13" i="41"/>
  <c r="E18" i="41"/>
  <c r="E16" i="41"/>
  <c r="E15" i="41"/>
  <c r="E10" i="41"/>
  <c r="E8" i="41"/>
  <c r="E11" i="41"/>
  <c r="E17" i="41"/>
  <c r="E30" i="43"/>
  <c r="E7" i="41"/>
  <c r="E6" i="41"/>
  <c r="E4" i="41"/>
  <c r="E12" i="41"/>
  <c r="E5" i="41"/>
  <c r="E15" i="43"/>
  <c r="E32" i="43"/>
  <c r="E12" i="43"/>
  <c r="E27" i="42"/>
  <c r="E27" i="43"/>
  <c r="E41" i="43"/>
  <c r="E7" i="43"/>
  <c r="E13" i="43"/>
  <c r="E6" i="43"/>
  <c r="E26" i="43"/>
  <c r="E22" i="42"/>
  <c r="E6" i="42"/>
  <c r="E13" i="42"/>
  <c r="E14" i="43"/>
  <c r="E22" i="43"/>
  <c r="E15" i="42"/>
  <c r="E21" i="43"/>
  <c r="E23" i="43"/>
  <c r="E4" i="42"/>
  <c r="E18" i="42"/>
  <c r="E29" i="43"/>
  <c r="E16" i="43"/>
  <c r="E10" i="43"/>
  <c r="E28" i="42"/>
  <c r="E26" i="42"/>
  <c r="E8" i="42"/>
  <c r="E25" i="43"/>
  <c r="E32" i="42"/>
  <c r="E34" i="42"/>
  <c r="E19" i="43"/>
  <c r="E18" i="43"/>
  <c r="E39" i="43"/>
  <c r="E17" i="43"/>
  <c r="E33" i="43"/>
  <c r="E37" i="43"/>
  <c r="E4" i="43"/>
  <c r="E5" i="42"/>
  <c r="E11" i="42"/>
  <c r="E28" i="43"/>
  <c r="E12" i="42"/>
  <c r="E5" i="43"/>
  <c r="E44" i="43"/>
  <c r="E35" i="43"/>
  <c r="E23" i="42"/>
  <c r="E35" i="42"/>
  <c r="E31" i="42"/>
  <c r="E11" i="43"/>
  <c r="E8" i="43"/>
  <c r="E9" i="43"/>
  <c r="E42" i="43"/>
  <c r="E7" i="42"/>
  <c r="E36" i="42"/>
  <c r="E9" i="42"/>
  <c r="E14" i="42"/>
  <c r="E21" i="42"/>
  <c r="E19" i="42"/>
  <c r="E16" i="42"/>
  <c r="E10" i="42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H19" i="33" l="1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H54" i="36" l="1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C1" i="36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2" i="35"/>
  <c r="C1" i="35"/>
  <c r="H18" i="34" l="1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C1" i="34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C1" i="33"/>
  <c r="H29" i="32" l="1"/>
  <c r="H30" i="32"/>
  <c r="H31" i="32"/>
  <c r="H32" i="32"/>
  <c r="H33" i="32"/>
  <c r="H34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2" i="32"/>
  <c r="C3" i="32"/>
  <c r="C4" i="32"/>
  <c r="C5" i="32"/>
  <c r="C6" i="32"/>
  <c r="C7" i="32"/>
  <c r="C8" i="32"/>
  <c r="C9" i="32"/>
  <c r="C10" i="32"/>
  <c r="F2" i="31"/>
  <c r="F19" i="31"/>
  <c r="F20" i="31"/>
  <c r="F3" i="31"/>
  <c r="F8" i="31"/>
  <c r="F26" i="31"/>
  <c r="F27" i="31"/>
  <c r="F9" i="31"/>
  <c r="F4" i="31"/>
  <c r="F10" i="31"/>
  <c r="F5" i="31"/>
  <c r="F6" i="31"/>
  <c r="F7" i="31"/>
  <c r="F21" i="31"/>
  <c r="F28" i="31"/>
  <c r="F29" i="31"/>
  <c r="F11" i="31"/>
  <c r="F12" i="31"/>
  <c r="F30" i="31"/>
  <c r="F31" i="31"/>
  <c r="F32" i="31"/>
  <c r="F22" i="31"/>
  <c r="F33" i="31"/>
  <c r="F13" i="31"/>
  <c r="F14" i="31"/>
  <c r="F23" i="31"/>
  <c r="F15" i="31"/>
  <c r="F16" i="31"/>
  <c r="F24" i="31"/>
  <c r="F25" i="31"/>
  <c r="F34" i="31"/>
  <c r="F17" i="31"/>
  <c r="F18" i="31"/>
  <c r="C26" i="31"/>
  <c r="C27" i="31"/>
  <c r="C9" i="31"/>
  <c r="C4" i="31"/>
  <c r="C10" i="31"/>
  <c r="C5" i="31"/>
  <c r="C6" i="31"/>
  <c r="C7" i="31"/>
  <c r="C21" i="31"/>
  <c r="C28" i="31"/>
  <c r="C29" i="31"/>
  <c r="C11" i="31"/>
  <c r="C12" i="31"/>
  <c r="C30" i="31"/>
  <c r="C31" i="31"/>
  <c r="C32" i="31"/>
  <c r="C22" i="31"/>
  <c r="C33" i="31"/>
  <c r="C13" i="31"/>
  <c r="C14" i="31"/>
  <c r="C23" i="31"/>
  <c r="C15" i="31"/>
  <c r="C16" i="31"/>
  <c r="C24" i="31"/>
  <c r="C25" i="31"/>
  <c r="C34" i="31"/>
  <c r="C17" i="31"/>
  <c r="C18" i="31"/>
  <c r="C2" i="31"/>
  <c r="C19" i="31"/>
  <c r="C20" i="31"/>
  <c r="C3" i="31"/>
  <c r="C8" i="31"/>
  <c r="H28" i="32" l="1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1" i="32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17" i="31"/>
  <c r="H34" i="31"/>
  <c r="H25" i="31"/>
  <c r="H24" i="31"/>
  <c r="H16" i="31"/>
  <c r="H15" i="31"/>
  <c r="H23" i="31"/>
  <c r="H14" i="31"/>
  <c r="H13" i="31"/>
  <c r="H33" i="31"/>
  <c r="H22" i="31"/>
  <c r="H32" i="31"/>
  <c r="H31" i="31"/>
  <c r="H30" i="31"/>
  <c r="H12" i="31"/>
  <c r="H11" i="31"/>
  <c r="H29" i="31"/>
  <c r="H28" i="31"/>
  <c r="H21" i="31"/>
  <c r="H7" i="31"/>
  <c r="H6" i="31"/>
  <c r="H5" i="31"/>
  <c r="H10" i="31"/>
  <c r="H4" i="31"/>
  <c r="H9" i="31"/>
  <c r="H27" i="31"/>
  <c r="H26" i="31"/>
  <c r="H8" i="31"/>
  <c r="H3" i="31"/>
  <c r="H20" i="31"/>
  <c r="H19" i="31"/>
  <c r="H2" i="31"/>
  <c r="H18" i="31"/>
  <c r="C1" i="31"/>
  <c r="H16" i="30" l="1"/>
  <c r="H17" i="30"/>
  <c r="H18" i="30"/>
  <c r="H19" i="30"/>
  <c r="H20" i="30"/>
  <c r="H21" i="30"/>
  <c r="H22" i="30"/>
  <c r="H23" i="30"/>
  <c r="H64" i="29"/>
  <c r="H8" i="29"/>
  <c r="H29" i="29"/>
  <c r="H28" i="29"/>
  <c r="H63" i="29"/>
  <c r="H7" i="29"/>
  <c r="H25" i="29"/>
  <c r="H27" i="29"/>
  <c r="H48" i="29"/>
  <c r="H6" i="29"/>
  <c r="H50" i="29"/>
  <c r="H4" i="29"/>
  <c r="H47" i="29"/>
  <c r="H62" i="29"/>
  <c r="H22" i="29"/>
  <c r="H61" i="29"/>
  <c r="H24" i="29"/>
  <c r="H5" i="29"/>
  <c r="H49" i="29"/>
  <c r="H46" i="29"/>
  <c r="H23" i="29"/>
  <c r="H3" i="29"/>
  <c r="H26" i="29"/>
  <c r="H59" i="29"/>
  <c r="H45" i="29"/>
  <c r="H60" i="29"/>
  <c r="H2" i="29"/>
  <c r="C1" i="29"/>
  <c r="C1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H11" i="27" l="1"/>
  <c r="H12" i="27"/>
  <c r="H13" i="27"/>
  <c r="H14" i="27"/>
  <c r="H15" i="27"/>
  <c r="H16" i="27"/>
  <c r="H17" i="27"/>
  <c r="H18" i="27"/>
  <c r="H19" i="27"/>
  <c r="H10" i="27"/>
  <c r="H9" i="27"/>
  <c r="H8" i="27"/>
  <c r="H7" i="27"/>
  <c r="H6" i="27"/>
  <c r="H5" i="27"/>
  <c r="H4" i="27"/>
  <c r="H3" i="27"/>
  <c r="H2" i="27"/>
  <c r="C1" i="27"/>
  <c r="H28" i="26"/>
  <c r="H7" i="26"/>
  <c r="H41" i="26"/>
  <c r="C1" i="26"/>
  <c r="H40" i="26"/>
  <c r="H39" i="26"/>
  <c r="H6" i="26"/>
  <c r="H26" i="26"/>
  <c r="H36" i="26"/>
  <c r="H57" i="26"/>
  <c r="H27" i="26"/>
  <c r="H59" i="26"/>
  <c r="H4" i="26"/>
  <c r="H37" i="26"/>
  <c r="H3" i="26"/>
  <c r="H38" i="26"/>
  <c r="H58" i="26"/>
  <c r="H5" i="26"/>
  <c r="H2" i="26"/>
  <c r="M11" i="24" l="1"/>
  <c r="L5" i="24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1" i="9"/>
  <c r="S60" i="24"/>
  <c r="R60" i="24"/>
  <c r="Q60" i="24"/>
  <c r="P60" i="24"/>
  <c r="O60" i="24"/>
  <c r="N60" i="24"/>
  <c r="M60" i="24"/>
  <c r="L60" i="24"/>
  <c r="K60" i="24"/>
  <c r="J60" i="24"/>
  <c r="I60" i="24"/>
  <c r="H60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S24" i="24"/>
  <c r="R24" i="24"/>
  <c r="Q24" i="24"/>
  <c r="P24" i="24"/>
  <c r="O24" i="24"/>
  <c r="N24" i="24"/>
  <c r="M24" i="24"/>
  <c r="L24" i="24"/>
  <c r="K24" i="24"/>
  <c r="J24" i="24"/>
  <c r="S22" i="24"/>
  <c r="R22" i="24"/>
  <c r="Q22" i="24"/>
  <c r="P22" i="24"/>
  <c r="O22" i="24"/>
  <c r="N22" i="24"/>
  <c r="M22" i="24"/>
  <c r="L22" i="24"/>
  <c r="K22" i="24"/>
  <c r="J22" i="24"/>
  <c r="S15" i="24"/>
  <c r="R15" i="24"/>
  <c r="Q15" i="24"/>
  <c r="P15" i="24"/>
  <c r="O15" i="24"/>
  <c r="N15" i="24"/>
  <c r="M15" i="24"/>
  <c r="L15" i="24"/>
  <c r="K15" i="24"/>
  <c r="J15" i="24"/>
  <c r="S23" i="24"/>
  <c r="R23" i="24"/>
  <c r="Q23" i="24"/>
  <c r="P23" i="24"/>
  <c r="O23" i="24"/>
  <c r="N23" i="24"/>
  <c r="M23" i="24"/>
  <c r="L23" i="24"/>
  <c r="K23" i="24"/>
  <c r="J23" i="24"/>
  <c r="S14" i="24"/>
  <c r="R14" i="24"/>
  <c r="Q14" i="24"/>
  <c r="P14" i="24"/>
  <c r="O14" i="24"/>
  <c r="N14" i="24"/>
  <c r="M14" i="24"/>
  <c r="L14" i="24"/>
  <c r="K14" i="24"/>
  <c r="J14" i="24"/>
  <c r="S12" i="24"/>
  <c r="R12" i="24"/>
  <c r="Q12" i="24"/>
  <c r="P12" i="24"/>
  <c r="O12" i="24"/>
  <c r="N12" i="24"/>
  <c r="M12" i="24"/>
  <c r="L12" i="24"/>
  <c r="K12" i="24"/>
  <c r="J12" i="24"/>
  <c r="S9" i="24"/>
  <c r="R9" i="24"/>
  <c r="Q9" i="24"/>
  <c r="P9" i="24"/>
  <c r="O9" i="24"/>
  <c r="N9" i="24"/>
  <c r="M9" i="24"/>
  <c r="L9" i="24"/>
  <c r="K9" i="24"/>
  <c r="J9" i="24"/>
  <c r="S10" i="24"/>
  <c r="R10" i="24"/>
  <c r="Q10" i="24"/>
  <c r="P10" i="24"/>
  <c r="O10" i="24"/>
  <c r="N10" i="24"/>
  <c r="M10" i="24"/>
  <c r="L10" i="24"/>
  <c r="K10" i="24"/>
  <c r="J10" i="24"/>
  <c r="S13" i="24"/>
  <c r="R13" i="24"/>
  <c r="Q13" i="24"/>
  <c r="P13" i="24"/>
  <c r="O13" i="24"/>
  <c r="N13" i="24"/>
  <c r="M13" i="24"/>
  <c r="L13" i="24"/>
  <c r="K13" i="24"/>
  <c r="J13" i="24"/>
  <c r="S11" i="24"/>
  <c r="R11" i="24"/>
  <c r="Q11" i="24"/>
  <c r="P11" i="24"/>
  <c r="O11" i="24"/>
  <c r="N11" i="24"/>
  <c r="K11" i="24"/>
  <c r="J11" i="24"/>
  <c r="S8" i="24"/>
  <c r="R8" i="24"/>
  <c r="Q8" i="24"/>
  <c r="P8" i="24"/>
  <c r="O8" i="24"/>
  <c r="N8" i="24"/>
  <c r="K8" i="24"/>
  <c r="J8" i="24"/>
  <c r="S30" i="24"/>
  <c r="R30" i="24"/>
  <c r="Q30" i="24"/>
  <c r="P30" i="24"/>
  <c r="O30" i="24"/>
  <c r="N30" i="24"/>
  <c r="K30" i="24"/>
  <c r="J30" i="24"/>
  <c r="S7" i="24"/>
  <c r="R7" i="24"/>
  <c r="Q7" i="24"/>
  <c r="P7" i="24"/>
  <c r="O7" i="24"/>
  <c r="N7" i="24"/>
  <c r="K7" i="24"/>
  <c r="J7" i="24"/>
  <c r="S20" i="24"/>
  <c r="R20" i="24"/>
  <c r="Q20" i="24"/>
  <c r="P20" i="24"/>
  <c r="O20" i="24"/>
  <c r="N20" i="24"/>
  <c r="K20" i="24"/>
  <c r="J20" i="24"/>
  <c r="S5" i="24"/>
  <c r="R5" i="24"/>
  <c r="Q5" i="24"/>
  <c r="P5" i="24"/>
  <c r="O5" i="24"/>
  <c r="N5" i="24"/>
  <c r="K5" i="24"/>
  <c r="J5" i="24"/>
  <c r="S18" i="24"/>
  <c r="R18" i="24"/>
  <c r="Q18" i="24"/>
  <c r="P18" i="24"/>
  <c r="O18" i="24"/>
  <c r="N18" i="24"/>
  <c r="K18" i="24"/>
  <c r="J18" i="24"/>
  <c r="S6" i="24"/>
  <c r="R6" i="24"/>
  <c r="Q6" i="24"/>
  <c r="P6" i="24"/>
  <c r="O6" i="24"/>
  <c r="N6" i="24"/>
  <c r="M6" i="24"/>
  <c r="L6" i="24"/>
  <c r="K6" i="24"/>
  <c r="J6" i="24"/>
  <c r="S4" i="24"/>
  <c r="R4" i="24"/>
  <c r="Q4" i="24"/>
  <c r="P4" i="24"/>
  <c r="O4" i="24"/>
  <c r="N4" i="24"/>
  <c r="AD4" i="24"/>
  <c r="AE4" i="24" s="1"/>
  <c r="K4" i="24" s="1"/>
  <c r="AA4" i="24"/>
  <c r="AB4" i="24" s="1"/>
  <c r="J4" i="24" s="1"/>
  <c r="G60" i="30" l="1"/>
  <c r="G50" i="30"/>
  <c r="G45" i="30"/>
  <c r="G40" i="30"/>
  <c r="G36" i="30"/>
  <c r="G17" i="29"/>
  <c r="G20" i="29"/>
  <c r="G84" i="30"/>
  <c r="G74" i="30"/>
  <c r="G69" i="30"/>
  <c r="G64" i="30"/>
  <c r="G54" i="30"/>
  <c r="G31" i="30"/>
  <c r="G27" i="30"/>
  <c r="G12" i="29"/>
  <c r="G18" i="29"/>
  <c r="G85" i="30"/>
  <c r="G32" i="30"/>
  <c r="G88" i="30"/>
  <c r="G78" i="30"/>
  <c r="G44" i="30"/>
  <c r="G39" i="30"/>
  <c r="G35" i="30"/>
  <c r="G70" i="30"/>
  <c r="G68" i="30"/>
  <c r="G58" i="30"/>
  <c r="G53" i="30"/>
  <c r="G48" i="30"/>
  <c r="G30" i="30"/>
  <c r="G26" i="30"/>
  <c r="G10" i="29"/>
  <c r="G13" i="29"/>
  <c r="G21" i="29"/>
  <c r="G82" i="30"/>
  <c r="G77" i="30"/>
  <c r="G72" i="30"/>
  <c r="G62" i="30"/>
  <c r="G38" i="30"/>
  <c r="G34" i="30"/>
  <c r="G9" i="29"/>
  <c r="G86" i="30"/>
  <c r="G52" i="30"/>
  <c r="G42" i="30"/>
  <c r="G29" i="30"/>
  <c r="G14" i="29"/>
  <c r="G19" i="29"/>
  <c r="G80" i="30"/>
  <c r="G28" i="30"/>
  <c r="G76" i="30"/>
  <c r="G66" i="30"/>
  <c r="G61" i="30"/>
  <c r="G56" i="30"/>
  <c r="G46" i="30"/>
  <c r="G37" i="30"/>
  <c r="G24" i="30"/>
  <c r="G11" i="29"/>
  <c r="G16" i="29"/>
  <c r="G73" i="30"/>
  <c r="G89" i="30"/>
  <c r="G67" i="30"/>
  <c r="G65" i="30"/>
  <c r="G25" i="30"/>
  <c r="G59" i="30"/>
  <c r="G87" i="30"/>
  <c r="G33" i="30"/>
  <c r="G51" i="30"/>
  <c r="G79" i="30"/>
  <c r="G81" i="30"/>
  <c r="G43" i="30"/>
  <c r="G71" i="30"/>
  <c r="G41" i="30"/>
  <c r="G57" i="30"/>
  <c r="G63" i="30"/>
  <c r="G49" i="30"/>
  <c r="G75" i="30"/>
  <c r="G55" i="30"/>
  <c r="G83" i="30"/>
  <c r="G47" i="30"/>
  <c r="G67" i="29"/>
  <c r="G33" i="29"/>
  <c r="G35" i="29"/>
  <c r="G38" i="29"/>
  <c r="G74" i="29"/>
  <c r="G40" i="29"/>
  <c r="G80" i="29"/>
  <c r="G43" i="29"/>
  <c r="G86" i="29"/>
  <c r="G65" i="29"/>
  <c r="G32" i="29"/>
  <c r="G56" i="29"/>
  <c r="G77" i="29"/>
  <c r="G57" i="29"/>
  <c r="G51" i="29"/>
  <c r="G83" i="29"/>
  <c r="G58" i="29"/>
  <c r="G66" i="29"/>
  <c r="G54" i="29"/>
  <c r="G71" i="29"/>
  <c r="G39" i="29"/>
  <c r="G78" i="29"/>
  <c r="G79" i="29"/>
  <c r="G84" i="29"/>
  <c r="G87" i="29"/>
  <c r="G31" i="29"/>
  <c r="G34" i="29"/>
  <c r="G37" i="29"/>
  <c r="G73" i="29"/>
  <c r="G69" i="29"/>
  <c r="G55" i="29"/>
  <c r="G42" i="29"/>
  <c r="G82" i="29"/>
  <c r="G76" i="29"/>
  <c r="G70" i="29"/>
  <c r="G75" i="29"/>
  <c r="G52" i="29"/>
  <c r="G44" i="29"/>
  <c r="G88" i="29"/>
  <c r="G72" i="29"/>
  <c r="G41" i="29"/>
  <c r="G30" i="29"/>
  <c r="G36" i="29"/>
  <c r="G15" i="29"/>
  <c r="G85" i="29"/>
  <c r="G53" i="29"/>
  <c r="G68" i="29"/>
  <c r="G89" i="29"/>
  <c r="G81" i="29"/>
  <c r="G39" i="27"/>
  <c r="G27" i="27"/>
  <c r="G31" i="27"/>
  <c r="G48" i="27"/>
  <c r="G52" i="27"/>
  <c r="G56" i="27"/>
  <c r="G60" i="27"/>
  <c r="G64" i="27"/>
  <c r="G68" i="27"/>
  <c r="G72" i="27"/>
  <c r="G76" i="27"/>
  <c r="G33" i="27"/>
  <c r="G41" i="27"/>
  <c r="G67" i="27"/>
  <c r="G35" i="27"/>
  <c r="G23" i="27"/>
  <c r="G36" i="27"/>
  <c r="G40" i="27"/>
  <c r="G44" i="27"/>
  <c r="G37" i="27"/>
  <c r="G22" i="27"/>
  <c r="G28" i="27"/>
  <c r="G49" i="27"/>
  <c r="G53" i="27"/>
  <c r="G57" i="27"/>
  <c r="G61" i="27"/>
  <c r="G65" i="27"/>
  <c r="G69" i="27"/>
  <c r="G73" i="27"/>
  <c r="G77" i="27"/>
  <c r="G20" i="27"/>
  <c r="G45" i="27"/>
  <c r="G75" i="27"/>
  <c r="G43" i="27"/>
  <c r="G25" i="27"/>
  <c r="G29" i="27"/>
  <c r="G50" i="27"/>
  <c r="G54" i="27"/>
  <c r="G58" i="27"/>
  <c r="G62" i="27"/>
  <c r="G66" i="27"/>
  <c r="G70" i="27"/>
  <c r="G74" i="27"/>
  <c r="G78" i="27"/>
  <c r="G26" i="27"/>
  <c r="G47" i="27"/>
  <c r="G55" i="27"/>
  <c r="G63" i="27"/>
  <c r="G21" i="27"/>
  <c r="G34" i="27"/>
  <c r="G38" i="27"/>
  <c r="G42" i="27"/>
  <c r="G30" i="27"/>
  <c r="G51" i="27"/>
  <c r="G59" i="27"/>
  <c r="G71" i="27"/>
  <c r="G24" i="27"/>
  <c r="G46" i="27"/>
  <c r="G32" i="27"/>
  <c r="G21" i="26"/>
  <c r="G71" i="26"/>
  <c r="G60" i="26"/>
  <c r="G29" i="26"/>
  <c r="G50" i="26"/>
  <c r="G63" i="26"/>
  <c r="G67" i="26"/>
  <c r="G25" i="26"/>
  <c r="G46" i="26"/>
  <c r="G49" i="26"/>
  <c r="G52" i="26"/>
  <c r="G23" i="26"/>
  <c r="G53" i="26"/>
  <c r="G55" i="26"/>
  <c r="G35" i="26"/>
  <c r="G8" i="26"/>
  <c r="G33" i="26"/>
  <c r="G30" i="26"/>
  <c r="G11" i="26"/>
  <c r="G15" i="26"/>
  <c r="G65" i="26"/>
  <c r="G51" i="26"/>
  <c r="G68" i="26"/>
  <c r="G69" i="26"/>
  <c r="G73" i="26"/>
  <c r="G77" i="26"/>
  <c r="G12" i="26"/>
  <c r="G16" i="26"/>
  <c r="G66" i="26"/>
  <c r="G70" i="26"/>
  <c r="G34" i="26"/>
  <c r="G47" i="26"/>
  <c r="G24" i="26"/>
  <c r="G42" i="26"/>
  <c r="G62" i="26"/>
  <c r="G32" i="26"/>
  <c r="G64" i="26"/>
  <c r="G31" i="26"/>
  <c r="G74" i="26"/>
  <c r="G78" i="26"/>
  <c r="G45" i="26"/>
  <c r="G76" i="26"/>
  <c r="G75" i="26"/>
  <c r="G10" i="26"/>
  <c r="G54" i="26"/>
  <c r="G44" i="26"/>
  <c r="G13" i="26"/>
  <c r="G22" i="26"/>
  <c r="G9" i="26"/>
  <c r="G72" i="26"/>
  <c r="G19" i="26"/>
  <c r="G56" i="26"/>
  <c r="G48" i="26"/>
  <c r="G61" i="26"/>
  <c r="G18" i="26"/>
  <c r="G17" i="26"/>
  <c r="G20" i="26"/>
  <c r="G14" i="26"/>
  <c r="G43" i="26"/>
  <c r="G36" i="17"/>
  <c r="G45" i="17"/>
  <c r="G50" i="17"/>
  <c r="G54" i="17"/>
  <c r="G59" i="17"/>
  <c r="G68" i="17"/>
  <c r="G77" i="17"/>
  <c r="G82" i="17"/>
  <c r="G86" i="17"/>
  <c r="G91" i="17"/>
  <c r="G64" i="17"/>
  <c r="G32" i="17"/>
  <c r="G37" i="17"/>
  <c r="G42" i="17"/>
  <c r="G46" i="17"/>
  <c r="G51" i="17"/>
  <c r="G60" i="17"/>
  <c r="G69" i="17"/>
  <c r="G74" i="17"/>
  <c r="G78" i="17"/>
  <c r="G83" i="17"/>
  <c r="G92" i="17"/>
  <c r="G88" i="17"/>
  <c r="G56" i="17"/>
  <c r="G29" i="17"/>
  <c r="G34" i="17"/>
  <c r="G38" i="17"/>
  <c r="G43" i="17"/>
  <c r="G52" i="17"/>
  <c r="G61" i="17"/>
  <c r="G66" i="17"/>
  <c r="G70" i="17"/>
  <c r="G75" i="17"/>
  <c r="G84" i="17"/>
  <c r="G93" i="17"/>
  <c r="G44" i="17"/>
  <c r="G53" i="17"/>
  <c r="G67" i="17"/>
  <c r="G90" i="17"/>
  <c r="G72" i="17"/>
  <c r="G48" i="17"/>
  <c r="G80" i="17"/>
  <c r="G35" i="17"/>
  <c r="G62" i="17"/>
  <c r="G76" i="17"/>
  <c r="G85" i="17"/>
  <c r="G30" i="17"/>
  <c r="G58" i="17"/>
  <c r="G40" i="17"/>
  <c r="G33" i="17"/>
  <c r="G31" i="17"/>
  <c r="G89" i="17"/>
  <c r="G79" i="17"/>
  <c r="G73" i="17"/>
  <c r="G55" i="17"/>
  <c r="G65" i="17"/>
  <c r="G87" i="17"/>
  <c r="G41" i="17"/>
  <c r="G81" i="17"/>
  <c r="G39" i="17"/>
  <c r="G71" i="17"/>
  <c r="G57" i="17"/>
  <c r="G63" i="17"/>
  <c r="G49" i="17"/>
  <c r="G47" i="17"/>
  <c r="G66" i="16"/>
  <c r="G72" i="16"/>
  <c r="G53" i="16"/>
  <c r="G86" i="16"/>
  <c r="G91" i="16"/>
  <c r="G44" i="16"/>
  <c r="G59" i="16"/>
  <c r="G80" i="16"/>
  <c r="G78" i="16"/>
  <c r="G88" i="16"/>
  <c r="G75" i="16"/>
  <c r="G77" i="16"/>
  <c r="G50" i="16"/>
  <c r="G22" i="16"/>
  <c r="G84" i="16"/>
  <c r="G52" i="16"/>
  <c r="G90" i="16"/>
  <c r="G16" i="16"/>
  <c r="G54" i="16"/>
  <c r="G56" i="16"/>
  <c r="G65" i="16"/>
  <c r="G68" i="16"/>
  <c r="G71" i="16"/>
  <c r="G19" i="16"/>
  <c r="G21" i="16"/>
  <c r="G34" i="16"/>
  <c r="G87" i="16"/>
  <c r="G70" i="16"/>
  <c r="G45" i="16"/>
  <c r="G17" i="16"/>
  <c r="G49" i="16"/>
  <c r="G55" i="16"/>
  <c r="G47" i="16"/>
  <c r="G33" i="16"/>
  <c r="G89" i="16"/>
  <c r="G24" i="16"/>
  <c r="G29" i="16"/>
  <c r="G14" i="16"/>
  <c r="G15" i="16"/>
  <c r="G46" i="16"/>
  <c r="G42" i="16"/>
  <c r="G60" i="16"/>
  <c r="G57" i="16"/>
  <c r="G58" i="16"/>
  <c r="G23" i="16"/>
  <c r="G85" i="16"/>
  <c r="G31" i="16"/>
  <c r="G32" i="16"/>
  <c r="G69" i="16"/>
  <c r="G28" i="16"/>
  <c r="G81" i="16"/>
  <c r="G92" i="16"/>
  <c r="G51" i="16"/>
  <c r="G83" i="16"/>
  <c r="G76" i="16"/>
  <c r="G79" i="16"/>
  <c r="G20" i="16"/>
  <c r="G43" i="16"/>
  <c r="G82" i="16"/>
  <c r="G67" i="16"/>
  <c r="G48" i="16"/>
  <c r="G18" i="16"/>
  <c r="G30" i="16"/>
  <c r="G93" i="16"/>
  <c r="G73" i="16"/>
  <c r="G74" i="16"/>
  <c r="G3" i="36"/>
  <c r="G7" i="36"/>
  <c r="G13" i="36"/>
  <c r="G18" i="36"/>
  <c r="G26" i="36"/>
  <c r="G30" i="36"/>
  <c r="G23" i="35"/>
  <c r="G34" i="35"/>
  <c r="G6" i="36"/>
  <c r="G17" i="36"/>
  <c r="G19" i="35"/>
  <c r="G22" i="35"/>
  <c r="G27" i="35"/>
  <c r="G30" i="35"/>
  <c r="G35" i="35"/>
  <c r="G38" i="35"/>
  <c r="G4" i="36"/>
  <c r="G8" i="36"/>
  <c r="G14" i="36"/>
  <c r="G19" i="36"/>
  <c r="G27" i="36"/>
  <c r="G25" i="35"/>
  <c r="G5" i="36"/>
  <c r="G9" i="36"/>
  <c r="G16" i="36"/>
  <c r="G21" i="36"/>
  <c r="G28" i="36"/>
  <c r="G31" i="35"/>
  <c r="G2" i="36"/>
  <c r="G10" i="36"/>
  <c r="G23" i="36"/>
  <c r="G29" i="36"/>
  <c r="G37" i="35"/>
  <c r="G24" i="35"/>
  <c r="G21" i="35"/>
  <c r="G36" i="35"/>
  <c r="G20" i="35"/>
  <c r="G26" i="35"/>
  <c r="G32" i="35"/>
  <c r="G33" i="35"/>
  <c r="G28" i="35"/>
  <c r="G29" i="35"/>
  <c r="L8" i="24"/>
  <c r="L7" i="24"/>
  <c r="G22" i="36"/>
  <c r="G20" i="36"/>
  <c r="G11" i="36"/>
  <c r="G15" i="36"/>
  <c r="G12" i="36"/>
  <c r="G24" i="36"/>
  <c r="G25" i="36"/>
  <c r="L11" i="24"/>
  <c r="L20" i="24"/>
  <c r="M5" i="24"/>
  <c r="M7" i="24"/>
  <c r="M8" i="24"/>
  <c r="L4" i="24"/>
  <c r="L18" i="24"/>
  <c r="L30" i="24"/>
  <c r="AJ4" i="24"/>
  <c r="AK4" i="24" s="1"/>
  <c r="M4" i="24" s="1"/>
  <c r="M18" i="24"/>
  <c r="M20" i="24"/>
  <c r="M30" i="24"/>
  <c r="G25" i="34"/>
  <c r="G22" i="34"/>
  <c r="G24" i="33"/>
  <c r="G38" i="33"/>
  <c r="G53" i="36"/>
  <c r="G51" i="36"/>
  <c r="G49" i="36"/>
  <c r="G47" i="36"/>
  <c r="G45" i="36"/>
  <c r="G20" i="33"/>
  <c r="G35" i="33"/>
  <c r="G31" i="33"/>
  <c r="G54" i="36"/>
  <c r="G52" i="36"/>
  <c r="G50" i="36"/>
  <c r="G48" i="36"/>
  <c r="G46" i="36"/>
  <c r="G32" i="36"/>
  <c r="G2" i="35"/>
  <c r="G3" i="35"/>
  <c r="G10" i="35"/>
  <c r="G12" i="34"/>
  <c r="G6" i="34"/>
  <c r="G8" i="33"/>
  <c r="G3" i="33"/>
  <c r="G4" i="35"/>
  <c r="G6" i="35"/>
  <c r="G12" i="35"/>
  <c r="G33" i="36"/>
  <c r="G10" i="34"/>
  <c r="G4" i="34"/>
  <c r="G16" i="33"/>
  <c r="G9" i="33"/>
  <c r="G4" i="33"/>
  <c r="G31" i="36"/>
  <c r="G17" i="33"/>
  <c r="G5" i="33"/>
  <c r="G35" i="34"/>
  <c r="G37" i="34"/>
  <c r="G39" i="34"/>
  <c r="G19" i="34"/>
  <c r="G21" i="34"/>
  <c r="G23" i="34"/>
  <c r="G26" i="34"/>
  <c r="G29" i="34"/>
  <c r="G32" i="34"/>
  <c r="G20" i="34"/>
  <c r="G24" i="34"/>
  <c r="G27" i="34"/>
  <c r="G28" i="34"/>
  <c r="G30" i="34"/>
  <c r="G31" i="34"/>
  <c r="G36" i="34"/>
  <c r="G38" i="34"/>
  <c r="G40" i="34"/>
  <c r="G33" i="34"/>
  <c r="G34" i="34"/>
  <c r="G3" i="34"/>
  <c r="G32" i="33"/>
  <c r="G19" i="33"/>
  <c r="G34" i="33"/>
  <c r="G37" i="33"/>
  <c r="G21" i="33"/>
  <c r="G40" i="36"/>
  <c r="G29" i="33"/>
  <c r="G44" i="36"/>
  <c r="G36" i="36"/>
  <c r="G23" i="33"/>
  <c r="G22" i="33"/>
  <c r="G42" i="36"/>
  <c r="G34" i="36"/>
  <c r="G39" i="33"/>
  <c r="G40" i="33"/>
  <c r="G30" i="33"/>
  <c r="G33" i="33"/>
  <c r="G38" i="36"/>
  <c r="G27" i="33"/>
  <c r="G36" i="33"/>
  <c r="G26" i="33"/>
  <c r="G28" i="33"/>
  <c r="G25" i="33"/>
  <c r="G11" i="35"/>
  <c r="G5" i="35"/>
  <c r="G8" i="35"/>
  <c r="G17" i="35"/>
  <c r="G17" i="34"/>
  <c r="G9" i="34"/>
  <c r="G13" i="33"/>
  <c r="G39" i="36"/>
  <c r="G5" i="34"/>
  <c r="G15" i="35"/>
  <c r="G37" i="36"/>
  <c r="G18" i="33"/>
  <c r="G12" i="33"/>
  <c r="G6" i="33"/>
  <c r="G7" i="35"/>
  <c r="G18" i="35"/>
  <c r="G9" i="35"/>
  <c r="G15" i="34"/>
  <c r="G7" i="34"/>
  <c r="G15" i="33"/>
  <c r="G11" i="33"/>
  <c r="G7" i="33"/>
  <c r="G14" i="35"/>
  <c r="G35" i="36"/>
  <c r="G13" i="35"/>
  <c r="G13" i="34"/>
  <c r="G41" i="36"/>
  <c r="G43" i="36"/>
  <c r="G16" i="35"/>
  <c r="G11" i="34"/>
  <c r="G14" i="33"/>
  <c r="G10" i="33"/>
  <c r="G2" i="33"/>
  <c r="G18" i="34"/>
  <c r="G16" i="34"/>
  <c r="G8" i="34"/>
  <c r="G2" i="34"/>
  <c r="G14" i="34"/>
  <c r="G5" i="31"/>
  <c r="G7" i="31"/>
  <c r="G4" i="31"/>
  <c r="G6" i="31"/>
  <c r="G5" i="32"/>
  <c r="G53" i="31"/>
  <c r="G51" i="31"/>
  <c r="G49" i="31"/>
  <c r="G47" i="31"/>
  <c r="G45" i="31"/>
  <c r="G43" i="31"/>
  <c r="G41" i="31"/>
  <c r="G39" i="31"/>
  <c r="G37" i="31"/>
  <c r="G35" i="31"/>
  <c r="G52" i="31"/>
  <c r="G44" i="31"/>
  <c r="G42" i="31"/>
  <c r="G3" i="31"/>
  <c r="G50" i="31"/>
  <c r="G38" i="31"/>
  <c r="G25" i="32"/>
  <c r="G6" i="32"/>
  <c r="G4" i="32"/>
  <c r="G54" i="31"/>
  <c r="G46" i="31"/>
  <c r="G40" i="31"/>
  <c r="G2" i="31"/>
  <c r="G48" i="31"/>
  <c r="G36" i="31"/>
  <c r="G22" i="31"/>
  <c r="G25" i="31"/>
  <c r="G21" i="31"/>
  <c r="G24" i="31"/>
  <c r="G29" i="32"/>
  <c r="G31" i="32"/>
  <c r="G23" i="31"/>
  <c r="G19" i="31"/>
  <c r="G18" i="31"/>
  <c r="G17" i="32"/>
  <c r="G34" i="32"/>
  <c r="G15" i="32"/>
  <c r="G24" i="32"/>
  <c r="G14" i="32"/>
  <c r="G3" i="32"/>
  <c r="G28" i="32"/>
  <c r="G16" i="32"/>
  <c r="G32" i="32"/>
  <c r="G30" i="32"/>
  <c r="G33" i="32"/>
  <c r="G27" i="32"/>
  <c r="G26" i="32"/>
  <c r="G10" i="31"/>
  <c r="G12" i="31"/>
  <c r="G15" i="31"/>
  <c r="G16" i="31"/>
  <c r="G11" i="31"/>
  <c r="G14" i="31"/>
  <c r="G13" i="31"/>
  <c r="G17" i="31"/>
  <c r="G8" i="31"/>
  <c r="G10" i="32"/>
  <c r="G13" i="32"/>
  <c r="G8" i="32"/>
  <c r="G11" i="32"/>
  <c r="G9" i="32"/>
  <c r="G12" i="32"/>
  <c r="G7" i="32"/>
  <c r="G26" i="31"/>
  <c r="G30" i="31"/>
  <c r="G34" i="31"/>
  <c r="G29" i="31"/>
  <c r="G9" i="31"/>
  <c r="G27" i="31"/>
  <c r="G31" i="31"/>
  <c r="G28" i="31"/>
  <c r="G33" i="31"/>
  <c r="G32" i="31"/>
  <c r="G20" i="32"/>
  <c r="G20" i="31"/>
  <c r="G22" i="32"/>
  <c r="G18" i="32"/>
  <c r="G23" i="32"/>
  <c r="G19" i="32"/>
  <c r="G2" i="32"/>
  <c r="G21" i="32"/>
  <c r="G45" i="29"/>
  <c r="G19" i="30"/>
  <c r="G22" i="30"/>
  <c r="G17" i="30"/>
  <c r="G20" i="30"/>
  <c r="G23" i="30"/>
  <c r="G18" i="30"/>
  <c r="G21" i="30"/>
  <c r="G16" i="30"/>
  <c r="G64" i="29"/>
  <c r="G8" i="29"/>
  <c r="G29" i="29"/>
  <c r="G28" i="29"/>
  <c r="G63" i="29"/>
  <c r="G50" i="29"/>
  <c r="G62" i="29"/>
  <c r="G61" i="29"/>
  <c r="G46" i="29"/>
  <c r="G23" i="29"/>
  <c r="G26" i="29"/>
  <c r="G25" i="29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27" i="29"/>
  <c r="G48" i="29"/>
  <c r="G6" i="29"/>
  <c r="G4" i="29"/>
  <c r="G47" i="29"/>
  <c r="G22" i="29"/>
  <c r="G24" i="29"/>
  <c r="G5" i="29"/>
  <c r="G49" i="29"/>
  <c r="G3" i="29"/>
  <c r="G59" i="29"/>
  <c r="G60" i="29"/>
  <c r="G2" i="29"/>
  <c r="G7" i="29"/>
  <c r="G2" i="26"/>
  <c r="G14" i="27"/>
  <c r="G17" i="27"/>
  <c r="G19" i="27"/>
  <c r="G12" i="27"/>
  <c r="G9" i="27"/>
  <c r="G4" i="27"/>
  <c r="G3" i="27"/>
  <c r="G3" i="26"/>
  <c r="G36" i="26"/>
  <c r="G5" i="27"/>
  <c r="G8" i="27"/>
  <c r="G10" i="27"/>
  <c r="G7" i="27"/>
  <c r="G6" i="27"/>
  <c r="G2" i="27"/>
  <c r="G16" i="27"/>
  <c r="G11" i="27"/>
  <c r="G15" i="27"/>
  <c r="G18" i="27"/>
  <c r="G13" i="27"/>
  <c r="G4" i="26"/>
  <c r="G59" i="26"/>
  <c r="G5" i="26"/>
  <c r="G27" i="26"/>
  <c r="G6" i="26"/>
  <c r="G57" i="26"/>
  <c r="G7" i="26"/>
  <c r="G38" i="26"/>
  <c r="G40" i="24"/>
  <c r="G26" i="26"/>
  <c r="G37" i="26"/>
  <c r="G39" i="26"/>
  <c r="G58" i="26"/>
  <c r="G41" i="26"/>
  <c r="G28" i="26"/>
  <c r="G40" i="26"/>
  <c r="F57" i="24"/>
  <c r="G41" i="24"/>
  <c r="G29" i="24"/>
  <c r="F40" i="24"/>
  <c r="F53" i="24"/>
  <c r="F19" i="24"/>
  <c r="F29" i="24"/>
  <c r="F41" i="24"/>
  <c r="F44" i="24"/>
  <c r="I14" i="24"/>
  <c r="G26" i="24"/>
  <c r="F26" i="24"/>
  <c r="H24" i="24"/>
  <c r="H12" i="24"/>
  <c r="H11" i="24"/>
  <c r="H10" i="24"/>
  <c r="I12" i="24"/>
  <c r="H22" i="24"/>
  <c r="G19" i="24"/>
  <c r="G31" i="24"/>
  <c r="F27" i="24"/>
  <c r="G27" i="24"/>
  <c r="F37" i="24"/>
  <c r="G37" i="24"/>
  <c r="G39" i="24"/>
  <c r="F39" i="24"/>
  <c r="F47" i="24"/>
  <c r="G47" i="24"/>
  <c r="H13" i="24"/>
  <c r="I22" i="24"/>
  <c r="F16" i="24"/>
  <c r="G16" i="24"/>
  <c r="G35" i="24"/>
  <c r="F35" i="24"/>
  <c r="G36" i="24"/>
  <c r="F36" i="24"/>
  <c r="G42" i="24"/>
  <c r="F42" i="24"/>
  <c r="H9" i="24"/>
  <c r="I15" i="24"/>
  <c r="G17" i="24"/>
  <c r="F17" i="24"/>
  <c r="G38" i="24"/>
  <c r="F38" i="24"/>
  <c r="I24" i="24"/>
  <c r="I10" i="24"/>
  <c r="H14" i="24"/>
  <c r="F34" i="24"/>
  <c r="G34" i="24"/>
  <c r="G21" i="24"/>
  <c r="F21" i="24"/>
  <c r="G33" i="24"/>
  <c r="F33" i="24"/>
  <c r="G28" i="24"/>
  <c r="F28" i="24"/>
  <c r="G32" i="24"/>
  <c r="F32" i="24"/>
  <c r="G43" i="24"/>
  <c r="F43" i="24"/>
  <c r="G46" i="24"/>
  <c r="F46" i="24"/>
  <c r="F49" i="24"/>
  <c r="G60" i="24"/>
  <c r="F60" i="24"/>
  <c r="H23" i="24"/>
  <c r="G25" i="24"/>
  <c r="F25" i="24"/>
  <c r="G48" i="24"/>
  <c r="F48" i="24"/>
  <c r="G49" i="24"/>
  <c r="F51" i="24"/>
  <c r="G51" i="24"/>
  <c r="G56" i="24"/>
  <c r="F56" i="24"/>
  <c r="I9" i="24"/>
  <c r="I23" i="24"/>
  <c r="H15" i="24"/>
  <c r="F31" i="24"/>
  <c r="G44" i="24"/>
  <c r="G45" i="24"/>
  <c r="F45" i="24"/>
  <c r="F50" i="24"/>
  <c r="G50" i="24"/>
  <c r="G52" i="24"/>
  <c r="F52" i="24"/>
  <c r="F55" i="24"/>
  <c r="G55" i="24"/>
  <c r="F59" i="24"/>
  <c r="G59" i="24"/>
  <c r="G54" i="24"/>
  <c r="F54" i="24"/>
  <c r="G58" i="24"/>
  <c r="F58" i="24"/>
  <c r="G53" i="24"/>
  <c r="G57" i="24"/>
  <c r="G10" i="24" l="1"/>
  <c r="F10" i="24"/>
  <c r="G15" i="24"/>
  <c r="F15" i="24"/>
  <c r="G14" i="24"/>
  <c r="F14" i="24"/>
  <c r="F23" i="24"/>
  <c r="G23" i="24"/>
  <c r="G12" i="24"/>
  <c r="F12" i="24"/>
  <c r="F9" i="24"/>
  <c r="G9" i="24"/>
  <c r="G22" i="24"/>
  <c r="F22" i="24"/>
  <c r="G24" i="24"/>
  <c r="F24" i="24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2" i="17"/>
  <c r="H61" i="16"/>
  <c r="H38" i="16"/>
  <c r="H10" i="16"/>
  <c r="H62" i="16"/>
  <c r="H39" i="16"/>
  <c r="H25" i="16"/>
  <c r="H26" i="16"/>
  <c r="H11" i="16"/>
  <c r="H40" i="16"/>
  <c r="H12" i="16"/>
  <c r="H41" i="16"/>
  <c r="H63" i="16"/>
  <c r="H13" i="16"/>
  <c r="H27" i="16"/>
  <c r="H64" i="16"/>
  <c r="H3" i="16"/>
  <c r="H36" i="16"/>
  <c r="H37" i="16"/>
  <c r="H4" i="16"/>
  <c r="H5" i="16"/>
  <c r="H6" i="16"/>
  <c r="H7" i="16"/>
  <c r="H8" i="16"/>
  <c r="H9" i="16"/>
  <c r="H35" i="16"/>
  <c r="H2" i="16"/>
  <c r="H6" i="24" l="1"/>
  <c r="I13" i="24"/>
  <c r="H30" i="24"/>
  <c r="I11" i="24"/>
  <c r="I7" i="24"/>
  <c r="H18" i="24"/>
  <c r="H20" i="24"/>
  <c r="U4" i="24"/>
  <c r="V4" i="24" s="1"/>
  <c r="H4" i="24" s="1"/>
  <c r="H5" i="24"/>
  <c r="H8" i="24"/>
  <c r="H7" i="24"/>
  <c r="I20" i="24"/>
  <c r="I5" i="24"/>
  <c r="I30" i="24"/>
  <c r="X4" i="24"/>
  <c r="Y4" i="24" s="1"/>
  <c r="I4" i="24" s="1"/>
  <c r="I8" i="24"/>
  <c r="I6" i="24"/>
  <c r="I18" i="24"/>
  <c r="G13" i="24" l="1"/>
  <c r="F13" i="24"/>
  <c r="F7" i="24"/>
  <c r="G11" i="24"/>
  <c r="F11" i="24"/>
  <c r="G7" i="24"/>
  <c r="G6" i="24"/>
  <c r="F6" i="24"/>
  <c r="G4" i="24"/>
  <c r="F4" i="24"/>
  <c r="G20" i="24"/>
  <c r="F20" i="24"/>
  <c r="F8" i="24"/>
  <c r="G8" i="24"/>
  <c r="F18" i="24"/>
  <c r="G18" i="24"/>
  <c r="F30" i="24"/>
  <c r="G30" i="24"/>
  <c r="G5" i="24"/>
  <c r="F5" i="24"/>
  <c r="E58" i="24" l="1"/>
  <c r="E27" i="24"/>
  <c r="E36" i="24"/>
  <c r="E51" i="24"/>
  <c r="E21" i="24"/>
  <c r="E29" i="24"/>
  <c r="E53" i="24"/>
  <c r="E40" i="24"/>
  <c r="E56" i="24"/>
  <c r="E35" i="24"/>
  <c r="E17" i="24"/>
  <c r="E26" i="24"/>
  <c r="E45" i="24"/>
  <c r="E44" i="24"/>
  <c r="E41" i="24"/>
  <c r="E25" i="24"/>
  <c r="E16" i="24"/>
  <c r="E52" i="24"/>
  <c r="E60" i="24"/>
  <c r="E55" i="24"/>
  <c r="E49" i="24"/>
  <c r="E39" i="24"/>
  <c r="E48" i="24"/>
  <c r="E59" i="24"/>
  <c r="E57" i="24"/>
  <c r="E43" i="24"/>
  <c r="E47" i="24"/>
  <c r="E46" i="24"/>
  <c r="E38" i="24"/>
  <c r="E50" i="24"/>
  <c r="E19" i="24"/>
  <c r="E32" i="24"/>
  <c r="E34" i="24"/>
  <c r="E54" i="24"/>
  <c r="E28" i="24"/>
  <c r="E37" i="24"/>
  <c r="E33" i="24"/>
  <c r="E31" i="24"/>
  <c r="E42" i="24"/>
  <c r="E23" i="24"/>
  <c r="E22" i="24"/>
  <c r="E15" i="24"/>
  <c r="E24" i="24"/>
  <c r="E14" i="24"/>
  <c r="E12" i="24"/>
  <c r="E9" i="24"/>
  <c r="E13" i="24"/>
  <c r="E10" i="24"/>
  <c r="E11" i="24"/>
  <c r="E30" i="24"/>
  <c r="E4" i="24"/>
  <c r="E6" i="24"/>
  <c r="E5" i="24"/>
  <c r="E18" i="24"/>
  <c r="E8" i="24"/>
  <c r="E7" i="24"/>
  <c r="E20" i="24"/>
  <c r="G3" i="17" l="1"/>
  <c r="G10" i="16"/>
  <c r="G2" i="16"/>
  <c r="G3" i="16"/>
  <c r="G4" i="17"/>
  <c r="G17" i="17"/>
  <c r="G35" i="16"/>
  <c r="G36" i="16"/>
  <c r="G19" i="17"/>
  <c r="G62" i="16"/>
  <c r="G2" i="17"/>
  <c r="G14" i="17"/>
  <c r="G15" i="17"/>
  <c r="G13" i="17"/>
  <c r="G18" i="17"/>
  <c r="G11" i="16"/>
  <c r="G9" i="16"/>
  <c r="G40" i="16"/>
  <c r="G39" i="16"/>
  <c r="G27" i="16"/>
  <c r="G13" i="16"/>
  <c r="G20" i="17"/>
  <c r="G8" i="17"/>
  <c r="G25" i="16"/>
  <c r="G38" i="16"/>
  <c r="G41" i="16"/>
  <c r="G7" i="17"/>
  <c r="G4" i="16"/>
  <c r="G11" i="17"/>
  <c r="G24" i="17"/>
  <c r="G16" i="17"/>
  <c r="G27" i="17"/>
  <c r="G7" i="16"/>
  <c r="G64" i="16"/>
  <c r="G26" i="16"/>
  <c r="G61" i="16"/>
  <c r="G5" i="17"/>
  <c r="G9" i="17"/>
  <c r="G6" i="17"/>
  <c r="G28" i="17"/>
  <c r="G22" i="17"/>
  <c r="G10" i="17"/>
  <c r="G25" i="17"/>
  <c r="G12" i="16"/>
  <c r="G5" i="16"/>
  <c r="G8" i="16"/>
  <c r="G12" i="17"/>
  <c r="G21" i="17"/>
  <c r="G26" i="17"/>
  <c r="G23" i="17"/>
  <c r="G63" i="16"/>
  <c r="G37" i="16"/>
  <c r="G6" i="16"/>
</calcChain>
</file>

<file path=xl/sharedStrings.xml><?xml version="1.0" encoding="utf-8"?>
<sst xmlns="http://schemas.openxmlformats.org/spreadsheetml/2006/main" count="2632" uniqueCount="453">
  <si>
    <t>Platz</t>
  </si>
  <si>
    <t>Punkte</t>
  </si>
  <si>
    <t>Alsfeld</t>
  </si>
  <si>
    <t>Frischborn</t>
  </si>
  <si>
    <t>Lauterbach</t>
  </si>
  <si>
    <t>Niederaula</t>
  </si>
  <si>
    <t>Stockhausen</t>
  </si>
  <si>
    <t>Angersbach</t>
  </si>
  <si>
    <t>Gesamtwertung</t>
  </si>
  <si>
    <t>Sprint</t>
  </si>
  <si>
    <t>Stoß</t>
  </si>
  <si>
    <t>Stabweit</t>
  </si>
  <si>
    <t>Drehwurf</t>
  </si>
  <si>
    <t>Weit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</si>
  <si>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</si>
  <si>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</si>
  <si>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</si>
  <si>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</si>
  <si>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</si>
  <si>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</si>
  <si>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</si>
  <si>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</si>
  <si>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Teilnahmen</t>
  </si>
  <si>
    <t>Leistung</t>
  </si>
  <si>
    <t>Rang</t>
  </si>
  <si>
    <t>Manuel Grewe</t>
  </si>
  <si>
    <t>m</t>
  </si>
  <si>
    <t>SV Niederaula</t>
  </si>
  <si>
    <t>Anton Heiß</t>
  </si>
  <si>
    <t>TV Frischborn</t>
  </si>
  <si>
    <t>Pepe Lotz</t>
  </si>
  <si>
    <t>Alsfelder Sport-Club 96</t>
  </si>
  <si>
    <t>Maximilian Bremer</t>
  </si>
  <si>
    <t>Salvador Albert Hillebrand Uribe</t>
  </si>
  <si>
    <t>TSG Schlitz</t>
  </si>
  <si>
    <t>Leon Leinweber</t>
  </si>
  <si>
    <t>Fynn Hartung</t>
  </si>
  <si>
    <t>Lucian Reinhardt</t>
  </si>
  <si>
    <t>Nikita Britschew</t>
  </si>
  <si>
    <t>SV Herbstein</t>
  </si>
  <si>
    <t>Hendrik Fritz</t>
  </si>
  <si>
    <t>SV Stockhausen</t>
  </si>
  <si>
    <t>Oliver Stippich</t>
  </si>
  <si>
    <t>Erik Fink</t>
  </si>
  <si>
    <t>Raffael Frank</t>
  </si>
  <si>
    <t>Elias Möller</t>
  </si>
  <si>
    <t>TV Angersbach</t>
  </si>
  <si>
    <t>Ben Ruhl</t>
  </si>
  <si>
    <t>Lennox Reschke</t>
  </si>
  <si>
    <t>Anton Thiel</t>
  </si>
  <si>
    <t>Wilhelm Schmidt</t>
  </si>
  <si>
    <t>Milan Schmidt</t>
  </si>
  <si>
    <t>Marian Renker</t>
  </si>
  <si>
    <t>Leonas Kern</t>
  </si>
  <si>
    <t>Kaspar Schäfer</t>
  </si>
  <si>
    <t>Federico Corazza</t>
  </si>
  <si>
    <t>LTV Neukirchen</t>
  </si>
  <si>
    <t>Jona Weiß</t>
  </si>
  <si>
    <t>Sam Dukart</t>
  </si>
  <si>
    <t>TV Lauterbach</t>
  </si>
  <si>
    <t>Bastian Dehnel</t>
  </si>
  <si>
    <t>Ezekiel El Ouazghari</t>
  </si>
  <si>
    <t>Andrej Lachenmaier</t>
  </si>
  <si>
    <t>Emil Dörr</t>
  </si>
  <si>
    <t>Theo Schuhmann</t>
  </si>
  <si>
    <t>Henri Schmidt</t>
  </si>
  <si>
    <t>TV Grebenau</t>
  </si>
  <si>
    <t>Teo Grabow</t>
  </si>
  <si>
    <t>Nilas Borgerding</t>
  </si>
  <si>
    <t>Elisabeth Stelz</t>
  </si>
  <si>
    <t>w</t>
  </si>
  <si>
    <t>Sophie Hensler</t>
  </si>
  <si>
    <t>Sophia Möller</t>
  </si>
  <si>
    <t>Amelie Schäfer</t>
  </si>
  <si>
    <t>Ida Korell</t>
  </si>
  <si>
    <t>Clara Schmidt</t>
  </si>
  <si>
    <t>Lea Abeska</t>
  </si>
  <si>
    <t>Elai Valiieva</t>
  </si>
  <si>
    <t>Milla Bode</t>
  </si>
  <si>
    <t>Mathilda Reidt</t>
  </si>
  <si>
    <t>Karla Wawrauschek</t>
  </si>
  <si>
    <t>Cara Diebel</t>
  </si>
  <si>
    <t>Mila Gaudl</t>
  </si>
  <si>
    <t>Lieke Krusche</t>
  </si>
  <si>
    <t>Emelie Dautovic</t>
  </si>
  <si>
    <t>Ida Allendorf</t>
  </si>
  <si>
    <t>Lena Müller</t>
  </si>
  <si>
    <t>Amelie Gümpel</t>
  </si>
  <si>
    <t>Lena Emilia Müller</t>
  </si>
  <si>
    <t>Antonia Schmitt</t>
  </si>
  <si>
    <t>Emma Schandor</t>
  </si>
  <si>
    <t>Anna Geißler</t>
  </si>
  <si>
    <t>Jana Hofmann</t>
  </si>
  <si>
    <t>Victoria Kortmann</t>
  </si>
  <si>
    <t>Leonie Köhler</t>
  </si>
  <si>
    <t>Emilia Lang</t>
  </si>
  <si>
    <t>Annabell Kemmler</t>
  </si>
  <si>
    <t>Milana Mittelstädt</t>
  </si>
  <si>
    <t>Alva Donath</t>
  </si>
  <si>
    <t>Emily Höpp</t>
  </si>
  <si>
    <t>Jette Feik</t>
  </si>
  <si>
    <t>Melanie Steinacker</t>
  </si>
  <si>
    <t>Franziska Loll</t>
  </si>
  <si>
    <t>Tilda Beyer</t>
  </si>
  <si>
    <t>Nele Rausch</t>
  </si>
  <si>
    <t>Christin Steinacker</t>
  </si>
  <si>
    <t>Alina Mehmeti</t>
  </si>
  <si>
    <t>Romy Mayr</t>
  </si>
  <si>
    <t>Aylin Atalay</t>
  </si>
  <si>
    <t>Hanna Scheuermann</t>
  </si>
  <si>
    <t>Elisabeth Susemichel</t>
  </si>
  <si>
    <t>Isabell Schemmel</t>
  </si>
  <si>
    <t>Jolina Sophie Fatum</t>
  </si>
  <si>
    <t>Elise Schwan</t>
  </si>
  <si>
    <t>Inga Ludwig</t>
  </si>
  <si>
    <t>Luise Schwan</t>
  </si>
  <si>
    <t>Laura Herter</t>
  </si>
  <si>
    <t>Ida Mertins</t>
  </si>
  <si>
    <t>Frida Munser</t>
  </si>
  <si>
    <t>Lina Eberhard</t>
  </si>
  <si>
    <t>Mila Böhle</t>
  </si>
  <si>
    <t>Nicole Vischi</t>
  </si>
  <si>
    <t>Olesia Pereverzeva</t>
  </si>
  <si>
    <t>Lara Reinhardt</t>
  </si>
  <si>
    <t>Liya Maiwald</t>
  </si>
  <si>
    <t>Melina Kreider</t>
  </si>
  <si>
    <t>Talisa Kröll</t>
  </si>
  <si>
    <t>Emily Lonzeck</t>
  </si>
  <si>
    <t>Alina Schmelzer</t>
  </si>
  <si>
    <t>TU10_Alsfeld_Sprint</t>
  </si>
  <si>
    <t>jede 2. Zeile entfernen</t>
  </si>
  <si>
    <t>t</t>
  </si>
  <si>
    <t>Leinweber</t>
  </si>
  <si>
    <t>Leon</t>
  </si>
  <si>
    <t>Grewe</t>
  </si>
  <si>
    <t>Manuel</t>
  </si>
  <si>
    <t>Heiß</t>
  </si>
  <si>
    <t>Anton</t>
  </si>
  <si>
    <t>Bremer</t>
  </si>
  <si>
    <t>Maximilian</t>
  </si>
  <si>
    <t>Lotz</t>
  </si>
  <si>
    <t>Pepe</t>
  </si>
  <si>
    <t>Fritz</t>
  </si>
  <si>
    <t>Hendrik</t>
  </si>
  <si>
    <t>Reinhardt</t>
  </si>
  <si>
    <t>Lucian</t>
  </si>
  <si>
    <t>Hartung</t>
  </si>
  <si>
    <t>Fynn</t>
  </si>
  <si>
    <t>Hillebrand Uribe</t>
  </si>
  <si>
    <t>Salvador Albert</t>
  </si>
  <si>
    <t>Ruhl</t>
  </si>
  <si>
    <t>Ben</t>
  </si>
  <si>
    <t>Britschew</t>
  </si>
  <si>
    <t>Nikita</t>
  </si>
  <si>
    <t>Stippich</t>
  </si>
  <si>
    <t>Oliver</t>
  </si>
  <si>
    <t>Frank</t>
  </si>
  <si>
    <t>Raffael</t>
  </si>
  <si>
    <t>Möller</t>
  </si>
  <si>
    <t>Elias</t>
  </si>
  <si>
    <t>Thiel</t>
  </si>
  <si>
    <t>Renker</t>
  </si>
  <si>
    <t>Marian</t>
  </si>
  <si>
    <t>Fink</t>
  </si>
  <si>
    <t>Erik</t>
  </si>
  <si>
    <t>Schmidt</t>
  </si>
  <si>
    <t>Wilhelm</t>
  </si>
  <si>
    <t>Reschke</t>
  </si>
  <si>
    <t>Lennox</t>
  </si>
  <si>
    <t>Milan</t>
  </si>
  <si>
    <t>Kern</t>
  </si>
  <si>
    <t>Leonas</t>
  </si>
  <si>
    <t>Schäfer</t>
  </si>
  <si>
    <t>Kaspar</t>
  </si>
  <si>
    <t>Corazza</t>
  </si>
  <si>
    <t>Federico</t>
  </si>
  <si>
    <t>Weiß</t>
  </si>
  <si>
    <t>Jona</t>
  </si>
  <si>
    <t>Dörr</t>
  </si>
  <si>
    <t>Emil</t>
  </si>
  <si>
    <t>Dukart</t>
  </si>
  <si>
    <t>Sam</t>
  </si>
  <si>
    <t>El Ouazghari</t>
  </si>
  <si>
    <t>Ezekiel</t>
  </si>
  <si>
    <t>Lachenmaier</t>
  </si>
  <si>
    <t>Andrej</t>
  </si>
  <si>
    <t>Dehnel</t>
  </si>
  <si>
    <t>Bastian</t>
  </si>
  <si>
    <t>Schuhmann</t>
  </si>
  <si>
    <t>Theo</t>
  </si>
  <si>
    <t>Borgerding</t>
  </si>
  <si>
    <t>Nilas</t>
  </si>
  <si>
    <t>Henri</t>
  </si>
  <si>
    <t>Grabow</t>
  </si>
  <si>
    <t>Teo</t>
  </si>
  <si>
    <t>Stelz</t>
  </si>
  <si>
    <t>Elisabeth</t>
  </si>
  <si>
    <t>Sophia</t>
  </si>
  <si>
    <t>Amelie</t>
  </si>
  <si>
    <t>Valiieva</t>
  </si>
  <si>
    <t>Elai</t>
  </si>
  <si>
    <t>Reidt</t>
  </si>
  <si>
    <t>Mathilda</t>
  </si>
  <si>
    <t>Wawrauschek</t>
  </si>
  <si>
    <t>Karla</t>
  </si>
  <si>
    <t>Abeska</t>
  </si>
  <si>
    <t>Lea</t>
  </si>
  <si>
    <t>Hensler</t>
  </si>
  <si>
    <t>Sophie</t>
  </si>
  <si>
    <t>Korell</t>
  </si>
  <si>
    <t>Ida</t>
  </si>
  <si>
    <t>Clara</t>
  </si>
  <si>
    <t>Gaudl</t>
  </si>
  <si>
    <t>Mila</t>
  </si>
  <si>
    <t>Bode</t>
  </si>
  <si>
    <t>Milla</t>
  </si>
  <si>
    <t>Krusche</t>
  </si>
  <si>
    <t>Lieke</t>
  </si>
  <si>
    <t>Allendorf</t>
  </si>
  <si>
    <t>Dautovic</t>
  </si>
  <si>
    <t>Emelie</t>
  </si>
  <si>
    <t>Diebel</t>
  </si>
  <si>
    <t>Cara</t>
  </si>
  <si>
    <t>Müller</t>
  </si>
  <si>
    <t>Lena</t>
  </si>
  <si>
    <t>Schmitt</t>
  </si>
  <si>
    <t>Antonia</t>
  </si>
  <si>
    <t>Geißler</t>
  </si>
  <si>
    <t>Anna</t>
  </si>
  <si>
    <t>Lena Emilia</t>
  </si>
  <si>
    <t>Schandor</t>
  </si>
  <si>
    <t>Emma</t>
  </si>
  <si>
    <t>Hofmann</t>
  </si>
  <si>
    <t>Jana</t>
  </si>
  <si>
    <t>Lang</t>
  </si>
  <si>
    <t>Emilia</t>
  </si>
  <si>
    <t>Gümpel</t>
  </si>
  <si>
    <t>Köhler</t>
  </si>
  <si>
    <t>Leonie</t>
  </si>
  <si>
    <t>Kortmann</t>
  </si>
  <si>
    <t>Victoria</t>
  </si>
  <si>
    <t>Kemmler</t>
  </si>
  <si>
    <t>Annabell</t>
  </si>
  <si>
    <t>Rausch</t>
  </si>
  <si>
    <t>Nele</t>
  </si>
  <si>
    <t>Donath</t>
  </si>
  <si>
    <t>Alva</t>
  </si>
  <si>
    <t>Steinacker</t>
  </si>
  <si>
    <t>Melanie</t>
  </si>
  <si>
    <t>Feik</t>
  </si>
  <si>
    <t>Jette</t>
  </si>
  <si>
    <t>Mittelstädt</t>
  </si>
  <si>
    <t>Milana</t>
  </si>
  <si>
    <t>Loll</t>
  </si>
  <si>
    <t>Franziska</t>
  </si>
  <si>
    <t>Beyer</t>
  </si>
  <si>
    <t>Tilda</t>
  </si>
  <si>
    <t>Ludwig</t>
  </si>
  <si>
    <t>Inga</t>
  </si>
  <si>
    <t>Schemmel</t>
  </si>
  <si>
    <t>Isabell</t>
  </si>
  <si>
    <t>Höpp</t>
  </si>
  <si>
    <t>Emily</t>
  </si>
  <si>
    <t>Eberhard</t>
  </si>
  <si>
    <t>Lina</t>
  </si>
  <si>
    <t>Schwan</t>
  </si>
  <si>
    <t>Luise</t>
  </si>
  <si>
    <t>Mehmeti</t>
  </si>
  <si>
    <t>Alina</t>
  </si>
  <si>
    <t>Susemichel</t>
  </si>
  <si>
    <t>Mayr</t>
  </si>
  <si>
    <t>Romy</t>
  </si>
  <si>
    <t>Herter</t>
  </si>
  <si>
    <t>Laura</t>
  </si>
  <si>
    <t>Böhle</t>
  </si>
  <si>
    <t>Munser</t>
  </si>
  <si>
    <t>Frida</t>
  </si>
  <si>
    <t>Elise</t>
  </si>
  <si>
    <t>Atalay</t>
  </si>
  <si>
    <t>Aylin</t>
  </si>
  <si>
    <t>Christin</t>
  </si>
  <si>
    <t>Mertins</t>
  </si>
  <si>
    <t>Lonzeck</t>
  </si>
  <si>
    <t>Scheuermann</t>
  </si>
  <si>
    <t>Hanna</t>
  </si>
  <si>
    <t>Kreider</t>
  </si>
  <si>
    <t>Melina</t>
  </si>
  <si>
    <t>Kröll</t>
  </si>
  <si>
    <t>Talisa</t>
  </si>
  <si>
    <t>Maiwald</t>
  </si>
  <si>
    <t>Liya</t>
  </si>
  <si>
    <t>Vischi</t>
  </si>
  <si>
    <t>Nicole</t>
  </si>
  <si>
    <t>Pereverzeva</t>
  </si>
  <si>
    <t>Olesia</t>
  </si>
  <si>
    <t>Fatum</t>
  </si>
  <si>
    <t>Jolina Sophie</t>
  </si>
  <si>
    <t>Lara</t>
  </si>
  <si>
    <t>Schmelzer</t>
  </si>
  <si>
    <t>ab.</t>
  </si>
  <si>
    <t>TU12_Alsfeld_Wurf</t>
  </si>
  <si>
    <t>TU12_Frischborn_Sprint</t>
  </si>
  <si>
    <t>Prüfung Name</t>
  </si>
  <si>
    <t>Penrod</t>
  </si>
  <si>
    <t>Linus Ryan</t>
  </si>
  <si>
    <t>Zimmermann</t>
  </si>
  <si>
    <t>Jonne</t>
  </si>
  <si>
    <t>Jonas</t>
  </si>
  <si>
    <t>Stas</t>
  </si>
  <si>
    <t>Bjarne</t>
  </si>
  <si>
    <t>Büchner</t>
  </si>
  <si>
    <t>Wagner</t>
  </si>
  <si>
    <t>Tim</t>
  </si>
  <si>
    <t>Wagenführ</t>
  </si>
  <si>
    <t>Neah</t>
  </si>
  <si>
    <t>Richtberg</t>
  </si>
  <si>
    <t>Valerie</t>
  </si>
  <si>
    <t>Dostal</t>
  </si>
  <si>
    <t>Staab</t>
  </si>
  <si>
    <t>Malia</t>
  </si>
  <si>
    <t>Renz</t>
  </si>
  <si>
    <t>Marie</t>
  </si>
  <si>
    <t>Sippel</t>
  </si>
  <si>
    <t>Mia</t>
  </si>
  <si>
    <t>Kokel</t>
  </si>
  <si>
    <t>Thalmann</t>
  </si>
  <si>
    <t>Frieda</t>
  </si>
  <si>
    <t>Strom</t>
  </si>
  <si>
    <t>Jakob</t>
  </si>
  <si>
    <t>Malte</t>
  </si>
  <si>
    <t>Max</t>
  </si>
  <si>
    <t>Bernhardt</t>
  </si>
  <si>
    <t>Lucas</t>
  </si>
  <si>
    <t>Jacob</t>
  </si>
  <si>
    <t>Herdt</t>
  </si>
  <si>
    <t>Adrian</t>
  </si>
  <si>
    <t>Logan Kyle</t>
  </si>
  <si>
    <t>Pauline</t>
  </si>
  <si>
    <t>Illgen</t>
  </si>
  <si>
    <t>Emmi</t>
  </si>
  <si>
    <t>Liel</t>
  </si>
  <si>
    <t>Weiland</t>
  </si>
  <si>
    <t>Jost</t>
  </si>
  <si>
    <t>Ella</t>
  </si>
  <si>
    <t>Friedrich</t>
  </si>
  <si>
    <t>Wahl</t>
  </si>
  <si>
    <t>Theresa</t>
  </si>
  <si>
    <t>TU12_Niederaula_Cross</t>
  </si>
  <si>
    <t>*</t>
  </si>
  <si>
    <t>aufg.</t>
  </si>
  <si>
    <t>Stöger</t>
  </si>
  <si>
    <t>Samuel</t>
  </si>
  <si>
    <t>Thomas</t>
  </si>
  <si>
    <t>Pettermann</t>
  </si>
  <si>
    <t>Nora</t>
  </si>
  <si>
    <t>Wicke</t>
  </si>
  <si>
    <t>TU12_Niederaula_Weit</t>
  </si>
  <si>
    <t>Reitz</t>
  </si>
  <si>
    <t>Enny</t>
  </si>
  <si>
    <t>Hasoun</t>
  </si>
  <si>
    <t>Rami</t>
  </si>
  <si>
    <t>Glebe</t>
  </si>
  <si>
    <t>Mia Sofie</t>
  </si>
  <si>
    <t>Delgado Vetter</t>
  </si>
  <si>
    <t>Carlota</t>
  </si>
  <si>
    <t>Wand</t>
  </si>
  <si>
    <t>Luisa</t>
  </si>
  <si>
    <t>TU12_Angersbach_Hindernissprint</t>
  </si>
  <si>
    <t>Lochhaas</t>
  </si>
  <si>
    <t>Hannah</t>
  </si>
  <si>
    <t>Paul</t>
  </si>
  <si>
    <t>Mirja</t>
  </si>
  <si>
    <t>TU12_Angersbach_Hoch</t>
  </si>
  <si>
    <t>TU12_LAT_Stab</t>
  </si>
  <si>
    <t>TU12_LAT_Dreh</t>
  </si>
  <si>
    <t>Hannes</t>
  </si>
  <si>
    <t>Pfanschilling</t>
  </si>
  <si>
    <t>Hillebrand</t>
  </si>
  <si>
    <t>Salvador</t>
  </si>
  <si>
    <t>Zielinski</t>
  </si>
  <si>
    <t>Spöhrer</t>
  </si>
  <si>
    <t>Wink</t>
  </si>
  <si>
    <t>Michael</t>
  </si>
  <si>
    <t>Eifert</t>
  </si>
  <si>
    <t>Brunner</t>
  </si>
  <si>
    <t>Gutermuth</t>
  </si>
  <si>
    <t>Theodor</t>
  </si>
  <si>
    <t>Neusel</t>
  </si>
  <si>
    <t>Felix</t>
  </si>
  <si>
    <t>Manjana</t>
  </si>
  <si>
    <t>Janz</t>
  </si>
  <si>
    <t>Fischer</t>
  </si>
  <si>
    <t>Janna</t>
  </si>
  <si>
    <t>Heddrich</t>
  </si>
  <si>
    <t>Robert</t>
  </si>
  <si>
    <t>Neszi</t>
  </si>
  <si>
    <t>Jack</t>
  </si>
  <si>
    <t>Fuchs</t>
  </si>
  <si>
    <t>Paula</t>
  </si>
  <si>
    <t>Moritz</t>
  </si>
  <si>
    <t>Hakan</t>
  </si>
  <si>
    <t>Hira</t>
  </si>
  <si>
    <t>Gläser</t>
  </si>
  <si>
    <t>Juna</t>
  </si>
  <si>
    <t>Kim Lina</t>
  </si>
  <si>
    <t>Albert</t>
  </si>
  <si>
    <t>Uribe</t>
  </si>
  <si>
    <t>Hannes Schmidt</t>
  </si>
  <si>
    <t>Michael Wink</t>
  </si>
  <si>
    <t>Felix Neusel</t>
  </si>
  <si>
    <t>Anton Heddrich</t>
  </si>
  <si>
    <t>Robert Strom</t>
  </si>
  <si>
    <t>Jack Neszi</t>
  </si>
  <si>
    <t>Moritz Neusel</t>
  </si>
  <si>
    <t>Lucas Zielinski</t>
  </si>
  <si>
    <t>Theodor Gutermuth</t>
  </si>
  <si>
    <t>Jonas Janz</t>
  </si>
  <si>
    <t>Emma Pfanschilling</t>
  </si>
  <si>
    <t>Amelie Herdt</t>
  </si>
  <si>
    <t>Sophie Eifert</t>
  </si>
  <si>
    <t>Manjana Kokel</t>
  </si>
  <si>
    <t>Janna Fischer</t>
  </si>
  <si>
    <t>Marie Spöhrer</t>
  </si>
  <si>
    <t>Kim Lina Brunner</t>
  </si>
  <si>
    <t>Paula Fuchs</t>
  </si>
  <si>
    <t>Hira Hakan</t>
  </si>
  <si>
    <t>Juna Gläser</t>
  </si>
  <si>
    <t>TU12_Frischborn_Weit</t>
  </si>
  <si>
    <t>Dornbach</t>
  </si>
  <si>
    <t>Stock</t>
  </si>
  <si>
    <t>Alma</t>
  </si>
  <si>
    <t>Perretti</t>
  </si>
  <si>
    <t>Alessia</t>
  </si>
  <si>
    <t>Kircher</t>
  </si>
  <si>
    <t>Kian</t>
  </si>
  <si>
    <t>Joris</t>
  </si>
  <si>
    <t>Frankenstein</t>
  </si>
  <si>
    <t>Nikitenko</t>
  </si>
  <si>
    <t>Halyna</t>
  </si>
  <si>
    <t>Schönfeld</t>
  </si>
  <si>
    <t>Jolina</t>
  </si>
  <si>
    <t>Beim</t>
  </si>
  <si>
    <t>Erika</t>
  </si>
  <si>
    <t>Joris Beyer</t>
  </si>
  <si>
    <t>Alma Stock</t>
  </si>
  <si>
    <t>Alessia Perretti</t>
  </si>
  <si>
    <t>Kian Kircher</t>
  </si>
  <si>
    <t>Max Schönfeld</t>
  </si>
  <si>
    <t>Nele Dornbach</t>
  </si>
  <si>
    <t>Marie Frankenstein</t>
  </si>
  <si>
    <t>Halyna Nikitenko</t>
  </si>
  <si>
    <t>Jolina Fatum</t>
  </si>
  <si>
    <t>Erika Beim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</si>
</sst>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</cellStyleXfs>
  <cellXfs count="61">
    <xf numFmtId="0" fontId="0" fillId="0" borderId="0" xfId="0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164" fontId="0" fillId="0" borderId="24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Font="1" applyBorder="1"/>
    <xf numFmtId="0" fontId="0" fillId="0" borderId="11" xfId="0" applyFont="1" applyBorder="1"/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Border="1"/>
    <xf numFmtId="45" fontId="0" fillId="0" borderId="0" xfId="0" applyNumberFormat="1"/>
    <xf numFmtId="2" fontId="0" fillId="0" borderId="24" xfId="0" applyNumberFormat="1" applyBorder="1" applyAlignment="1" applyProtection="1">
      <alignment horizontal="center"/>
      <protection locked="0"/>
    </xf>
    <xf numFmtId="2" fontId="0" fillId="0" borderId="4" xfId="0" applyNumberFormat="1" applyFont="1" applyBorder="1"/>
    <xf numFmtId="0" fontId="0" fillId="0" borderId="26" xfId="0" applyFont="1" applyBorder="1"/>
    <xf numFmtId="1" fontId="0" fillId="0" borderId="14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0"/>
  <sheetViews>
    <sheetView tabSelected="1" zoomScaleNormal="100" workbookViewId="0">
      <pane xSplit="6" ySplit="3" topLeftCell="G4" activePane="bottomRight" state="frozen"/>
      <selection pane="topRight" activeCell="B17" sqref="B17"/>
      <selection pane="bottomLeft" activeCell="B17" sqref="B17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</v>
      </c>
      <c r="Q2" s="7" t="str">
        <f>AU2</f>
        <v>Schlagwurf</v>
      </c>
      <c r="R2" s="57" t="str">
        <f>AX2</f>
        <v>Hindernissprint</v>
      </c>
      <c r="S2" s="7" t="str">
        <f>BA2</f>
        <v>Hoch</v>
      </c>
      <c r="T2" s="2" t="s">
        <v>9</v>
      </c>
      <c r="W2" s="58" t="s">
        <v>16</v>
      </c>
      <c r="Y2" s="9"/>
      <c r="Z2" s="2" t="s">
        <v>9</v>
      </c>
      <c r="AC2" s="58" t="s">
        <v>13</v>
      </c>
      <c r="AF2" s="2" t="s">
        <v>11</v>
      </c>
      <c r="AI2" s="58" t="s">
        <v>10</v>
      </c>
      <c r="AL2" s="2" t="s">
        <v>17</v>
      </c>
      <c r="AO2" s="58" t="s">
        <v>12</v>
      </c>
      <c r="AR2" s="2" t="s">
        <v>13</v>
      </c>
      <c r="AU2" s="58" t="s">
        <v>16</v>
      </c>
      <c r="AX2" s="3" t="s">
        <v>14</v>
      </c>
      <c r="BA2" s="58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35</v>
      </c>
      <c r="B4" s="24" t="s">
        <v>26</v>
      </c>
      <c r="C4" s="24">
        <v>2016</v>
      </c>
      <c r="D4" s="24" t="s">
        <v>34</v>
      </c>
      <c r="E4" s="29">
        <f>IF(F4=0,"",RANK(F4,$F$4:$F$60,0))</f>
        <v>1</v>
      </c>
      <c r="F4" s="40">
        <f>SUM(LARGE(H4:S4,{1;2;3;4;5;6;7;8;9}))</f>
        <v>290</v>
      </c>
      <c r="G4" s="41">
        <f>COUNTIF(H4:S4,"&gt;0")</f>
        <v>6</v>
      </c>
      <c r="H4" s="42">
        <f>V4</f>
        <v>50</v>
      </c>
      <c r="I4" s="40">
        <f>Y4</f>
        <v>40</v>
      </c>
      <c r="J4" s="42">
        <f>AB4</f>
        <v>50</v>
      </c>
      <c r="K4" s="40">
        <f>AE4</f>
        <v>50</v>
      </c>
      <c r="L4" s="31">
        <f>AH4</f>
        <v>50</v>
      </c>
      <c r="M4" s="32">
        <f>AK4</f>
        <v>50</v>
      </c>
      <c r="N4" s="43">
        <f>AN4</f>
        <v>0</v>
      </c>
      <c r="O4" s="52">
        <f>AQ4</f>
        <v>0</v>
      </c>
      <c r="P4" s="42">
        <f>AT4</f>
        <v>0</v>
      </c>
      <c r="Q4" s="40">
        <f>AW4</f>
        <v>0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IF(ISBLANK(ALS_Sprint!$A$2),100,IF(ISBLANK(A4),100,IF((OR(EXACT(A4,ALS_Sprint!$C$2:$C$107))),VLOOKUP(A4,ALS_Sprint!$C$2:$I$107,4,FALSE))))</f>
        <v>6.97</v>
      </c>
      <c r="U4" s="29">
        <f>IF(T4&gt;=100,51,RANK(T4,$T$4:$T$60,1))</f>
        <v>1</v>
      </c>
      <c r="V4" s="40">
        <f>VLOOKUP(U4,[1]Punktezuordnung!$A$2:$B$52,2,FALSE())</f>
        <v>50</v>
      </c>
      <c r="W4" s="44">
        <f t="array" ref="W4">IF(ISBLANK(ALS_Wurf!$A$2),0,IF(ISBLANK(A4),0,IF((OR(EXACT(A4,ALS_Wurf!$C$2:$C$108))),VLOOKUP(A4,ALS_Wurf!$C$2:$I$108,4,FALSE))))</f>
        <v>52</v>
      </c>
      <c r="X4" s="29">
        <f>IF(W4&lt;=0,51,RANK(W4,$W$4:$W$60,0))</f>
        <v>11</v>
      </c>
      <c r="Y4" s="40">
        <f>VLOOKUP(X4,[1]Punktezuordnung!$A$2:$B$52,2,FALSE())</f>
        <v>40</v>
      </c>
      <c r="Z4" s="28">
        <f t="array" ref="Z4">IF(ISBLANK(FRI_Sprint!$A$2),100,IF(ISBLANK(A4),100,IF((OR(EXACT(A4,FRI_Sprint!$C$2:$C$112))),VLOOKUP(A4,FRI_Sprint!$C$2:$I$112,4,FALSE))))</f>
        <v>6.8</v>
      </c>
      <c r="AA4" s="29">
        <f>IF(Z4&gt;=100,51,RANK(Z4,$Z$4:$Z$60,1))</f>
        <v>1</v>
      </c>
      <c r="AB4" s="40">
        <f>VLOOKUP(AA4,[1]Punktezuordnung!$A$2:$B$52,2,FALSE())</f>
        <v>50</v>
      </c>
      <c r="AC4" s="37">
        <f t="array" ref="AC4">IF(ISBLANK(FRI_Stoß!$A$2),0,IF(ISBLANK(A4),0,IF((OR(EXACT(A4,FRI_Stoß!$C$2:$C$105))),VLOOKUP(A4,FRI_Stoß!$C$2:$I$105,4,FALSE))))</f>
        <v>33</v>
      </c>
      <c r="AD4" s="29">
        <f>IF(AC4&lt;=0,51,RANK(AC4,$AC$4:$AC$60,0))</f>
        <v>1</v>
      </c>
      <c r="AE4" s="40">
        <f>VLOOKUP(AD4,[1]Punktezuordnung!$A$2:$B$52,2,FALSE())</f>
        <v>50</v>
      </c>
      <c r="AF4" s="59">
        <f t="array" ref="AF4">IF(ISBLANK(LAT_Stab!$A$2),0,IF(ISBLANK(A4),0,IF((OR(EXACT(A4,LAT_Stab!$C$2:$C$123))),VLOOKUP(A4,LAT_Stab!$C$2:$I$123,4,FALSE))))</f>
        <v>27</v>
      </c>
      <c r="AG4" s="29">
        <f>IF(AF4&lt;=0,51,RANK(AF4,$AF$4:$AF$60,0))</f>
        <v>1</v>
      </c>
      <c r="AH4" s="40">
        <f>VLOOKUP(AG4,[1]Punktezuordnung!$A$2:$B$52,2,FALSE())</f>
        <v>50</v>
      </c>
      <c r="AI4" s="38">
        <f t="array" ref="AI4">IF(ISBLANK(LAT_Dreh!$A$2),0,IF(ISBLANK(A4),0,IF((OR(EXACT(A4,LAT_Dreh!$C$2:$C$123))),VLOOKUP(A4,LAT_Dreh!$C$2:$I$123,4,FALSE))))</f>
        <v>45</v>
      </c>
      <c r="AJ4" s="29">
        <f>IF(AI4&lt;=0,51,RANK(AI4,$AI$4:$AI$49,0))</f>
        <v>1</v>
      </c>
      <c r="AK4" s="40">
        <f>VLOOKUP(AJ4,[1]Punktezuordnung!$A$2:$B$52,2,FALSE())</f>
        <v>50</v>
      </c>
      <c r="AL4" s="27">
        <f t="array" ref="AL4">IF(ISBLANK(NIA_Cross!$A$2),100,IF(ISBLANK(A4),100,IF((OR(EXACT(A4,NIA_Cross!$C$2:$C$200))),VLOOKUP(A4,NIA_Cross!$C$2:$I$200,4,FALSE))))</f>
        <v>100</v>
      </c>
      <c r="AM4" s="29">
        <f>IF(AL4=100,51,RANK(AL4,$AL$4:$AL$60,1))</f>
        <v>51</v>
      </c>
      <c r="AN4" s="30">
        <f>VLOOKUP(AM4,[1]Punktezuordnung!$A$2:$B$52,2,FALSE())</f>
        <v>0</v>
      </c>
      <c r="AO4" s="53">
        <f t="array" ref="AO4">IF(ISBLANK(NIA_Weit!$A$2),0,IF(ISBLANK(A4),0,IF((OR(EXACT(A4,NIA_Weit!$C$2:$C$200))),VLOOKUP(A4,NIA_Weit!$C$2:$I$200,4,FALSE))))</f>
        <v>0</v>
      </c>
      <c r="AP4" s="29">
        <f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6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25</v>
      </c>
      <c r="B5" s="24" t="s">
        <v>26</v>
      </c>
      <c r="C5" s="24">
        <v>2016</v>
      </c>
      <c r="D5" s="24" t="s">
        <v>27</v>
      </c>
      <c r="E5" s="29">
        <f>IF(F5=0,"",RANK(F5,$F$4:$F$60,0))</f>
        <v>2</v>
      </c>
      <c r="F5" s="40">
        <f>SUM(LARGE(H5:S5,{1;2;3;4;5;6;7;8;9}))</f>
        <v>282</v>
      </c>
      <c r="G5" s="34">
        <f>COUNTIF(H5:S5,"&gt;0")</f>
        <v>6</v>
      </c>
      <c r="H5" s="35">
        <f>V5</f>
        <v>49</v>
      </c>
      <c r="I5" s="30">
        <f>Y5</f>
        <v>48</v>
      </c>
      <c r="J5" s="35">
        <f>AB5</f>
        <v>49</v>
      </c>
      <c r="K5" s="30">
        <f>AE5</f>
        <v>40</v>
      </c>
      <c r="L5" s="31">
        <f>AH5</f>
        <v>49</v>
      </c>
      <c r="M5" s="32">
        <f>AK5</f>
        <v>47</v>
      </c>
      <c r="N5" s="36">
        <f>AN5</f>
        <v>0</v>
      </c>
      <c r="O5" s="52">
        <f>AQ5</f>
        <v>0</v>
      </c>
      <c r="P5" s="35">
        <f>AT5</f>
        <v>0</v>
      </c>
      <c r="Q5" s="30">
        <f>AW5</f>
        <v>0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IF(ISBLANK(ALS_Sprint!$A$2),100,IF(ISBLANK(A5),100,IF((OR(EXACT(A5,ALS_Sprint!$C$2:$C$107))),VLOOKUP(A5,ALS_Sprint!$C$2:$I$107,4,FALSE))))</f>
        <v>7.23</v>
      </c>
      <c r="U5" s="29">
        <f>IF(T5&gt;=100,51,RANK(T5,$T$4:$T$60,1))</f>
        <v>2</v>
      </c>
      <c r="V5" s="40">
        <f>VLOOKUP(U5,[1]Punktezuordnung!$A$2:$B$52,2,FALSE())</f>
        <v>49</v>
      </c>
      <c r="W5" s="44">
        <f t="array" ref="W5">IF(ISBLANK(ALS_Wurf!$A$2),0,IF(ISBLANK(A5),0,IF((OR(EXACT(A5,ALS_Wurf!$C$2:$C$108))),VLOOKUP(A5,ALS_Wurf!$C$2:$I$108,4,FALSE))))</f>
        <v>73</v>
      </c>
      <c r="X5" s="29">
        <f>IF(W5&lt;=0,51,RANK(W5,$W$4:$W$60,0))</f>
        <v>3</v>
      </c>
      <c r="Y5" s="40">
        <f>VLOOKUP(X5,[1]Punktezuordnung!$A$2:$B$52,2,FALSE())</f>
        <v>48</v>
      </c>
      <c r="Z5" s="28">
        <f t="array" ref="Z5">IF(ISBLANK(FRI_Sprint!$A$2),100,IF(ISBLANK(A5),100,IF((OR(EXACT(A5,FRI_Sprint!$C$2:$C$112))),VLOOKUP(A5,FRI_Sprint!$C$2:$I$112,4,FALSE))))</f>
        <v>7.2</v>
      </c>
      <c r="AA5" s="29">
        <f>IF(Z5&gt;=100,51,RANK(Z5,$Z$4:$Z$60,1))</f>
        <v>2</v>
      </c>
      <c r="AB5" s="40">
        <f>VLOOKUP(AA5,[1]Punktezuordnung!$A$2:$B$52,2,FALSE())</f>
        <v>49</v>
      </c>
      <c r="AC5" s="37">
        <f t="array" ref="AC5">IF(ISBLANK(FRI_Stoß!$A$2),0,IF(ISBLANK(A5),0,IF((OR(EXACT(A5,FRI_Stoß!$C$2:$C$105))),VLOOKUP(A5,FRI_Stoß!$C$2:$I$105,4,FALSE))))</f>
        <v>27</v>
      </c>
      <c r="AD5" s="29">
        <f>IF(AC5&lt;=0,51,RANK(AC5,$AC$4:$AC$60,0))</f>
        <v>11</v>
      </c>
      <c r="AE5" s="40">
        <f>VLOOKUP(AD5,[1]Punktezuordnung!$A$2:$B$52,2,FALSE())</f>
        <v>40</v>
      </c>
      <c r="AF5" s="59">
        <f t="array" ref="AF5">IF(ISBLANK(LAT_Stab!$A$2),0,IF(ISBLANK(A5),0,IF((OR(EXACT(A5,LAT_Stab!$C$2:$C$123))),VLOOKUP(A5,LAT_Stab!$C$2:$I$123,4,FALSE))))</f>
        <v>25</v>
      </c>
      <c r="AG5" s="29">
        <f>IF(AF5&lt;=0,51,RANK(AF5,$AF$4:$AF$60,0))</f>
        <v>2</v>
      </c>
      <c r="AH5" s="40">
        <f>VLOOKUP(AG5,[1]Punktezuordnung!$A$2:$B$52,2,FALSE())</f>
        <v>49</v>
      </c>
      <c r="AI5" s="38">
        <f t="array" ref="AI5">IF(ISBLANK(LAT_Dreh!$A$2),0,IF(ISBLANK(A5),0,IF((OR(EXACT(A5,LAT_Dreh!$C$2:$C$123))),VLOOKUP(A5,LAT_Dreh!$C$2:$I$123,4,FALSE))))</f>
        <v>35</v>
      </c>
      <c r="AJ5" s="29">
        <f>IF(AI5&lt;=0,51,RANK(AI5,$AI$4:$AI$49,0))</f>
        <v>4</v>
      </c>
      <c r="AK5" s="40">
        <f>VLOOKUP(AJ5,[1]Punktezuordnung!$A$2:$B$52,2,FALSE())</f>
        <v>47</v>
      </c>
      <c r="AL5" s="27">
        <f t="array" ref="AL5">IF(ISBLANK(NIA_Cross!$A$2),100,IF(ISBLANK(A5),100,IF((OR(EXACT(A5,NIA_Cross!$C$2:$C$200))),VLOOKUP(A5,NIA_Cross!$C$2:$I$200,4,FALSE))))</f>
        <v>100</v>
      </c>
      <c r="AM5" s="29">
        <f>IF(AL5=100,51,RANK(AL5,$AL$4:$AL$60,1))</f>
        <v>51</v>
      </c>
      <c r="AN5" s="30">
        <f>VLOOKUP(AM5,[1]Punktezuordnung!$A$2:$B$52,2,FALSE())</f>
        <v>0</v>
      </c>
      <c r="AO5" s="53">
        <f t="array" ref="AO5">IF(ISBLANK(NIA_Weit!$A$2),0,IF(ISBLANK(A5),0,IF((OR(EXACT(A5,NIA_Weit!$C$2:$C$200))),VLOOKUP(A5,NIA_Weit!$C$2:$I$200,4,FALSE))))</f>
        <v>0</v>
      </c>
      <c r="AP5" s="29">
        <f>IF(AO5&lt;=0,51,RANK(AO5,$AO$4:$AO$60,0))</f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>IF(AR5&lt;=0,51,RANK(AR5,$AR$4:$AR$60,0))</f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>IF(AU5&lt;=0,51,RANK(AU5,$AU$4:$AU$60,0))</f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6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33</v>
      </c>
      <c r="B6" s="24" t="s">
        <v>26</v>
      </c>
      <c r="C6" s="24">
        <v>2016</v>
      </c>
      <c r="D6" s="24" t="s">
        <v>34</v>
      </c>
      <c r="E6" s="29">
        <f>IF(F6=0,"",RANK(F6,$F$4:$F$60,0))</f>
        <v>2</v>
      </c>
      <c r="F6" s="40">
        <f>SUM(LARGE(H6:S6,{1;2;3;4;5;6;7;8;9}))</f>
        <v>282</v>
      </c>
      <c r="G6" s="34">
        <f>COUNTIF(H6:S6,"&gt;0")</f>
        <v>6</v>
      </c>
      <c r="H6" s="35">
        <f>V6</f>
        <v>42</v>
      </c>
      <c r="I6" s="30">
        <f>Y6</f>
        <v>50</v>
      </c>
      <c r="J6" s="35">
        <f>AB6</f>
        <v>46</v>
      </c>
      <c r="K6" s="30">
        <f>AE6</f>
        <v>50</v>
      </c>
      <c r="L6" s="31">
        <f>AH6</f>
        <v>46</v>
      </c>
      <c r="M6" s="32">
        <f>AK6</f>
        <v>48</v>
      </c>
      <c r="N6" s="36">
        <f>AN6</f>
        <v>0</v>
      </c>
      <c r="O6" s="52">
        <f>AQ6</f>
        <v>0</v>
      </c>
      <c r="P6" s="35">
        <f>AT6</f>
        <v>0</v>
      </c>
      <c r="Q6" s="30">
        <f>AW6</f>
        <v>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IF(ISBLANK(ALS_Sprint!$A$2),100,IF(ISBLANK(A6),100,IF((OR(EXACT(A6,ALS_Sprint!$C$2:$C$107))),VLOOKUP(A6,ALS_Sprint!$C$2:$I$107,4,FALSE))))</f>
        <v>7.6</v>
      </c>
      <c r="U6" s="29">
        <f>IF(T6&gt;=100,51,RANK(T6,$T$4:$T$60,1))</f>
        <v>9</v>
      </c>
      <c r="V6" s="40">
        <f>VLOOKUP(U6,[1]Punktezuordnung!$A$2:$B$52,2,FALSE())</f>
        <v>42</v>
      </c>
      <c r="W6" s="44">
        <f t="array" ref="W6">IF(ISBLANK(ALS_Wurf!$A$2),0,IF(ISBLANK(A6),0,IF((OR(EXACT(A6,ALS_Wurf!$C$2:$C$108))),VLOOKUP(A6,ALS_Wurf!$C$2:$I$108,4,FALSE))))</f>
        <v>90</v>
      </c>
      <c r="X6" s="29">
        <f>IF(W6&lt;=0,51,RANK(W6,$W$4:$W$60,0))</f>
        <v>1</v>
      </c>
      <c r="Y6" s="40">
        <f>VLOOKUP(X6,[1]Punktezuordnung!$A$2:$B$52,2,FALSE())</f>
        <v>50</v>
      </c>
      <c r="Z6" s="28">
        <f t="array" ref="Z6">IF(ISBLANK(FRI_Sprint!$A$2),100,IF(ISBLANK(A6),100,IF((OR(EXACT(A6,FRI_Sprint!$C$2:$C$112))),VLOOKUP(A6,FRI_Sprint!$C$2:$I$112,4,FALSE))))</f>
        <v>7.5</v>
      </c>
      <c r="AA6" s="29">
        <f>IF(Z6&gt;=100,51,RANK(Z6,$Z$4:$Z$60,1))</f>
        <v>5</v>
      </c>
      <c r="AB6" s="40">
        <f>VLOOKUP(AA6,[1]Punktezuordnung!$A$2:$B$52,2,FALSE())</f>
        <v>46</v>
      </c>
      <c r="AC6" s="37">
        <f t="array" ref="AC6">IF(ISBLANK(FRI_Stoß!$A$2),0,IF(ISBLANK(A6),0,IF((OR(EXACT(A6,FRI_Stoß!$C$2:$C$105))),VLOOKUP(A6,FRI_Stoß!$C$2:$I$105,4,FALSE))))</f>
        <v>33</v>
      </c>
      <c r="AD6" s="29">
        <f>IF(AC6&lt;=0,51,RANK(AC6,$AC$4:$AC$60,0))</f>
        <v>1</v>
      </c>
      <c r="AE6" s="40">
        <f>VLOOKUP(AD6,[1]Punktezuordnung!$A$2:$B$52,2,FALSE())</f>
        <v>50</v>
      </c>
      <c r="AF6" s="59">
        <f t="array" ref="AF6">IF(ISBLANK(LAT_Stab!$A$2),0,IF(ISBLANK(A6),0,IF((OR(EXACT(A6,LAT_Stab!$C$2:$C$123))),VLOOKUP(A6,LAT_Stab!$C$2:$I$123,4,FALSE))))</f>
        <v>23</v>
      </c>
      <c r="AG6" s="29">
        <f>IF(AF6&lt;=0,51,RANK(AF6,$AF$4:$AF$60,0))</f>
        <v>5</v>
      </c>
      <c r="AH6" s="40">
        <f>VLOOKUP(AG6,[1]Punktezuordnung!$A$2:$B$52,2,FALSE())</f>
        <v>46</v>
      </c>
      <c r="AI6" s="38">
        <f t="array" ref="AI6">IF(ISBLANK(LAT_Dreh!$A$2),0,IF(ISBLANK(A6),0,IF((OR(EXACT(A6,LAT_Dreh!$C$2:$C$123))),VLOOKUP(A6,LAT_Dreh!$C$2:$I$123,4,FALSE))))</f>
        <v>36</v>
      </c>
      <c r="AJ6" s="29">
        <f>IF(AI6&lt;=0,51,RANK(AI6,$AI$4:$AI$49,0))</f>
        <v>3</v>
      </c>
      <c r="AK6" s="40">
        <f>VLOOKUP(AJ6,[1]Punktezuordnung!$A$2:$B$52,2,FALSE())</f>
        <v>48</v>
      </c>
      <c r="AL6" s="27">
        <f t="array" ref="AL6">IF(ISBLANK(NIA_Cross!$A$2),100,IF(ISBLANK(A6),100,IF((OR(EXACT(A6,NIA_Cross!$C$2:$C$200))),VLOOKUP(A6,NIA_Cross!$C$2:$I$200,4,FALSE))))</f>
        <v>100</v>
      </c>
      <c r="AM6" s="29">
        <f>IF(AL6=100,51,RANK(AL6,$AL$4:$AL$60,1))</f>
        <v>51</v>
      </c>
      <c r="AN6" s="30">
        <f>VLOOKUP(AM6,[1]Punktezuordnung!$A$2:$B$52,2,FALSE())</f>
        <v>0</v>
      </c>
      <c r="AO6" s="53">
        <f t="array" ref="AO6">IF(ISBLANK(NIA_Weit!$A$2),0,IF(ISBLANK(A6),0,IF((OR(EXACT(A6,NIA_Weit!$C$2:$C$200))),VLOOKUP(A6,NIA_Weit!$C$2:$I$200,4,FALSE))))</f>
        <v>0</v>
      </c>
      <c r="AP6" s="29">
        <f>IF(AO6&lt;=0,51,RANK(AO6,$AO$4:$AO$60,0))</f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>IF(AR6&lt;=0,51,RANK(AR6,$AR$4:$AR$60,0))</f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>IF(AU6&lt;=0,51,RANK(AU6,$AU$4:$AU$60,0))</f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6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32</v>
      </c>
      <c r="B7" s="24" t="s">
        <v>26</v>
      </c>
      <c r="C7" s="24">
        <v>2016</v>
      </c>
      <c r="D7" s="24" t="s">
        <v>29</v>
      </c>
      <c r="E7" s="29">
        <f>IF(F7=0,"",RANK(F7,$F$4:$F$60,0))</f>
        <v>4</v>
      </c>
      <c r="F7" s="40">
        <f>SUM(LARGE(H7:S7,{1;2;3;4;5;6;7;8;9}))</f>
        <v>277</v>
      </c>
      <c r="G7" s="46">
        <f>COUNTIF(H7:S7,"&gt;0")</f>
        <v>6</v>
      </c>
      <c r="H7" s="47">
        <f>V7</f>
        <v>47</v>
      </c>
      <c r="I7" s="45">
        <f>Y7</f>
        <v>45</v>
      </c>
      <c r="J7" s="47">
        <f>AB7</f>
        <v>43</v>
      </c>
      <c r="K7" s="45">
        <f>AE7</f>
        <v>47</v>
      </c>
      <c r="L7" s="31">
        <f>AH7</f>
        <v>46</v>
      </c>
      <c r="M7" s="32">
        <f>AK7</f>
        <v>49</v>
      </c>
      <c r="N7" s="48">
        <f>AN7</f>
        <v>0</v>
      </c>
      <c r="O7" s="52">
        <f>AQ7</f>
        <v>0</v>
      </c>
      <c r="P7" s="47">
        <f>AT7</f>
        <v>0</v>
      </c>
      <c r="Q7" s="45">
        <f>AW7</f>
        <v>0</v>
      </c>
      <c r="R7" s="47">
        <f>AZ7</f>
        <v>0</v>
      </c>
      <c r="S7" s="45">
        <f>BC7</f>
        <v>0</v>
      </c>
      <c r="T7" s="25">
        <f t="array" ref="T7">IF(ISBLANK(ALS_Sprint!$A$2),100,IF(ISBLANK(A7),100,IF((OR(EXACT(A7,ALS_Sprint!$C$2:$C$107))),VLOOKUP(A7,ALS_Sprint!$C$2:$I$107,4,FALSE))))</f>
        <v>7.42</v>
      </c>
      <c r="U7" s="29">
        <f>IF(T7&gt;=100,51,RANK(T7,$T$4:$T$60,1))</f>
        <v>4</v>
      </c>
      <c r="V7" s="40">
        <f>VLOOKUP(U7,[1]Punktezuordnung!$A$2:$B$52,2,FALSE())</f>
        <v>47</v>
      </c>
      <c r="W7" s="44">
        <f t="array" ref="W7">IF(ISBLANK(ALS_Wurf!$A$2),0,IF(ISBLANK(A7),0,IF((OR(EXACT(A7,ALS_Wurf!$C$2:$C$108))),VLOOKUP(A7,ALS_Wurf!$C$2:$I$108,4,FALSE))))</f>
        <v>59</v>
      </c>
      <c r="X7" s="29">
        <f>IF(W7&lt;=0,51,RANK(W7,$W$4:$W$60,0))</f>
        <v>6</v>
      </c>
      <c r="Y7" s="40">
        <f>VLOOKUP(X7,[1]Punktezuordnung!$A$2:$B$52,2,FALSE())</f>
        <v>45</v>
      </c>
      <c r="Z7" s="28">
        <f t="array" ref="Z7">IF(ISBLANK(FRI_Sprint!$A$2),100,IF(ISBLANK(A7),100,IF((OR(EXACT(A7,FRI_Sprint!$C$2:$C$112))),VLOOKUP(A7,FRI_Sprint!$C$2:$I$112,4,FALSE))))</f>
        <v>7.7</v>
      </c>
      <c r="AA7" s="29">
        <f>IF(Z7&gt;=100,51,RANK(Z7,$Z$4:$Z$60,1))</f>
        <v>8</v>
      </c>
      <c r="AB7" s="40">
        <f>VLOOKUP(AA7,[1]Punktezuordnung!$A$2:$B$52,2,FALSE())</f>
        <v>43</v>
      </c>
      <c r="AC7" s="37">
        <f t="array" ref="AC7">IF(ISBLANK(FRI_Stoß!$A$2),0,IF(ISBLANK(A7),0,IF((OR(EXACT(A7,FRI_Stoß!$C$2:$C$105))),VLOOKUP(A7,FRI_Stoß!$C$2:$I$105,4,FALSE))))</f>
        <v>32</v>
      </c>
      <c r="AD7" s="29">
        <f>IF(AC7&lt;=0,51,RANK(AC7,$AC$4:$AC$60,0))</f>
        <v>4</v>
      </c>
      <c r="AE7" s="40">
        <f>VLOOKUP(AD7,[1]Punktezuordnung!$A$2:$B$52,2,FALSE())</f>
        <v>47</v>
      </c>
      <c r="AF7" s="59">
        <f t="array" ref="AF7">IF(ISBLANK(LAT_Stab!$A$2),0,IF(ISBLANK(A7),0,IF((OR(EXACT(A7,LAT_Stab!$C$2:$C$123))),VLOOKUP(A7,LAT_Stab!$C$2:$I$123,4,FALSE))))</f>
        <v>23</v>
      </c>
      <c r="AG7" s="29">
        <f>IF(AF7&lt;=0,51,RANK(AF7,$AF$4:$AF$60,0))</f>
        <v>5</v>
      </c>
      <c r="AH7" s="40">
        <f>VLOOKUP(AG7,[1]Punktezuordnung!$A$2:$B$52,2,FALSE())</f>
        <v>46</v>
      </c>
      <c r="AI7" s="38">
        <f t="array" ref="AI7">IF(ISBLANK(LAT_Dreh!$A$2),0,IF(ISBLANK(A7),0,IF((OR(EXACT(A7,LAT_Dreh!$C$2:$C$123))),VLOOKUP(A7,LAT_Dreh!$C$2:$I$123,4,FALSE))))</f>
        <v>42</v>
      </c>
      <c r="AJ7" s="29">
        <f>IF(AI7&lt;=0,51,RANK(AI7,$AI$4:$AI$49,0))</f>
        <v>2</v>
      </c>
      <c r="AK7" s="40">
        <f>VLOOKUP(AJ7,[1]Punktezuordnung!$A$2:$B$52,2,FALSE())</f>
        <v>49</v>
      </c>
      <c r="AL7" s="27">
        <f t="array" ref="AL7">IF(ISBLANK(NIA_Cross!$A$2),100,IF(ISBLANK(A7),100,IF((OR(EXACT(A7,NIA_Cross!$C$2:$C$200))),VLOOKUP(A7,NIA_Cross!$C$2:$I$200,4,FALSE))))</f>
        <v>100</v>
      </c>
      <c r="AM7" s="29">
        <f>IF(AL7=100,51,RANK(AL7,$AL$4:$AL$60,1))</f>
        <v>51</v>
      </c>
      <c r="AN7" s="30">
        <f>VLOOKUP(AM7,[1]Punktezuordnung!$A$2:$B$52,2,FALSE())</f>
        <v>0</v>
      </c>
      <c r="AO7" s="53">
        <f t="array" ref="AO7">IF(ISBLANK(NIA_Weit!$A$2),0,IF(ISBLANK(A7),0,IF((OR(EXACT(A7,NIA_Weit!$C$2:$C$200))),VLOOKUP(A7,NIA_Weit!$C$2:$I$200,4,FALSE))))</f>
        <v>0</v>
      </c>
      <c r="AP7" s="29">
        <f>IF(AO7&lt;=0,51,RANK(AO7,$AO$4:$AO$60,0))</f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>IF(AR7&lt;=0,51,RANK(AR7,$AR$4:$AR$60,0))</f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>IF(AU7&lt;=0,51,RANK(AU7,$AU$4:$AU$60,0))</f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6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37</v>
      </c>
      <c r="B8" s="24" t="s">
        <v>26</v>
      </c>
      <c r="C8" s="24">
        <v>2016</v>
      </c>
      <c r="D8" s="24" t="s">
        <v>29</v>
      </c>
      <c r="E8" s="29">
        <f>IF(F8=0,"",RANK(F8,$F$4:$F$60,0))</f>
        <v>5</v>
      </c>
      <c r="F8" s="40">
        <f>SUM(LARGE(H8:S8,{1;2;3;4;5;6;7;8;9}))</f>
        <v>262</v>
      </c>
      <c r="G8" s="34">
        <f>COUNTIF(H8:S8,"&gt;0")</f>
        <v>6</v>
      </c>
      <c r="H8" s="35">
        <f>V8</f>
        <v>44</v>
      </c>
      <c r="I8" s="30">
        <f>Y8</f>
        <v>42</v>
      </c>
      <c r="J8" s="35">
        <f>AB8</f>
        <v>44</v>
      </c>
      <c r="K8" s="30">
        <f>AE8</f>
        <v>44</v>
      </c>
      <c r="L8" s="31">
        <f>AH8</f>
        <v>43</v>
      </c>
      <c r="M8" s="32">
        <f>AK8</f>
        <v>45</v>
      </c>
      <c r="N8" s="36">
        <f>AN8</f>
        <v>0</v>
      </c>
      <c r="O8" s="52">
        <f>AQ8</f>
        <v>0</v>
      </c>
      <c r="P8" s="35">
        <f>AT8</f>
        <v>0</v>
      </c>
      <c r="Q8" s="30">
        <f>AW8</f>
        <v>0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IF(ISBLANK(ALS_Sprint!$A$2),100,IF(ISBLANK(A8),100,IF((OR(EXACT(A8,ALS_Sprint!$C$2:$C$107))),VLOOKUP(A8,ALS_Sprint!$C$2:$I$107,4,FALSE))))</f>
        <v>7.52</v>
      </c>
      <c r="U8" s="29">
        <f>IF(T8&gt;=100,51,RANK(T8,$T$4:$T$60,1))</f>
        <v>7</v>
      </c>
      <c r="V8" s="40">
        <f>VLOOKUP(U8,[1]Punktezuordnung!$A$2:$B$52,2,FALSE())</f>
        <v>44</v>
      </c>
      <c r="W8" s="44">
        <f t="array" ref="W8">IF(ISBLANK(ALS_Wurf!$A$2),0,IF(ISBLANK(A8),0,IF((OR(EXACT(A8,ALS_Wurf!$C$2:$C$108))),VLOOKUP(A8,ALS_Wurf!$C$2:$I$108,4,FALSE))))</f>
        <v>54</v>
      </c>
      <c r="X8" s="29">
        <f>IF(W8&lt;=0,51,RANK(W8,$W$4:$W$60,0))</f>
        <v>9</v>
      </c>
      <c r="Y8" s="40">
        <f>VLOOKUP(X8,[1]Punktezuordnung!$A$2:$B$52,2,FALSE())</f>
        <v>42</v>
      </c>
      <c r="Z8" s="28">
        <f t="array" ref="Z8">IF(ISBLANK(FRI_Sprint!$A$2),100,IF(ISBLANK(A8),100,IF((OR(EXACT(A8,FRI_Sprint!$C$2:$C$112))),VLOOKUP(A8,FRI_Sprint!$C$2:$I$112,4,FALSE))))</f>
        <v>7.6</v>
      </c>
      <c r="AA8" s="29">
        <f>IF(Z8&gt;=100,51,RANK(Z8,$Z$4:$Z$60,1))</f>
        <v>7</v>
      </c>
      <c r="AB8" s="40">
        <f>VLOOKUP(AA8,[1]Punktezuordnung!$A$2:$B$52,2,FALSE())</f>
        <v>44</v>
      </c>
      <c r="AC8" s="37">
        <f t="array" ref="AC8">IF(ISBLANK(FRI_Stoß!$A$2),0,IF(ISBLANK(A8),0,IF((OR(EXACT(A8,FRI_Stoß!$C$2:$C$105))),VLOOKUP(A8,FRI_Stoß!$C$2:$I$105,4,FALSE))))</f>
        <v>29</v>
      </c>
      <c r="AD8" s="29">
        <f>IF(AC8&lt;=0,51,RANK(AC8,$AC$4:$AC$60,0))</f>
        <v>7</v>
      </c>
      <c r="AE8" s="40">
        <f>VLOOKUP(AD8,[1]Punktezuordnung!$A$2:$B$52,2,FALSE())</f>
        <v>44</v>
      </c>
      <c r="AF8" s="59">
        <f t="array" ref="AF8">IF(ISBLANK(LAT_Stab!$A$2),0,IF(ISBLANK(A8),0,IF((OR(EXACT(A8,LAT_Stab!$C$2:$C$123))),VLOOKUP(A8,LAT_Stab!$C$2:$I$123,4,FALSE))))</f>
        <v>19</v>
      </c>
      <c r="AG8" s="29">
        <f>IF(AF8&lt;=0,51,RANK(AF8,$AF$4:$AF$60,0))</f>
        <v>8</v>
      </c>
      <c r="AH8" s="40">
        <f>VLOOKUP(AG8,[1]Punktezuordnung!$A$2:$B$52,2,FALSE())</f>
        <v>43</v>
      </c>
      <c r="AI8" s="38">
        <f t="array" ref="AI8">IF(ISBLANK(LAT_Dreh!$A$2),0,IF(ISBLANK(A8),0,IF((OR(EXACT(A8,LAT_Dreh!$C$2:$C$123))),VLOOKUP(A8,LAT_Dreh!$C$2:$I$123,4,FALSE))))</f>
        <v>30</v>
      </c>
      <c r="AJ8" s="29">
        <f>IF(AI8&lt;=0,51,RANK(AI8,$AI$4:$AI$49,0))</f>
        <v>6</v>
      </c>
      <c r="AK8" s="40">
        <f>VLOOKUP(AJ8,[1]Punktezuordnung!$A$2:$B$52,2,FALSE())</f>
        <v>45</v>
      </c>
      <c r="AL8" s="27">
        <f t="array" ref="AL8">IF(ISBLANK(NIA_Cross!$A$2),100,IF(ISBLANK(A8),100,IF((OR(EXACT(A8,NIA_Cross!$C$2:$C$200))),VLOOKUP(A8,NIA_Cross!$C$2:$I$200,4,FALSE))))</f>
        <v>100</v>
      </c>
      <c r="AM8" s="29">
        <f>IF(AL8=100,51,RANK(AL8,$AL$4:$AL$60,1))</f>
        <v>51</v>
      </c>
      <c r="AN8" s="30">
        <f>VLOOKUP(AM8,[1]Punktezuordnung!$A$2:$B$52,2,FALSE())</f>
        <v>0</v>
      </c>
      <c r="AO8" s="53">
        <f t="array" ref="AO8">IF(ISBLANK(NIA_Weit!$A$2),0,IF(ISBLANK(A8),0,IF((OR(EXACT(A8,NIA_Weit!$C$2:$C$200))),VLOOKUP(A8,NIA_Weit!$C$2:$I$200,4,FALSE))))</f>
        <v>0</v>
      </c>
      <c r="AP8" s="29">
        <f>IF(AO8&lt;=0,51,RANK(AO8,$AO$4:$AO$60,0))</f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>IF(AR8&lt;=0,51,RANK(AR8,$AR$4:$AR$60,0))</f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>IF(AU8&lt;=0,51,RANK(AU8,$AU$4:$AU$60,0))</f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6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42</v>
      </c>
      <c r="B9" s="24" t="s">
        <v>26</v>
      </c>
      <c r="C9" s="24">
        <v>2016</v>
      </c>
      <c r="D9" s="24" t="s">
        <v>27</v>
      </c>
      <c r="E9" s="29">
        <f>IF(F9=0,"",RANK(F9,$F$4:$F$60,0))</f>
        <v>6</v>
      </c>
      <c r="F9" s="40">
        <f>SUM(LARGE(H9:S9,{1;2;3;4;5;6;7;8;9}))</f>
        <v>258</v>
      </c>
      <c r="G9" s="34">
        <f>COUNTIF(H9:S9,"&gt;0")</f>
        <v>6</v>
      </c>
      <c r="H9" s="35">
        <f>V9</f>
        <v>39</v>
      </c>
      <c r="I9" s="30">
        <f>Y9</f>
        <v>41</v>
      </c>
      <c r="J9" s="35">
        <f>AB9</f>
        <v>38</v>
      </c>
      <c r="K9" s="30">
        <f>AE9</f>
        <v>45</v>
      </c>
      <c r="L9" s="31">
        <f>AH9</f>
        <v>49</v>
      </c>
      <c r="M9" s="32">
        <f>AK9</f>
        <v>46</v>
      </c>
      <c r="N9" s="36">
        <f>AN9</f>
        <v>0</v>
      </c>
      <c r="O9" s="52">
        <f>AQ9</f>
        <v>0</v>
      </c>
      <c r="P9" s="35">
        <f>AT9</f>
        <v>0</v>
      </c>
      <c r="Q9" s="30">
        <f>AW9</f>
        <v>0</v>
      </c>
      <c r="R9" s="35">
        <f>AZ9</f>
        <v>0</v>
      </c>
      <c r="S9" s="30">
        <f>BC9</f>
        <v>0</v>
      </c>
      <c r="T9" s="25">
        <f t="array" ref="T9">IF(ISBLANK(ALS_Sprint!$A$2),100,IF(ISBLANK(A9),100,IF((OR(EXACT(A9,ALS_Sprint!$C$2:$C$107))),VLOOKUP(A9,ALS_Sprint!$C$2:$I$107,4,FALSE))))</f>
        <v>7.79</v>
      </c>
      <c r="U9" s="29">
        <f>IF(T9&gt;=100,51,RANK(T9,$T$4:$T$60,1))</f>
        <v>12</v>
      </c>
      <c r="V9" s="40">
        <f>VLOOKUP(U9,[1]Punktezuordnung!$A$2:$B$52,2,FALSE())</f>
        <v>39</v>
      </c>
      <c r="W9" s="44">
        <f t="array" ref="W9">IF(ISBLANK(ALS_Wurf!$A$2),0,IF(ISBLANK(A9),0,IF((OR(EXACT(A9,ALS_Wurf!$C$2:$C$108))),VLOOKUP(A9,ALS_Wurf!$C$2:$I$108,4,FALSE))))</f>
        <v>53</v>
      </c>
      <c r="X9" s="29">
        <f>IF(W9&lt;=0,51,RANK(W9,$W$4:$W$60,0))</f>
        <v>10</v>
      </c>
      <c r="Y9" s="40">
        <f>VLOOKUP(X9,[1]Punktezuordnung!$A$2:$B$52,2,FALSE())</f>
        <v>41</v>
      </c>
      <c r="Z9" s="28">
        <f t="array" ref="Z9">IF(ISBLANK(FRI_Sprint!$A$2),100,IF(ISBLANK(A9),100,IF((OR(EXACT(A9,FRI_Sprint!$C$2:$C$112))),VLOOKUP(A9,FRI_Sprint!$C$2:$I$112,4,FALSE))))</f>
        <v>8.1</v>
      </c>
      <c r="AA9" s="29">
        <f>IF(Z9&gt;=100,51,RANK(Z9,$Z$4:$Z$60,1))</f>
        <v>13</v>
      </c>
      <c r="AB9" s="40">
        <f>VLOOKUP(AA9,[1]Punktezuordnung!$A$2:$B$52,2,FALSE())</f>
        <v>38</v>
      </c>
      <c r="AC9" s="37">
        <f t="array" ref="AC9">IF(ISBLANK(FRI_Stoß!$A$2),0,IF(ISBLANK(A9),0,IF((OR(EXACT(A9,FRI_Stoß!$C$2:$C$105))),VLOOKUP(A9,FRI_Stoß!$C$2:$I$105,4,FALSE))))</f>
        <v>30</v>
      </c>
      <c r="AD9" s="29">
        <f>IF(AC9&lt;=0,51,RANK(AC9,$AC$4:$AC$60,0))</f>
        <v>6</v>
      </c>
      <c r="AE9" s="40">
        <f>VLOOKUP(AD9,[1]Punktezuordnung!$A$2:$B$52,2,FALSE())</f>
        <v>45</v>
      </c>
      <c r="AF9" s="59">
        <f t="array" ref="AF9">IF(ISBLANK(LAT_Stab!$A$2),0,IF(ISBLANK(A9),0,IF((OR(EXACT(A9,LAT_Stab!$C$2:$C$123))),VLOOKUP(A9,LAT_Stab!$C$2:$I$123,4,FALSE))))</f>
        <v>25</v>
      </c>
      <c r="AG9" s="29">
        <f>IF(AF9&lt;=0,51,RANK(AF9,$AF$4:$AF$60,0))</f>
        <v>2</v>
      </c>
      <c r="AH9" s="40">
        <f>VLOOKUP(AG9,[1]Punktezuordnung!$A$2:$B$52,2,FALSE())</f>
        <v>49</v>
      </c>
      <c r="AI9" s="38">
        <f t="array" ref="AI9">IF(ISBLANK(LAT_Dreh!$A$2),0,IF(ISBLANK(A9),0,IF((OR(EXACT(A9,LAT_Dreh!$C$2:$C$123))),VLOOKUP(A9,LAT_Dreh!$C$2:$I$123,4,FALSE))))</f>
        <v>32</v>
      </c>
      <c r="AJ9" s="29">
        <f>IF(AI9&lt;=0,51,RANK(AI9,$AI$4:$AI$49,0))</f>
        <v>5</v>
      </c>
      <c r="AK9" s="40">
        <f>VLOOKUP(AJ9,[1]Punktezuordnung!$A$2:$B$52,2,FALSE())</f>
        <v>46</v>
      </c>
      <c r="AL9" s="27">
        <f t="array" ref="AL9">IF(ISBLANK(NIA_Cross!$A$2),100,IF(ISBLANK(A9),100,IF((OR(EXACT(A9,NIA_Cross!$C$2:$C$200))),VLOOKUP(A9,NIA_Cross!$C$2:$I$200,4,FALSE))))</f>
        <v>100</v>
      </c>
      <c r="AM9" s="29">
        <f>IF(AL9=100,51,RANK(AL9,$AL$4:$AL$60,1))</f>
        <v>51</v>
      </c>
      <c r="AN9" s="30">
        <f>VLOOKUP(AM9,[1]Punktezuordnung!$A$2:$B$52,2,FALSE())</f>
        <v>0</v>
      </c>
      <c r="AO9" s="53">
        <f t="array" ref="AO9">IF(ISBLANK(NIA_Weit!$A$2),0,IF(ISBLANK(A9),0,IF((OR(EXACT(A9,NIA_Weit!$C$2:$C$200))),VLOOKUP(A9,NIA_Weit!$C$2:$I$200,4,FALSE))))</f>
        <v>0</v>
      </c>
      <c r="AP9" s="29">
        <f>IF(AO9&lt;=0,51,RANK(AO9,$AO$4:$AO$60,0))</f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>IF(AR9&lt;=0,51,RANK(AR9,$AR$4:$AR$60,0))</f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>IF(AU9&lt;=0,51,RANK(AU9,$AU$4:$AU$60,0))</f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6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38</v>
      </c>
      <c r="B10" s="24" t="s">
        <v>26</v>
      </c>
      <c r="C10" s="24">
        <v>2016</v>
      </c>
      <c r="D10" s="24" t="s">
        <v>39</v>
      </c>
      <c r="E10" s="29">
        <f>IF(F10=0,"",RANK(F10,$F$4:$F$60,0))</f>
        <v>7</v>
      </c>
      <c r="F10" s="40">
        <f>SUM(LARGE(H10:S10,{1;2;3;4;5;6;7;8;9}))</f>
        <v>245</v>
      </c>
      <c r="G10" s="34">
        <f>COUNTIF(H10:S10,"&gt;0")</f>
        <v>6</v>
      </c>
      <c r="H10" s="35">
        <f>V10</f>
        <v>40</v>
      </c>
      <c r="I10" s="30">
        <f>Y10</f>
        <v>43</v>
      </c>
      <c r="J10" s="35">
        <f>AB10</f>
        <v>47</v>
      </c>
      <c r="K10" s="30">
        <f>AE10</f>
        <v>33</v>
      </c>
      <c r="L10" s="31">
        <f>AH10</f>
        <v>43</v>
      </c>
      <c r="M10" s="32">
        <f>AK10</f>
        <v>39</v>
      </c>
      <c r="N10" s="36">
        <f>AN10</f>
        <v>0</v>
      </c>
      <c r="O10" s="52">
        <f>AQ10</f>
        <v>0</v>
      </c>
      <c r="P10" s="35">
        <f>AT10</f>
        <v>0</v>
      </c>
      <c r="Q10" s="30">
        <f>AW10</f>
        <v>0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IF(ISBLANK(ALS_Sprint!$A$2),100,IF(ISBLANK(A10),100,IF((OR(EXACT(A10,ALS_Sprint!$C$2:$C$107))),VLOOKUP(A10,ALS_Sprint!$C$2:$I$107,4,FALSE))))</f>
        <v>7.71</v>
      </c>
      <c r="U10" s="29">
        <f>IF(T10&gt;=100,51,RANK(T10,$T$4:$T$60,1))</f>
        <v>11</v>
      </c>
      <c r="V10" s="40">
        <f>VLOOKUP(U10,[1]Punktezuordnung!$A$2:$B$52,2,FALSE())</f>
        <v>40</v>
      </c>
      <c r="W10" s="44">
        <f t="array" ref="W10">IF(ISBLANK(ALS_Wurf!$A$2),0,IF(ISBLANK(A10),0,IF((OR(EXACT(A10,ALS_Wurf!$C$2:$C$108))),VLOOKUP(A10,ALS_Wurf!$C$2:$I$108,4,FALSE))))</f>
        <v>58</v>
      </c>
      <c r="X10" s="29">
        <f>IF(W10&lt;=0,51,RANK(W10,$W$4:$W$60,0))</f>
        <v>8</v>
      </c>
      <c r="Y10" s="40">
        <f>VLOOKUP(X10,[1]Punktezuordnung!$A$2:$B$52,2,FALSE())</f>
        <v>43</v>
      </c>
      <c r="Z10" s="28">
        <f t="array" ref="Z10">IF(ISBLANK(FRI_Sprint!$A$2),100,IF(ISBLANK(A10),100,IF((OR(EXACT(A10,FRI_Sprint!$C$2:$C$112))),VLOOKUP(A10,FRI_Sprint!$C$2:$I$112,4,FALSE))))</f>
        <v>7.4</v>
      </c>
      <c r="AA10" s="29">
        <f>IF(Z10&gt;=100,51,RANK(Z10,$Z$4:$Z$60,1))</f>
        <v>4</v>
      </c>
      <c r="AB10" s="40">
        <f>VLOOKUP(AA10,[1]Punktezuordnung!$A$2:$B$52,2,FALSE())</f>
        <v>47</v>
      </c>
      <c r="AC10" s="37">
        <f t="array" ref="AC10">IF(ISBLANK(FRI_Stoß!$A$2),0,IF(ISBLANK(A10),0,IF((OR(EXACT(A10,FRI_Stoß!$C$2:$C$105))),VLOOKUP(A10,FRI_Stoß!$C$2:$I$105,4,FALSE))))</f>
        <v>24</v>
      </c>
      <c r="AD10" s="29">
        <f>IF(AC10&lt;=0,51,RANK(AC10,$AC$4:$AC$60,0))</f>
        <v>18</v>
      </c>
      <c r="AE10" s="40">
        <f>VLOOKUP(AD10,[1]Punktezuordnung!$A$2:$B$52,2,FALSE())</f>
        <v>33</v>
      </c>
      <c r="AF10" s="59">
        <f t="array" ref="AF10">IF(ISBLANK(LAT_Stab!$A$2),0,IF(ISBLANK(A10),0,IF((OR(EXACT(A10,LAT_Stab!$C$2:$C$123))),VLOOKUP(A10,LAT_Stab!$C$2:$I$123,4,FALSE))))</f>
        <v>19</v>
      </c>
      <c r="AG10" s="29">
        <f>IF(AF10&lt;=0,51,RANK(AF10,$AF$4:$AF$60,0))</f>
        <v>8</v>
      </c>
      <c r="AH10" s="40">
        <f>VLOOKUP(AG10,[1]Punktezuordnung!$A$2:$B$52,2,FALSE())</f>
        <v>43</v>
      </c>
      <c r="AI10" s="38">
        <f t="array" ref="AI10">IF(ISBLANK(LAT_Dreh!$A$2),0,IF(ISBLANK(A10),0,IF((OR(EXACT(A10,LAT_Dreh!$C$2:$C$123))),VLOOKUP(A10,LAT_Dreh!$C$2:$I$123,4,FALSE))))</f>
        <v>27</v>
      </c>
      <c r="AJ10" s="29">
        <f>IF(AI10&lt;=0,51,RANK(AI10,$AI$4:$AI$49,0))</f>
        <v>12</v>
      </c>
      <c r="AK10" s="40">
        <f>VLOOKUP(AJ10,[1]Punktezuordnung!$A$2:$B$52,2,FALSE())</f>
        <v>39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>IF(AL10=100,51,RANK(AL10,$AL$4:$AL$60,1))</f>
        <v>51</v>
      </c>
      <c r="AN10" s="30">
        <f>VLOOKUP(AM10,[1]Punktezuordnung!$A$2:$B$52,2,FALSE())</f>
        <v>0</v>
      </c>
      <c r="AO10" s="53">
        <f t="array" ref="AO10">IF(ISBLANK(NIA_Weit!$A$2),0,IF(ISBLANK(A10),0,IF((OR(EXACT(A10,NIA_Weit!$C$2:$C$200))),VLOOKUP(A10,NIA_Weit!$C$2:$I$200,4,FALSE))))</f>
        <v>0</v>
      </c>
      <c r="AP10" s="29">
        <f>IF(AO10&lt;=0,51,RANK(AO10,$AO$4:$AO$60,0))</f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>IF(AR10&lt;=0,51,RANK(AR10,$AR$4:$AR$60,0))</f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>IF(AU10&lt;=0,51,RANK(AU10,$AU$4:$AU$60,0))</f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6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36</v>
      </c>
      <c r="B11" s="24" t="s">
        <v>26</v>
      </c>
      <c r="C11" s="24">
        <v>2016</v>
      </c>
      <c r="D11" s="24" t="s">
        <v>31</v>
      </c>
      <c r="E11" s="29">
        <f>IF(F11=0,"",RANK(F11,$F$4:$F$60,0))</f>
        <v>8</v>
      </c>
      <c r="F11" s="40">
        <f>SUM(LARGE(H11:S11,{1;2;3;4;5;6;7;8;9}))</f>
        <v>244</v>
      </c>
      <c r="G11" s="34">
        <f>COUNTIF(H11:S11,"&gt;0")</f>
        <v>6</v>
      </c>
      <c r="H11" s="35">
        <f>V11</f>
        <v>43</v>
      </c>
      <c r="I11" s="30">
        <f>Y11</f>
        <v>46</v>
      </c>
      <c r="J11" s="35">
        <f>AB11</f>
        <v>40</v>
      </c>
      <c r="K11" s="30">
        <f>AE11</f>
        <v>42</v>
      </c>
      <c r="L11" s="31">
        <f>AH11</f>
        <v>34</v>
      </c>
      <c r="M11" s="32">
        <f>AK11</f>
        <v>39</v>
      </c>
      <c r="N11" s="36">
        <f>AN11</f>
        <v>0</v>
      </c>
      <c r="O11" s="52">
        <f>AQ11</f>
        <v>0</v>
      </c>
      <c r="P11" s="35">
        <f>AT11</f>
        <v>0</v>
      </c>
      <c r="Q11" s="30">
        <f>AW11</f>
        <v>0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IF(ISBLANK(ALS_Sprint!$A$2),100,IF(ISBLANK(A11),100,IF((OR(EXACT(A11,ALS_Sprint!$C$2:$C$107))),VLOOKUP(A11,ALS_Sprint!$C$2:$I$107,4,FALSE))))</f>
        <v>7.53</v>
      </c>
      <c r="U11" s="29">
        <f>IF(T11&gt;=100,51,RANK(T11,$T$4:$T$60,1))</f>
        <v>8</v>
      </c>
      <c r="V11" s="40">
        <f>VLOOKUP(U11,[1]Punktezuordnung!$A$2:$B$52,2,FALSE())</f>
        <v>43</v>
      </c>
      <c r="W11" s="44">
        <f t="array" ref="W11">IF(ISBLANK(ALS_Wurf!$A$2),0,IF(ISBLANK(A11),0,IF((OR(EXACT(A11,ALS_Wurf!$C$2:$C$108))),VLOOKUP(A11,ALS_Wurf!$C$2:$I$108,4,FALSE))))</f>
        <v>61</v>
      </c>
      <c r="X11" s="29">
        <f>IF(W11&lt;=0,51,RANK(W11,$W$4:$W$60,0))</f>
        <v>5</v>
      </c>
      <c r="Y11" s="40">
        <f>VLOOKUP(X11,[1]Punktezuordnung!$A$2:$B$52,2,FALSE())</f>
        <v>46</v>
      </c>
      <c r="Z11" s="28">
        <f t="array" ref="Z11">IF(ISBLANK(FRI_Sprint!$A$2),100,IF(ISBLANK(A11),100,IF((OR(EXACT(A11,FRI_Sprint!$C$2:$C$112))),VLOOKUP(A11,FRI_Sprint!$C$2:$I$112,4,FALSE))))</f>
        <v>7.9</v>
      </c>
      <c r="AA11" s="29">
        <f>IF(Z11&gt;=100,51,RANK(Z11,$Z$4:$Z$60,1))</f>
        <v>11</v>
      </c>
      <c r="AB11" s="40">
        <f>VLOOKUP(AA11,[1]Punktezuordnung!$A$2:$B$52,2,FALSE())</f>
        <v>40</v>
      </c>
      <c r="AC11" s="37">
        <f t="array" ref="AC11">IF(ISBLANK(FRI_Stoß!$A$2),0,IF(ISBLANK(A11),0,IF((OR(EXACT(A11,FRI_Stoß!$C$2:$C$105))),VLOOKUP(A11,FRI_Stoß!$C$2:$I$105,4,FALSE))))</f>
        <v>28</v>
      </c>
      <c r="AD11" s="29">
        <f>IF(AC11&lt;=0,51,RANK(AC11,$AC$4:$AC$60,0))</f>
        <v>9</v>
      </c>
      <c r="AE11" s="40">
        <f>VLOOKUP(AD11,[1]Punktezuordnung!$A$2:$B$52,2,FALSE())</f>
        <v>42</v>
      </c>
      <c r="AF11" s="59">
        <f t="array" ref="AF11">IF(ISBLANK(LAT_Stab!$A$2),0,IF(ISBLANK(A11),0,IF((OR(EXACT(A11,LAT_Stab!$C$2:$C$123))),VLOOKUP(A11,LAT_Stab!$C$2:$I$123,4,FALSE))))</f>
        <v>15</v>
      </c>
      <c r="AG11" s="29">
        <f>IF(AF11&lt;=0,51,RANK(AF11,$AF$4:$AF$60,0))</f>
        <v>17</v>
      </c>
      <c r="AH11" s="40">
        <f>VLOOKUP(AG11,[1]Punktezuordnung!$A$2:$B$52,2,FALSE())</f>
        <v>34</v>
      </c>
      <c r="AI11" s="38">
        <f t="array" ref="AI11">IF(ISBLANK(LAT_Dreh!$A$2),0,IF(ISBLANK(A11),0,IF((OR(EXACT(A11,LAT_Dreh!$C$2:$C$123))),VLOOKUP(A11,LAT_Dreh!$C$2:$I$123,4,FALSE))))</f>
        <v>27</v>
      </c>
      <c r="AJ11" s="29">
        <f>IF(AI11&lt;=0,51,RANK(AI11,$AI$4:$AI$49,0))</f>
        <v>12</v>
      </c>
      <c r="AK11" s="40">
        <f>VLOOKUP(AJ11,[1]Punktezuordnung!$A$2:$B$52,2,FALSE())</f>
        <v>39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>IF(AL11=100,51,RANK(AL11,$AL$4:$AL$60,1))</f>
        <v>51</v>
      </c>
      <c r="AN11" s="30">
        <f>VLOOKUP(AM11,[1]Punktezuordnung!$A$2:$B$52,2,FALSE())</f>
        <v>0</v>
      </c>
      <c r="AO11" s="53">
        <f t="array" ref="AO11">IF(ISBLANK(NIA_Weit!$A$2),0,IF(ISBLANK(A11),0,IF((OR(EXACT(A11,NIA_Weit!$C$2:$C$200))),VLOOKUP(A11,NIA_Weit!$C$2:$I$200,4,FALSE))))</f>
        <v>0</v>
      </c>
      <c r="AP11" s="29">
        <f>IF(AO11&lt;=0,51,RANK(AO11,$AO$4:$AO$60,0))</f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>IF(AR11&lt;=0,51,RANK(AR11,$AR$4:$AR$60,0))</f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>IF(AU11&lt;=0,51,RANK(AU11,$AU$4:$AU$60,0))</f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6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44</v>
      </c>
      <c r="B12" s="24" t="s">
        <v>26</v>
      </c>
      <c r="C12" s="24">
        <v>2016</v>
      </c>
      <c r="D12" s="24" t="s">
        <v>39</v>
      </c>
      <c r="E12" s="29">
        <f>IF(F12=0,"",RANK(F12,$F$4:$F$60,0))</f>
        <v>9</v>
      </c>
      <c r="F12" s="40">
        <f>SUM(LARGE(H12:S12,{1;2;3;4;5;6;7;8;9}))</f>
        <v>241</v>
      </c>
      <c r="G12" s="34">
        <f>COUNTIF(H12:S12,"&gt;0")</f>
        <v>6</v>
      </c>
      <c r="H12" s="35">
        <f>V12</f>
        <v>38</v>
      </c>
      <c r="I12" s="30">
        <f>Y12</f>
        <v>39</v>
      </c>
      <c r="J12" s="35">
        <f>AB12</f>
        <v>42</v>
      </c>
      <c r="K12" s="30">
        <f>AE12</f>
        <v>42</v>
      </c>
      <c r="L12" s="31">
        <f>AH12</f>
        <v>38</v>
      </c>
      <c r="M12" s="32">
        <f>AK12</f>
        <v>42</v>
      </c>
      <c r="N12" s="36">
        <f>AN12</f>
        <v>0</v>
      </c>
      <c r="O12" s="52">
        <f>AQ12</f>
        <v>0</v>
      </c>
      <c r="P12" s="35">
        <f>AT12</f>
        <v>0</v>
      </c>
      <c r="Q12" s="30">
        <f>AW12</f>
        <v>0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IF(ISBLANK(ALS_Sprint!$A$2),100,IF(ISBLANK(A12),100,IF((OR(EXACT(A12,ALS_Sprint!$C$2:$C$107))),VLOOKUP(A12,ALS_Sprint!$C$2:$I$107,4,FALSE))))</f>
        <v>7.82</v>
      </c>
      <c r="U12" s="29">
        <f>IF(T12&gt;=100,51,RANK(T12,$T$4:$T$60,1))</f>
        <v>13</v>
      </c>
      <c r="V12" s="40">
        <f>VLOOKUP(U12,[1]Punktezuordnung!$A$2:$B$52,2,FALSE())</f>
        <v>38</v>
      </c>
      <c r="W12" s="44">
        <f t="array" ref="W12">IF(ISBLANK(ALS_Wurf!$A$2),0,IF(ISBLANK(A12),0,IF((OR(EXACT(A12,ALS_Wurf!$C$2:$C$108))),VLOOKUP(A12,ALS_Wurf!$C$2:$I$108,4,FALSE))))</f>
        <v>51</v>
      </c>
      <c r="X12" s="29">
        <f>IF(W12&lt;=0,51,RANK(W12,$W$4:$W$60,0))</f>
        <v>12</v>
      </c>
      <c r="Y12" s="40">
        <f>VLOOKUP(X12,[1]Punktezuordnung!$A$2:$B$52,2,FALSE())</f>
        <v>39</v>
      </c>
      <c r="Z12" s="28">
        <f t="array" ref="Z12">IF(ISBLANK(FRI_Sprint!$A$2),100,IF(ISBLANK(A12),100,IF((OR(EXACT(A12,FRI_Sprint!$C$2:$C$112))),VLOOKUP(A12,FRI_Sprint!$C$2:$I$112,4,FALSE))))</f>
        <v>7.8</v>
      </c>
      <c r="AA12" s="29">
        <f>IF(Z12&gt;=100,51,RANK(Z12,$Z$4:$Z$60,1))</f>
        <v>9</v>
      </c>
      <c r="AB12" s="40">
        <f>VLOOKUP(AA12,[1]Punktezuordnung!$A$2:$B$52,2,FALSE())</f>
        <v>42</v>
      </c>
      <c r="AC12" s="37">
        <f t="array" ref="AC12">IF(ISBLANK(FRI_Stoß!$A$2),0,IF(ISBLANK(A12),0,IF((OR(EXACT(A12,FRI_Stoß!$C$2:$C$105))),VLOOKUP(A12,FRI_Stoß!$C$2:$I$105,4,FALSE))))</f>
        <v>28</v>
      </c>
      <c r="AD12" s="29">
        <f>IF(AC12&lt;=0,51,RANK(AC12,$AC$4:$AC$60,0))</f>
        <v>9</v>
      </c>
      <c r="AE12" s="40">
        <f>VLOOKUP(AD12,[1]Punktezuordnung!$A$2:$B$52,2,FALSE())</f>
        <v>42</v>
      </c>
      <c r="AF12" s="59">
        <f t="array" ref="AF12">IF(ISBLANK(LAT_Stab!$A$2),0,IF(ISBLANK(A12),0,IF((OR(EXACT(A12,LAT_Stab!$C$2:$C$123))),VLOOKUP(A12,LAT_Stab!$C$2:$I$123,4,FALSE))))</f>
        <v>17</v>
      </c>
      <c r="AG12" s="29">
        <f>IF(AF12&lt;=0,51,RANK(AF12,$AF$4:$AF$60,0))</f>
        <v>13</v>
      </c>
      <c r="AH12" s="40">
        <f>VLOOKUP(AG12,[1]Punktezuordnung!$A$2:$B$52,2,FALSE())</f>
        <v>38</v>
      </c>
      <c r="AI12" s="38">
        <f t="array" ref="AI12">IF(ISBLANK(LAT_Dreh!$A$2),0,IF(ISBLANK(A12),0,IF((OR(EXACT(A12,LAT_Dreh!$C$2:$C$123))),VLOOKUP(A12,LAT_Dreh!$C$2:$I$123,4,FALSE))))</f>
        <v>29</v>
      </c>
      <c r="AJ12" s="29">
        <f>IF(AI12&lt;=0,51,RANK(AI12,$AI$4:$AI$49,0))</f>
        <v>9</v>
      </c>
      <c r="AK12" s="40">
        <f>VLOOKUP(AJ12,[1]Punktezuordnung!$A$2:$B$52,2,FALSE())</f>
        <v>42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>IF(AL12=100,51,RANK(AL12,$AL$4:$AL$60,1))</f>
        <v>51</v>
      </c>
      <c r="AN12" s="30">
        <f>VLOOKUP(AM12,[1]Punktezuordnung!$A$2:$B$52,2,FALSE())</f>
        <v>0</v>
      </c>
      <c r="AO12" s="53">
        <f t="array" ref="AO12">IF(ISBLANK(NIA_Weit!$A$2),0,IF(ISBLANK(A12),0,IF((OR(EXACT(A12,NIA_Weit!$C$2:$C$200))),VLOOKUP(A12,NIA_Weit!$C$2:$I$200,4,FALSE))))</f>
        <v>0</v>
      </c>
      <c r="AP12" s="29">
        <f>IF(AO12&lt;=0,51,RANK(AO12,$AO$4:$AO$60,0))</f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>IF(AR12&lt;=0,51,RANK(AR12,$AR$4:$AR$60,0))</f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>IF(AU12&lt;=0,51,RANK(AU12,$AU$4:$AU$60,0))</f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6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47</v>
      </c>
      <c r="B13" s="24" t="s">
        <v>26</v>
      </c>
      <c r="C13" s="24">
        <v>2016</v>
      </c>
      <c r="D13" s="24" t="s">
        <v>39</v>
      </c>
      <c r="E13" s="29">
        <f>IF(F13=0,"",RANK(F13,$F$4:$F$60,0))</f>
        <v>10</v>
      </c>
      <c r="F13" s="40">
        <f>SUM(LARGE(H13:S13,{1;2;3;4;5;6;7;8;9}))</f>
        <v>237</v>
      </c>
      <c r="G13" s="34">
        <f>COUNTIF(H13:S13,"&gt;0")</f>
        <v>6</v>
      </c>
      <c r="H13" s="35">
        <f>V13</f>
        <v>41</v>
      </c>
      <c r="I13" s="30">
        <f>Y13</f>
        <v>31</v>
      </c>
      <c r="J13" s="35">
        <f>AB13</f>
        <v>46</v>
      </c>
      <c r="K13" s="30">
        <f>AE13</f>
        <v>40</v>
      </c>
      <c r="L13" s="31">
        <f>AH13</f>
        <v>43</v>
      </c>
      <c r="M13" s="32">
        <f>AK13</f>
        <v>36</v>
      </c>
      <c r="N13" s="36">
        <f>AN13</f>
        <v>0</v>
      </c>
      <c r="O13" s="52">
        <f>AQ13</f>
        <v>0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>
        <f t="array" ref="T13">IF(ISBLANK(ALS_Sprint!$A$2),100,IF(ISBLANK(A13),100,IF((OR(EXACT(A13,ALS_Sprint!$C$2:$C$107))),VLOOKUP(A13,ALS_Sprint!$C$2:$I$107,4,FALSE))))</f>
        <v>7.69</v>
      </c>
      <c r="U13" s="29">
        <f>IF(T13&gt;=100,51,RANK(T13,$T$4:$T$60,1))</f>
        <v>10</v>
      </c>
      <c r="V13" s="40">
        <f>VLOOKUP(U13,[1]Punktezuordnung!$A$2:$B$52,2,FALSE())</f>
        <v>41</v>
      </c>
      <c r="W13" s="44">
        <f t="array" ref="W13">IF(ISBLANK(ALS_Wurf!$A$2),0,IF(ISBLANK(A13),0,IF((OR(EXACT(A13,ALS_Wurf!$C$2:$C$108))),VLOOKUP(A13,ALS_Wurf!$C$2:$I$108,4,FALSE))))</f>
        <v>34</v>
      </c>
      <c r="X13" s="29">
        <f>IF(W13&lt;=0,51,RANK(W13,$W$4:$W$60,0))</f>
        <v>20</v>
      </c>
      <c r="Y13" s="40">
        <f>VLOOKUP(X13,[1]Punktezuordnung!$A$2:$B$52,2,FALSE())</f>
        <v>31</v>
      </c>
      <c r="Z13" s="28">
        <f t="array" ref="Z13">IF(ISBLANK(FRI_Sprint!$A$2),100,IF(ISBLANK(A13),100,IF((OR(EXACT(A13,FRI_Sprint!$C$2:$C$112))),VLOOKUP(A13,FRI_Sprint!$C$2:$I$112,4,FALSE))))</f>
        <v>7.5</v>
      </c>
      <c r="AA13" s="29">
        <f>IF(Z13&gt;=100,51,RANK(Z13,$Z$4:$Z$60,1))</f>
        <v>5</v>
      </c>
      <c r="AB13" s="40">
        <f>VLOOKUP(AA13,[1]Punktezuordnung!$A$2:$B$52,2,FALSE())</f>
        <v>46</v>
      </c>
      <c r="AC13" s="37">
        <f t="array" ref="AC13">IF(ISBLANK(FRI_Stoß!$A$2),0,IF(ISBLANK(A13),0,IF((OR(EXACT(A13,FRI_Stoß!$C$2:$C$105))),VLOOKUP(A13,FRI_Stoß!$C$2:$I$105,4,FALSE))))</f>
        <v>27</v>
      </c>
      <c r="AD13" s="29">
        <f>IF(AC13&lt;=0,51,RANK(AC13,$AC$4:$AC$60,0))</f>
        <v>11</v>
      </c>
      <c r="AE13" s="40">
        <f>VLOOKUP(AD13,[1]Punktezuordnung!$A$2:$B$52,2,FALSE())</f>
        <v>40</v>
      </c>
      <c r="AF13" s="59">
        <f t="array" ref="AF13">IF(ISBLANK(LAT_Stab!$A$2),0,IF(ISBLANK(A13),0,IF((OR(EXACT(A13,LAT_Stab!$C$2:$C$123))),VLOOKUP(A13,LAT_Stab!$C$2:$I$123,4,FALSE))))</f>
        <v>19</v>
      </c>
      <c r="AG13" s="29">
        <f>IF(AF13&lt;=0,51,RANK(AF13,$AF$4:$AF$60,0))</f>
        <v>8</v>
      </c>
      <c r="AH13" s="40">
        <f>VLOOKUP(AG13,[1]Punktezuordnung!$A$2:$B$52,2,FALSE())</f>
        <v>43</v>
      </c>
      <c r="AI13" s="38">
        <f t="array" ref="AI13">IF(ISBLANK(LAT_Dreh!$A$2),0,IF(ISBLANK(A13),0,IF((OR(EXACT(A13,LAT_Dreh!$C$2:$C$123))),VLOOKUP(A13,LAT_Dreh!$C$2:$I$123,4,FALSE))))</f>
        <v>26</v>
      </c>
      <c r="AJ13" s="29">
        <f>IF(AI13&lt;=0,51,RANK(AI13,$AI$4:$AI$49,0))</f>
        <v>15</v>
      </c>
      <c r="AK13" s="40">
        <f>VLOOKUP(AJ13,[1]Punktezuordnung!$A$2:$B$52,2,FALSE())</f>
        <v>36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>IF(AL13=100,51,RANK(AL13,$AL$4:$AL$60,1))</f>
        <v>51</v>
      </c>
      <c r="AN13" s="30">
        <f>VLOOKUP(AM13,[1]Punktezuordnung!$A$2:$B$52,2,FALSE())</f>
        <v>0</v>
      </c>
      <c r="AO13" s="53">
        <f t="array" ref="AO13">IF(ISBLANK(NIA_Weit!$A$2),0,IF(ISBLANK(A13),0,IF((OR(EXACT(A13,NIA_Weit!$C$2:$C$200))),VLOOKUP(A13,NIA_Weit!$C$2:$I$200,4,FALSE))))</f>
        <v>0</v>
      </c>
      <c r="AP13" s="29">
        <f>IF(AO13&lt;=0,51,RANK(AO13,$AO$4:$AO$60,0))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>IF(AR13&lt;=0,51,RANK(AR13,$AR$4:$AR$60,0))</f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>IF(AU13&lt;=0,51,RANK(AU13,$AU$4:$AU$60,0))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6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24" t="s">
        <v>45</v>
      </c>
      <c r="B14" s="24" t="s">
        <v>26</v>
      </c>
      <c r="C14" s="24">
        <v>2016</v>
      </c>
      <c r="D14" s="24" t="s">
        <v>46</v>
      </c>
      <c r="E14" s="29">
        <f>IF(F14=0,"",RANK(F14,$F$4:$F$60,0))</f>
        <v>11</v>
      </c>
      <c r="F14" s="40">
        <f>SUM(LARGE(H14:S14,{1;2;3;4;5;6;7;8;9}))</f>
        <v>227</v>
      </c>
      <c r="G14" s="34">
        <f>COUNTIF(H14:S14,"&gt;0")</f>
        <v>6</v>
      </c>
      <c r="H14" s="35">
        <f>V14</f>
        <v>37</v>
      </c>
      <c r="I14" s="30">
        <f>Y14</f>
        <v>38</v>
      </c>
      <c r="J14" s="35">
        <f>AB14</f>
        <v>42</v>
      </c>
      <c r="K14" s="30">
        <f>AE14</f>
        <v>31</v>
      </c>
      <c r="L14" s="31">
        <f>AH14</f>
        <v>43</v>
      </c>
      <c r="M14" s="32">
        <f>AK14</f>
        <v>36</v>
      </c>
      <c r="N14" s="36">
        <f>AN14</f>
        <v>0</v>
      </c>
      <c r="O14" s="52">
        <f>AQ14</f>
        <v>0</v>
      </c>
      <c r="P14" s="35">
        <f>AT14</f>
        <v>0</v>
      </c>
      <c r="Q14" s="30">
        <f>AW14</f>
        <v>0</v>
      </c>
      <c r="R14" s="35">
        <f>AZ14</f>
        <v>0</v>
      </c>
      <c r="S14" s="30">
        <f>BC14</f>
        <v>0</v>
      </c>
      <c r="T14" s="25">
        <f t="array" ref="T14">IF(ISBLANK(ALS_Sprint!$A$2),100,IF(ISBLANK(A14),100,IF((OR(EXACT(A14,ALS_Sprint!$C$2:$C$107))),VLOOKUP(A14,ALS_Sprint!$C$2:$I$107,4,FALSE))))</f>
        <v>7.83</v>
      </c>
      <c r="U14" s="29">
        <f>IF(T14&gt;=100,51,RANK(T14,$T$4:$T$60,1))</f>
        <v>14</v>
      </c>
      <c r="V14" s="40">
        <f>VLOOKUP(U14,[1]Punktezuordnung!$A$2:$B$52,2,FALSE())</f>
        <v>37</v>
      </c>
      <c r="W14" s="44">
        <f t="array" ref="W14">IF(ISBLANK(ALS_Wurf!$A$2),0,IF(ISBLANK(A14),0,IF((OR(EXACT(A14,ALS_Wurf!$C$2:$C$108))),VLOOKUP(A14,ALS_Wurf!$C$2:$I$108,4,FALSE))))</f>
        <v>49</v>
      </c>
      <c r="X14" s="29">
        <f>IF(W14&lt;=0,51,RANK(W14,$W$4:$W$60,0))</f>
        <v>13</v>
      </c>
      <c r="Y14" s="40">
        <f>VLOOKUP(X14,[1]Punktezuordnung!$A$2:$B$52,2,FALSE())</f>
        <v>38</v>
      </c>
      <c r="Z14" s="28">
        <f t="array" ref="Z14">IF(ISBLANK(FRI_Sprint!$A$2),100,IF(ISBLANK(A14),100,IF((OR(EXACT(A14,FRI_Sprint!$C$2:$C$112))),VLOOKUP(A14,FRI_Sprint!$C$2:$I$112,4,FALSE))))</f>
        <v>7.8</v>
      </c>
      <c r="AA14" s="29">
        <f>IF(Z14&gt;=100,51,RANK(Z14,$Z$4:$Z$60,1))</f>
        <v>9</v>
      </c>
      <c r="AB14" s="40">
        <f>VLOOKUP(AA14,[1]Punktezuordnung!$A$2:$B$52,2,FALSE())</f>
        <v>42</v>
      </c>
      <c r="AC14" s="37">
        <f t="array" ref="AC14">IF(ISBLANK(FRI_Stoß!$A$2),0,IF(ISBLANK(A14),0,IF((OR(EXACT(A14,FRI_Stoß!$C$2:$C$105))),VLOOKUP(A14,FRI_Stoß!$C$2:$I$105,4,FALSE))))</f>
        <v>22</v>
      </c>
      <c r="AD14" s="29">
        <f>IF(AC14&lt;=0,51,RANK(AC14,$AC$4:$AC$60,0))</f>
        <v>20</v>
      </c>
      <c r="AE14" s="40">
        <f>VLOOKUP(AD14,[1]Punktezuordnung!$A$2:$B$52,2,FALSE())</f>
        <v>31</v>
      </c>
      <c r="AF14" s="59">
        <f t="array" ref="AF14">IF(ISBLANK(LAT_Stab!$A$2),0,IF(ISBLANK(A14),0,IF((OR(EXACT(A14,LAT_Stab!$C$2:$C$123))),VLOOKUP(A14,LAT_Stab!$C$2:$I$123,4,FALSE))))</f>
        <v>19</v>
      </c>
      <c r="AG14" s="29">
        <f>IF(AF14&lt;=0,51,RANK(AF14,$AF$4:$AF$60,0))</f>
        <v>8</v>
      </c>
      <c r="AH14" s="40">
        <f>VLOOKUP(AG14,[1]Punktezuordnung!$A$2:$B$52,2,FALSE())</f>
        <v>43</v>
      </c>
      <c r="AI14" s="38">
        <f t="array" ref="AI14">IF(ISBLANK(LAT_Dreh!$A$2),0,IF(ISBLANK(A14),0,IF((OR(EXACT(A14,LAT_Dreh!$C$2:$C$123))),VLOOKUP(A14,LAT_Dreh!$C$2:$I$123,4,FALSE))))</f>
        <v>26</v>
      </c>
      <c r="AJ14" s="29">
        <f>IF(AI14&lt;=0,51,RANK(AI14,$AI$4:$AI$49,0))</f>
        <v>15</v>
      </c>
      <c r="AK14" s="40">
        <f>VLOOKUP(AJ14,[1]Punktezuordnung!$A$2:$B$52,2,FALSE())</f>
        <v>36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>IF(AL14=100,51,RANK(AL14,$AL$4:$AL$60,1))</f>
        <v>51</v>
      </c>
      <c r="AN14" s="30">
        <f>VLOOKUP(AM14,[1]Punktezuordnung!$A$2:$B$52,2,FALSE())</f>
        <v>0</v>
      </c>
      <c r="AO14" s="53">
        <f t="array" ref="AO14">IF(ISBLANK(NIA_Weit!$A$2),0,IF(ISBLANK(A14),0,IF((OR(EXACT(A14,NIA_Weit!$C$2:$C$200))),VLOOKUP(A14,NIA_Weit!$C$2:$I$200,4,FALSE))))</f>
        <v>0</v>
      </c>
      <c r="AP14" s="29">
        <f>IF(AO14&lt;=0,51,RANK(AO14,$AO$4:$AO$60,0))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6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24" t="s">
        <v>52</v>
      </c>
      <c r="B15" s="24" t="s">
        <v>26</v>
      </c>
      <c r="C15" s="24">
        <v>2016</v>
      </c>
      <c r="D15" s="24" t="s">
        <v>46</v>
      </c>
      <c r="E15" s="29">
        <f>IF(F15=0,"",RANK(F15,$F$4:$F$60,0))</f>
        <v>12</v>
      </c>
      <c r="F15" s="40">
        <f>SUM(LARGE(H15:S15,{1;2;3;4;5;6;7;8;9}))</f>
        <v>224</v>
      </c>
      <c r="G15" s="34">
        <f>COUNTIF(H15:S15,"&gt;0")</f>
        <v>6</v>
      </c>
      <c r="H15" s="35">
        <f>V15</f>
        <v>35</v>
      </c>
      <c r="I15" s="30">
        <f>Y15</f>
        <v>28</v>
      </c>
      <c r="J15" s="35">
        <f>AB15</f>
        <v>38</v>
      </c>
      <c r="K15" s="30">
        <f>AE15</f>
        <v>37</v>
      </c>
      <c r="L15" s="31">
        <f>AH15</f>
        <v>44</v>
      </c>
      <c r="M15" s="32">
        <f>AK15</f>
        <v>42</v>
      </c>
      <c r="N15" s="36">
        <f>AN15</f>
        <v>0</v>
      </c>
      <c r="O15" s="52">
        <f>AQ15</f>
        <v>0</v>
      </c>
      <c r="P15" s="35">
        <f>AT15</f>
        <v>0</v>
      </c>
      <c r="Q15" s="30">
        <f>AW15</f>
        <v>0</v>
      </c>
      <c r="R15" s="35">
        <f>AZ15</f>
        <v>0</v>
      </c>
      <c r="S15" s="30">
        <f>BC15</f>
        <v>0</v>
      </c>
      <c r="T15" s="25">
        <f t="array" ref="T15">IF(ISBLANK(ALS_Sprint!$A$2),100,IF(ISBLANK(A15),100,IF((OR(EXACT(A15,ALS_Sprint!$C$2:$C$107))),VLOOKUP(A15,ALS_Sprint!$C$2:$I$107,4,FALSE))))</f>
        <v>7.95</v>
      </c>
      <c r="U15" s="29">
        <f>IF(T15&gt;=100,51,RANK(T15,$T$4:$T$60,1))</f>
        <v>16</v>
      </c>
      <c r="V15" s="40">
        <f>VLOOKUP(U15,[1]Punktezuordnung!$A$2:$B$52,2,FALSE())</f>
        <v>35</v>
      </c>
      <c r="W15" s="44">
        <f t="array" ref="W15">IF(ISBLANK(ALS_Wurf!$A$2),0,IF(ISBLANK(A15),0,IF((OR(EXACT(A15,ALS_Wurf!$C$2:$C$108))),VLOOKUP(A15,ALS_Wurf!$C$2:$I$108,4,FALSE))))</f>
        <v>32</v>
      </c>
      <c r="X15" s="29">
        <f>IF(W15&lt;=0,51,RANK(W15,$W$4:$W$60,0))</f>
        <v>23</v>
      </c>
      <c r="Y15" s="40">
        <f>VLOOKUP(X15,[1]Punktezuordnung!$A$2:$B$52,2,FALSE())</f>
        <v>28</v>
      </c>
      <c r="Z15" s="28">
        <f t="array" ref="Z15">IF(ISBLANK(FRI_Sprint!$A$2),100,IF(ISBLANK(A15),100,IF((OR(EXACT(A15,FRI_Sprint!$C$2:$C$112))),VLOOKUP(A15,FRI_Sprint!$C$2:$I$112,4,FALSE))))</f>
        <v>8.1</v>
      </c>
      <c r="AA15" s="29">
        <f>IF(Z15&gt;=100,51,RANK(Z15,$Z$4:$Z$60,1))</f>
        <v>13</v>
      </c>
      <c r="AB15" s="40">
        <f>VLOOKUP(AA15,[1]Punktezuordnung!$A$2:$B$52,2,FALSE())</f>
        <v>38</v>
      </c>
      <c r="AC15" s="37">
        <f t="array" ref="AC15">IF(ISBLANK(FRI_Stoß!$A$2),0,IF(ISBLANK(A15),0,IF((OR(EXACT(A15,FRI_Stoß!$C$2:$C$105))),VLOOKUP(A15,FRI_Stoß!$C$2:$I$105,4,FALSE))))</f>
        <v>26</v>
      </c>
      <c r="AD15" s="29">
        <f>IF(AC15&lt;=0,51,RANK(AC15,$AC$4:$AC$60,0))</f>
        <v>14</v>
      </c>
      <c r="AE15" s="40">
        <f>VLOOKUP(AD15,[1]Punktezuordnung!$A$2:$B$52,2,FALSE())</f>
        <v>37</v>
      </c>
      <c r="AF15" s="59">
        <f t="array" ref="AF15">IF(ISBLANK(LAT_Stab!$A$2),0,IF(ISBLANK(A15),0,IF((OR(EXACT(A15,LAT_Stab!$C$2:$C$123))),VLOOKUP(A15,LAT_Stab!$C$2:$I$123,4,FALSE))))</f>
        <v>20</v>
      </c>
      <c r="AG15" s="29">
        <f>IF(AF15&lt;=0,51,RANK(AF15,$AF$4:$AF$60,0))</f>
        <v>7</v>
      </c>
      <c r="AH15" s="40">
        <f>VLOOKUP(AG15,[1]Punktezuordnung!$A$2:$B$52,2,FALSE())</f>
        <v>44</v>
      </c>
      <c r="AI15" s="38">
        <f t="array" ref="AI15">IF(ISBLANK(LAT_Dreh!$A$2),0,IF(ISBLANK(A15),0,IF((OR(EXACT(A15,LAT_Dreh!$C$2:$C$123))),VLOOKUP(A15,LAT_Dreh!$C$2:$I$123,4,FALSE))))</f>
        <v>29</v>
      </c>
      <c r="AJ15" s="29">
        <f>IF(AI15&lt;=0,51,RANK(AI15,$AI$4:$AI$49,0))</f>
        <v>9</v>
      </c>
      <c r="AK15" s="40">
        <f>VLOOKUP(AJ15,[1]Punktezuordnung!$A$2:$B$52,2,FALSE())</f>
        <v>42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>IF(AL15=100,51,RANK(AL15,$AL$4:$AL$60,1))</f>
        <v>51</v>
      </c>
      <c r="AN15" s="30">
        <f>VLOOKUP(AM15,[1]Punktezuordnung!$A$2:$B$52,2,FALSE())</f>
        <v>0</v>
      </c>
      <c r="AO15" s="53">
        <f t="array" ref="AO15">IF(ISBLANK(NIA_Weit!$A$2),0,IF(ISBLANK(A15),0,IF((OR(EXACT(A15,NIA_Weit!$C$2:$C$200))),VLOOKUP(A15,NIA_Weit!$C$2:$I$200,4,FALSE))))</f>
        <v>0</v>
      </c>
      <c r="AP15" s="29">
        <f>IF(AO15&lt;=0,51,RANK(AO15,$AO$4:$AO$60,0))</f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>IF(AR15&lt;=0,51,RANK(AR15,$AR$4:$AR$60,0))</f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>IF(AU15&lt;=0,51,RANK(AU15,$AU$4:$AU$60,0))</f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6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x14ac:dyDescent="0.3">
      <c r="A16" s="24" t="s">
        <v>48</v>
      </c>
      <c r="B16" s="24" t="s">
        <v>26</v>
      </c>
      <c r="C16" s="24">
        <v>2016</v>
      </c>
      <c r="D16" s="24" t="s">
        <v>27</v>
      </c>
      <c r="E16" s="29">
        <f>IF(F16=0,"",RANK(F16,$F$4:$F$60,0))</f>
        <v>13</v>
      </c>
      <c r="F16" s="40">
        <f>SUM(LARGE(H16:S16,{1;2;3;4;5;6;7;8;9}))</f>
        <v>213</v>
      </c>
      <c r="G16" s="34">
        <f>COUNTIF(H16:S16,"&gt;0")</f>
        <v>6</v>
      </c>
      <c r="H16" s="35">
        <f>V16</f>
        <v>32</v>
      </c>
      <c r="I16" s="30">
        <f>Y16</f>
        <v>36</v>
      </c>
      <c r="J16" s="35">
        <f>AB16</f>
        <v>31</v>
      </c>
      <c r="K16" s="30">
        <f>AE16</f>
        <v>31</v>
      </c>
      <c r="L16" s="31">
        <f>AH16</f>
        <v>38</v>
      </c>
      <c r="M16" s="32">
        <f>AK16</f>
        <v>45</v>
      </c>
      <c r="N16" s="36">
        <f>AN16</f>
        <v>0</v>
      </c>
      <c r="O16" s="52">
        <f>AQ16</f>
        <v>0</v>
      </c>
      <c r="P16" s="35">
        <f>AT16</f>
        <v>0</v>
      </c>
      <c r="Q16" s="30">
        <f>AW16</f>
        <v>0</v>
      </c>
      <c r="R16" s="35">
        <f>AZ16</f>
        <v>0</v>
      </c>
      <c r="S16" s="30">
        <f>BC16</f>
        <v>0</v>
      </c>
      <c r="T16" s="25">
        <f t="array" ref="T16">IF(ISBLANK(ALS_Sprint!$A$2),100,IF(ISBLANK(A16),100,IF((OR(EXACT(A16,ALS_Sprint!$C$2:$C$107))),VLOOKUP(A16,ALS_Sprint!$C$2:$I$107,4,FALSE))))</f>
        <v>8.34</v>
      </c>
      <c r="U16" s="29">
        <f>IF(T16&gt;=100,51,RANK(T16,$T$4:$T$60,1))</f>
        <v>19</v>
      </c>
      <c r="V16" s="40">
        <f>VLOOKUP(U16,[1]Punktezuordnung!$A$2:$B$52,2,FALSE())</f>
        <v>32</v>
      </c>
      <c r="W16" s="44">
        <f t="array" ref="W16">IF(ISBLANK(ALS_Wurf!$A$2),0,IF(ISBLANK(A16),0,IF((OR(EXACT(A16,ALS_Wurf!$C$2:$C$108))),VLOOKUP(A16,ALS_Wurf!$C$2:$I$108,4,FALSE))))</f>
        <v>40</v>
      </c>
      <c r="X16" s="29">
        <f>IF(W16&lt;=0,51,RANK(W16,$W$4:$W$60,0))</f>
        <v>15</v>
      </c>
      <c r="Y16" s="40">
        <f>VLOOKUP(X16,[1]Punktezuordnung!$A$2:$B$52,2,FALSE())</f>
        <v>36</v>
      </c>
      <c r="Z16" s="28">
        <f t="array" ref="Z16">IF(ISBLANK(FRI_Sprint!$A$2),100,IF(ISBLANK(A16),100,IF((OR(EXACT(A16,FRI_Sprint!$C$2:$C$112))),VLOOKUP(A16,FRI_Sprint!$C$2:$I$112,4,FALSE))))</f>
        <v>8.5</v>
      </c>
      <c r="AA16" s="29">
        <f>IF(Z16&gt;=100,51,RANK(Z16,$Z$4:$Z$60,1))</f>
        <v>20</v>
      </c>
      <c r="AB16" s="40">
        <f>VLOOKUP(AA16,[1]Punktezuordnung!$A$2:$B$52,2,FALSE())</f>
        <v>31</v>
      </c>
      <c r="AC16" s="37">
        <f t="array" ref="AC16">IF(ISBLANK(FRI_Stoß!$A$2),0,IF(ISBLANK(A16),0,IF((OR(EXACT(A16,FRI_Stoß!$C$2:$C$105))),VLOOKUP(A16,FRI_Stoß!$C$2:$I$105,4,FALSE))))</f>
        <v>22</v>
      </c>
      <c r="AD16" s="29">
        <f>IF(AC16&lt;=0,51,RANK(AC16,$AC$4:$AC$60,0))</f>
        <v>20</v>
      </c>
      <c r="AE16" s="40">
        <f>VLOOKUP(AD16,[1]Punktezuordnung!$A$2:$B$52,2,FALSE())</f>
        <v>31</v>
      </c>
      <c r="AF16" s="59">
        <f t="array" ref="AF16">IF(ISBLANK(LAT_Stab!$A$2),0,IF(ISBLANK(A16),0,IF((OR(EXACT(A16,LAT_Stab!$C$2:$C$123))),VLOOKUP(A16,LAT_Stab!$C$2:$I$123,4,FALSE))))</f>
        <v>17</v>
      </c>
      <c r="AG16" s="29">
        <f>IF(AF16&lt;=0,51,RANK(AF16,$AF$4:$AF$60,0))</f>
        <v>13</v>
      </c>
      <c r="AH16" s="40">
        <f>VLOOKUP(AG16,[1]Punktezuordnung!$A$2:$B$52,2,FALSE())</f>
        <v>38</v>
      </c>
      <c r="AI16" s="38">
        <f t="array" ref="AI16">IF(ISBLANK(LAT_Dreh!$A$2),0,IF(ISBLANK(A16),0,IF((OR(EXACT(A16,LAT_Dreh!$C$2:$C$123))),VLOOKUP(A16,LAT_Dreh!$C$2:$I$123,4,FALSE))))</f>
        <v>30</v>
      </c>
      <c r="AJ16" s="29">
        <f>IF(AI16&lt;=0,51,RANK(AI16,$AI$4:$AI$49,0))</f>
        <v>6</v>
      </c>
      <c r="AK16" s="40">
        <f>VLOOKUP(AJ16,[1]Punktezuordnung!$A$2:$B$52,2,FALSE())</f>
        <v>45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>IF(AL16=100,51,RANK(AL16,$AL$4:$AL$60,1))</f>
        <v>51</v>
      </c>
      <c r="AN16" s="30">
        <f>VLOOKUP(AM16,[1]Punktezuordnung!$A$2:$B$52,2,FALSE())</f>
        <v>0</v>
      </c>
      <c r="AO16" s="53">
        <f t="array" ref="AO16">IF(ISBLANK(NIA_Weit!$A$2),0,IF(ISBLANK(A16),0,IF((OR(EXACT(A16,NIA_Weit!$C$2:$C$200))),VLOOKUP(A16,NIA_Weit!$C$2:$I$200,4,FALSE))))</f>
        <v>0</v>
      </c>
      <c r="AP16" s="29">
        <f>IF(AO16&lt;=0,51,RANK(AO16,$AO$4:$AO$60,0))</f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>IF(AR16&lt;=0,51,RANK(AR16,$AR$4:$AR$60,0))</f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>IF(AU16&lt;=0,51,RANK(AU16,$AU$4:$AU$60,0))</f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6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x14ac:dyDescent="0.3">
      <c r="A17" s="24" t="s">
        <v>53</v>
      </c>
      <c r="B17" s="24" t="s">
        <v>26</v>
      </c>
      <c r="C17" s="24">
        <v>2016</v>
      </c>
      <c r="D17" s="24" t="s">
        <v>46</v>
      </c>
      <c r="E17" s="29">
        <f>IF(F17=0,"",RANK(F17,$F$4:$F$60,0))</f>
        <v>14</v>
      </c>
      <c r="F17" s="40">
        <f>SUM(LARGE(H17:S17,{1;2;3;4;5;6;7;8;9}))</f>
        <v>208</v>
      </c>
      <c r="G17" s="34">
        <f>COUNTIF(H17:S17,"&gt;0")</f>
        <v>6</v>
      </c>
      <c r="H17" s="35">
        <f>V17</f>
        <v>30</v>
      </c>
      <c r="I17" s="30">
        <f>Y17</f>
        <v>33</v>
      </c>
      <c r="J17" s="35">
        <f>AB17</f>
        <v>31</v>
      </c>
      <c r="K17" s="30">
        <f>AE17</f>
        <v>36</v>
      </c>
      <c r="L17" s="31">
        <f>AH17</f>
        <v>38</v>
      </c>
      <c r="M17" s="32">
        <f>AK17</f>
        <v>40</v>
      </c>
      <c r="N17" s="36">
        <f>AN17</f>
        <v>0</v>
      </c>
      <c r="O17" s="52">
        <f>AQ17</f>
        <v>0</v>
      </c>
      <c r="P17" s="35">
        <f>AT17</f>
        <v>0</v>
      </c>
      <c r="Q17" s="30">
        <f>AW17</f>
        <v>0</v>
      </c>
      <c r="R17" s="35">
        <f>AZ17</f>
        <v>0</v>
      </c>
      <c r="S17" s="30">
        <f>BC17</f>
        <v>0</v>
      </c>
      <c r="T17" s="25">
        <f t="array" ref="T17">IF(ISBLANK(ALS_Sprint!$A$2),100,IF(ISBLANK(A17),100,IF((OR(EXACT(A17,ALS_Sprint!$C$2:$C$107))),VLOOKUP(A17,ALS_Sprint!$C$2:$I$107,4,FALSE))))</f>
        <v>8.58</v>
      </c>
      <c r="U17" s="29">
        <f>IF(T17&gt;=100,51,RANK(T17,$T$4:$T$60,1))</f>
        <v>21</v>
      </c>
      <c r="V17" s="40">
        <f>VLOOKUP(U17,[1]Punktezuordnung!$A$2:$B$52,2,FALSE())</f>
        <v>30</v>
      </c>
      <c r="W17" s="44">
        <f t="array" ref="W17">IF(ISBLANK(ALS_Wurf!$A$2),0,IF(ISBLANK(A17),0,IF((OR(EXACT(A17,ALS_Wurf!$C$2:$C$108))),VLOOKUP(A17,ALS_Wurf!$C$2:$I$108,4,FALSE))))</f>
        <v>36</v>
      </c>
      <c r="X17" s="29">
        <f>IF(W17&lt;=0,51,RANK(W17,$W$4:$W$60,0))</f>
        <v>18</v>
      </c>
      <c r="Y17" s="40">
        <f>VLOOKUP(X17,[1]Punktezuordnung!$A$2:$B$52,2,FALSE())</f>
        <v>33</v>
      </c>
      <c r="Z17" s="28">
        <f t="array" ref="Z17">IF(ISBLANK(FRI_Sprint!$A$2),100,IF(ISBLANK(A17),100,IF((OR(EXACT(A17,FRI_Sprint!$C$2:$C$112))),VLOOKUP(A17,FRI_Sprint!$C$2:$I$112,4,FALSE))))</f>
        <v>8.5</v>
      </c>
      <c r="AA17" s="29">
        <f>IF(Z17&gt;=100,51,RANK(Z17,$Z$4:$Z$60,1))</f>
        <v>20</v>
      </c>
      <c r="AB17" s="40">
        <f>VLOOKUP(AA17,[1]Punktezuordnung!$A$2:$B$52,2,FALSE())</f>
        <v>31</v>
      </c>
      <c r="AC17" s="37">
        <f t="array" ref="AC17">IF(ISBLANK(FRI_Stoß!$A$2),0,IF(ISBLANK(A17),0,IF((OR(EXACT(A17,FRI_Stoß!$C$2:$C$105))),VLOOKUP(A17,FRI_Stoß!$C$2:$I$105,4,FALSE))))</f>
        <v>25</v>
      </c>
      <c r="AD17" s="29">
        <f>IF(AC17&lt;=0,51,RANK(AC17,$AC$4:$AC$60,0))</f>
        <v>15</v>
      </c>
      <c r="AE17" s="40">
        <f>VLOOKUP(AD17,[1]Punktezuordnung!$A$2:$B$52,2,FALSE())</f>
        <v>36</v>
      </c>
      <c r="AF17" s="59">
        <f t="array" ref="AF17">IF(ISBLANK(LAT_Stab!$A$2),0,IF(ISBLANK(A17),0,IF((OR(EXACT(A17,LAT_Stab!$C$2:$C$123))),VLOOKUP(A17,LAT_Stab!$C$2:$I$123,4,FALSE))))</f>
        <v>17</v>
      </c>
      <c r="AG17" s="29">
        <f>IF(AF17&lt;=0,51,RANK(AF17,$AF$4:$AF$60,0))</f>
        <v>13</v>
      </c>
      <c r="AH17" s="40">
        <f>VLOOKUP(AG17,[1]Punktezuordnung!$A$2:$B$52,2,FALSE())</f>
        <v>38</v>
      </c>
      <c r="AI17" s="38">
        <f t="array" ref="AI17">IF(ISBLANK(LAT_Dreh!$A$2),0,IF(ISBLANK(A17),0,IF((OR(EXACT(A17,LAT_Dreh!$C$2:$C$123))),VLOOKUP(A17,LAT_Dreh!$C$2:$I$123,4,FALSE))))</f>
        <v>28</v>
      </c>
      <c r="AJ17" s="29">
        <f>IF(AI17&lt;=0,51,RANK(AI17,$AI$4:$AI$49,0))</f>
        <v>11</v>
      </c>
      <c r="AK17" s="40">
        <f>VLOOKUP(AJ17,[1]Punktezuordnung!$A$2:$B$52,2,FALSE())</f>
        <v>40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>IF(AL17=100,51,RANK(AL17,$AL$4:$AL$60,1))</f>
        <v>51</v>
      </c>
      <c r="AN17" s="30">
        <f>VLOOKUP(AM17,[1]Punktezuordnung!$A$2:$B$52,2,FALSE())</f>
        <v>0</v>
      </c>
      <c r="AO17" s="53">
        <f t="array" ref="AO17">IF(ISBLANK(NIA_Weit!$A$2),0,IF(ISBLANK(A17),0,IF((OR(EXACT(A17,NIA_Weit!$C$2:$C$200))),VLOOKUP(A17,NIA_Weit!$C$2:$I$200,4,FALSE))))</f>
        <v>0</v>
      </c>
      <c r="AP17" s="29">
        <f>IF(AO17&lt;=0,51,RANK(AO17,$AO$4:$AO$60,0))</f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>IF(AR17&lt;=0,51,RANK(AR17,$AR$4:$AR$60,0))</f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>IF(AU17&lt;=0,51,RANK(AU17,$AU$4:$AU$60,0))</f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6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x14ac:dyDescent="0.3">
      <c r="A18" s="24" t="s">
        <v>28</v>
      </c>
      <c r="B18" s="24" t="s">
        <v>26</v>
      </c>
      <c r="C18" s="24">
        <v>2016</v>
      </c>
      <c r="D18" s="24" t="s">
        <v>29</v>
      </c>
      <c r="E18" s="29">
        <f>IF(F18=0,"",RANK(F18,$F$4:$F$60,0))</f>
        <v>15</v>
      </c>
      <c r="F18" s="40">
        <f>SUM(LARGE(H18:S18,{1;2;3;4;5;6;7;8;9}))</f>
        <v>194</v>
      </c>
      <c r="G18" s="34">
        <f>COUNTIF(H18:S18,"&gt;0")</f>
        <v>4</v>
      </c>
      <c r="H18" s="35">
        <f>V18</f>
        <v>48</v>
      </c>
      <c r="I18" s="30">
        <f>Y18</f>
        <v>47</v>
      </c>
      <c r="J18" s="35">
        <f>AB18</f>
        <v>49</v>
      </c>
      <c r="K18" s="30">
        <f>AE18</f>
        <v>50</v>
      </c>
      <c r="L18" s="31">
        <f>AH18</f>
        <v>0</v>
      </c>
      <c r="M18" s="32">
        <f>AK18</f>
        <v>0</v>
      </c>
      <c r="N18" s="36">
        <f>AN18</f>
        <v>0</v>
      </c>
      <c r="O18" s="52">
        <f>AQ18</f>
        <v>0</v>
      </c>
      <c r="P18" s="35">
        <f>AT18</f>
        <v>0</v>
      </c>
      <c r="Q18" s="30">
        <f>AW18</f>
        <v>0</v>
      </c>
      <c r="R18" s="35">
        <f>AZ18</f>
        <v>0</v>
      </c>
      <c r="S18" s="30">
        <f>BC18</f>
        <v>0</v>
      </c>
      <c r="T18" s="25">
        <f t="array" ref="T18">IF(ISBLANK(ALS_Sprint!$A$2),100,IF(ISBLANK(A18),100,IF((OR(EXACT(A18,ALS_Sprint!$C$2:$C$107))),VLOOKUP(A18,ALS_Sprint!$C$2:$I$107,4,FALSE))))</f>
        <v>7.39</v>
      </c>
      <c r="U18" s="29">
        <f>IF(T18&gt;=100,51,RANK(T18,$T$4:$T$60,1))</f>
        <v>3</v>
      </c>
      <c r="V18" s="40">
        <f>VLOOKUP(U18,[1]Punktezuordnung!$A$2:$B$52,2,FALSE())</f>
        <v>48</v>
      </c>
      <c r="W18" s="44">
        <f t="array" ref="W18">IF(ISBLANK(ALS_Wurf!$A$2),0,IF(ISBLANK(A18),0,IF((OR(EXACT(A18,ALS_Wurf!$C$2:$C$108))),VLOOKUP(A18,ALS_Wurf!$C$2:$I$108,4,FALSE))))</f>
        <v>71</v>
      </c>
      <c r="X18" s="29">
        <f>IF(W18&lt;=0,51,RANK(W18,$W$4:$W$60,0))</f>
        <v>4</v>
      </c>
      <c r="Y18" s="40">
        <f>VLOOKUP(X18,[1]Punktezuordnung!$A$2:$B$52,2,FALSE())</f>
        <v>47</v>
      </c>
      <c r="Z18" s="28">
        <f t="array" ref="Z18">IF(ISBLANK(FRI_Sprint!$A$2),100,IF(ISBLANK(A18),100,IF((OR(EXACT(A18,FRI_Sprint!$C$2:$C$112))),VLOOKUP(A18,FRI_Sprint!$C$2:$I$112,4,FALSE))))</f>
        <v>7.2</v>
      </c>
      <c r="AA18" s="29">
        <f>IF(Z18&gt;=100,51,RANK(Z18,$Z$4:$Z$60,1))</f>
        <v>2</v>
      </c>
      <c r="AB18" s="40">
        <f>VLOOKUP(AA18,[1]Punktezuordnung!$A$2:$B$52,2,FALSE())</f>
        <v>49</v>
      </c>
      <c r="AC18" s="37">
        <f t="array" ref="AC18">IF(ISBLANK(FRI_Stoß!$A$2),0,IF(ISBLANK(A18),0,IF((OR(EXACT(A18,FRI_Stoß!$C$2:$C$105))),VLOOKUP(A18,FRI_Stoß!$C$2:$I$105,4,FALSE))))</f>
        <v>33</v>
      </c>
      <c r="AD18" s="29">
        <f>IF(AC18&lt;=0,51,RANK(AC18,$AC$4:$AC$60,0))</f>
        <v>1</v>
      </c>
      <c r="AE18" s="40">
        <f>VLOOKUP(AD18,[1]Punktezuordnung!$A$2:$B$52,2,FALSE())</f>
        <v>50</v>
      </c>
      <c r="AF18" s="59">
        <v>0</v>
      </c>
      <c r="AG18" s="29">
        <f>IF(AF18&lt;=0,51,RANK(AF18,$AF$4:$AF$60,0))</f>
        <v>51</v>
      </c>
      <c r="AH18" s="40">
        <f>VLOOKUP(AG18,[1]Punktezuordnung!$A$2:$B$52,2,FALSE())</f>
        <v>0</v>
      </c>
      <c r="AI18" s="38">
        <v>0</v>
      </c>
      <c r="AJ18" s="29">
        <f>IF(AI18&lt;=0,51,RANK(AI18,$AI$4:$AI$49,0))</f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>IF(AL18=100,51,RANK(AL18,$AL$4:$AL$60,1))</f>
        <v>51</v>
      </c>
      <c r="AN18" s="30">
        <f>VLOOKUP(AM18,[1]Punktezuordnung!$A$2:$B$52,2,FALSE())</f>
        <v>0</v>
      </c>
      <c r="AO18" s="53">
        <f t="array" ref="AO18">IF(ISBLANK(NIA_Weit!$A$2),0,IF(ISBLANK(A18),0,IF((OR(EXACT(A18,NIA_Weit!$C$2:$C$200))),VLOOKUP(A18,NIA_Weit!$C$2:$I$200,4,FALSE))))</f>
        <v>0</v>
      </c>
      <c r="AP18" s="29">
        <f>IF(AO18&lt;=0,51,RANK(AO18,$AO$4:$AO$60,0))</f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>IF(AR18&lt;=0,51,RANK(AR18,$AR$4:$AR$60,0))</f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>IF(AU18&lt;=0,51,RANK(AU18,$AU$4:$AU$60,0))</f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>IF(AX18&gt;=100,51,RANK(AX18,$AX$4:$AX$60,1))</f>
        <v>51</v>
      </c>
      <c r="AZ18" s="30">
        <f>VLOOKUP(AY18,[1]Punktezuordnung!$A$2:$B$52,2,FALSE())</f>
        <v>0</v>
      </c>
      <c r="BA18" s="56">
        <f t="array" ref="BA18">IF(ISBLANK(ANG_Hoch!$A$2),0,IF(ISBLANK(A18),0,IF((OR(EXACT(A18,ANG_Hoch!$C$2:$C$200))),VLOOKUP(A18,ANG_Hoch!$C$2:$I$200,4,FALSE))))</f>
        <v>0</v>
      </c>
      <c r="BB18" s="29">
        <f>IF(BA18&lt;=0,51,RANK(BA18,$BA$4:$BA$60,0))</f>
        <v>51</v>
      </c>
      <c r="BC18" s="39">
        <f>VLOOKUP(BB18,[1]Punktezuordnung!$A$2:$B$52,2,FALSE())</f>
        <v>0</v>
      </c>
    </row>
    <row r="19" spans="1:55" x14ac:dyDescent="0.3">
      <c r="A19" s="24" t="s">
        <v>54</v>
      </c>
      <c r="B19" s="24" t="s">
        <v>26</v>
      </c>
      <c r="C19" s="24">
        <v>2016</v>
      </c>
      <c r="D19" s="24" t="s">
        <v>34</v>
      </c>
      <c r="E19" s="29">
        <f>IF(F19=0,"",RANK(F19,$F$4:$F$60,0))</f>
        <v>16</v>
      </c>
      <c r="F19" s="40">
        <f>SUM(LARGE(H19:S19,{1;2;3;4;5;6;7;8;9}))</f>
        <v>181</v>
      </c>
      <c r="G19" s="34">
        <f>COUNTIF(H19:S19,"&gt;0")</f>
        <v>6</v>
      </c>
      <c r="H19" s="35">
        <f>V19</f>
        <v>29</v>
      </c>
      <c r="I19" s="30">
        <f>Y19</f>
        <v>33</v>
      </c>
      <c r="J19" s="35">
        <f>AB19</f>
        <v>27</v>
      </c>
      <c r="K19" s="30">
        <f>AE19</f>
        <v>28</v>
      </c>
      <c r="L19" s="31">
        <f>AH19</f>
        <v>32</v>
      </c>
      <c r="M19" s="32">
        <f>AK19</f>
        <v>32</v>
      </c>
      <c r="N19" s="36">
        <f>AN19</f>
        <v>0</v>
      </c>
      <c r="O19" s="52">
        <f>AQ19</f>
        <v>0</v>
      </c>
      <c r="P19" s="35">
        <f>AT19</f>
        <v>0</v>
      </c>
      <c r="Q19" s="30">
        <f>AW19</f>
        <v>0</v>
      </c>
      <c r="R19" s="35">
        <f>AZ19</f>
        <v>0</v>
      </c>
      <c r="S19" s="30">
        <f>BC19</f>
        <v>0</v>
      </c>
      <c r="T19" s="25">
        <f t="array" ref="T19">IF(ISBLANK(ALS_Sprint!$A$2),100,IF(ISBLANK(A19),100,IF((OR(EXACT(A19,ALS_Sprint!$C$2:$C$107))),VLOOKUP(A19,ALS_Sprint!$C$2:$I$107,4,FALSE))))</f>
        <v>8.8699999999999992</v>
      </c>
      <c r="U19" s="29">
        <f>IF(T19&gt;=100,51,RANK(T19,$T$4:$T$60,1))</f>
        <v>22</v>
      </c>
      <c r="V19" s="40">
        <f>VLOOKUP(U19,[1]Punktezuordnung!$A$2:$B$52,2,FALSE())</f>
        <v>29</v>
      </c>
      <c r="W19" s="44">
        <f t="array" ref="W19">IF(ISBLANK(ALS_Wurf!$A$2),0,IF(ISBLANK(A19),0,IF((OR(EXACT(A19,ALS_Wurf!$C$2:$C$108))),VLOOKUP(A19,ALS_Wurf!$C$2:$I$108,4,FALSE))))</f>
        <v>36</v>
      </c>
      <c r="X19" s="29">
        <f>IF(W19&lt;=0,51,RANK(W19,$W$4:$W$60,0))</f>
        <v>18</v>
      </c>
      <c r="Y19" s="40">
        <f>VLOOKUP(X19,[1]Punktezuordnung!$A$2:$B$52,2,FALSE())</f>
        <v>33</v>
      </c>
      <c r="Z19" s="28">
        <f t="array" ref="Z19">IF(ISBLANK(FRI_Sprint!$A$2),100,IF(ISBLANK(A19),100,IF((OR(EXACT(A19,FRI_Sprint!$C$2:$C$112))),VLOOKUP(A19,FRI_Sprint!$C$2:$I$112,4,FALSE))))</f>
        <v>9.4</v>
      </c>
      <c r="AA19" s="29">
        <f>IF(Z19&gt;=100,51,RANK(Z19,$Z$4:$Z$60,1))</f>
        <v>24</v>
      </c>
      <c r="AB19" s="40">
        <f>VLOOKUP(AA19,[1]Punktezuordnung!$A$2:$B$52,2,FALSE())</f>
        <v>27</v>
      </c>
      <c r="AC19" s="37">
        <f t="array" ref="AC19">IF(ISBLANK(FRI_Stoß!$A$2),0,IF(ISBLANK(A19),0,IF((OR(EXACT(A19,FRI_Stoß!$C$2:$C$105))),VLOOKUP(A19,FRI_Stoß!$C$2:$I$105,4,FALSE))))</f>
        <v>21</v>
      </c>
      <c r="AD19" s="29">
        <f>IF(AC19&lt;=0,51,RANK(AC19,$AC$4:$AC$60,0))</f>
        <v>23</v>
      </c>
      <c r="AE19" s="40">
        <f>VLOOKUP(AD19,[1]Punktezuordnung!$A$2:$B$52,2,FALSE())</f>
        <v>28</v>
      </c>
      <c r="AF19" s="59">
        <f t="array" ref="AF19">IF(ISBLANK(LAT_Stab!$A$2),0,IF(ISBLANK(A19),0,IF((OR(EXACT(A19,LAT_Stab!$C$2:$C$123))),VLOOKUP(A19,LAT_Stab!$C$2:$I$123,4,FALSE))))</f>
        <v>14</v>
      </c>
      <c r="AG19" s="29">
        <f>IF(AF19&lt;=0,51,RANK(AF19,$AF$4:$AF$60,0))</f>
        <v>19</v>
      </c>
      <c r="AH19" s="40">
        <f>VLOOKUP(AG19,[1]Punktezuordnung!$A$2:$B$52,2,FALSE())</f>
        <v>32</v>
      </c>
      <c r="AI19" s="38">
        <f t="array" ref="AI19">IF(ISBLANK(LAT_Dreh!$A$2),0,IF(ISBLANK(A19),0,IF((OR(EXACT(A19,LAT_Dreh!$C$2:$C$123))),VLOOKUP(A19,LAT_Dreh!$C$2:$I$123,4,FALSE))))</f>
        <v>23</v>
      </c>
      <c r="AJ19" s="29">
        <f>IF(AI19&lt;=0,51,RANK(AI19,$AI$4:$AI$49,0))</f>
        <v>19</v>
      </c>
      <c r="AK19" s="40">
        <f>VLOOKUP(AJ19,[1]Punktezuordnung!$A$2:$B$52,2,FALSE())</f>
        <v>32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>IF(AL19=100,51,RANK(AL19,$AL$4:$AL$60,1))</f>
        <v>51</v>
      </c>
      <c r="AN19" s="30">
        <f>VLOOKUP(AM19,[1]Punktezuordnung!$A$2:$B$52,2,FALSE())</f>
        <v>0</v>
      </c>
      <c r="AO19" s="53">
        <f t="array" ref="AO19">IF(ISBLANK(NIA_Weit!$A$2),0,IF(ISBLANK(A19),0,IF((OR(EXACT(A19,NIA_Weit!$C$2:$C$200))),VLOOKUP(A19,NIA_Weit!$C$2:$I$200,4,FALSE))))</f>
        <v>0</v>
      </c>
      <c r="AP19" s="29">
        <f>IF(AO19&lt;=0,51,RANK(AO19,$AO$4:$AO$60,0))</f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>IF(AR19&lt;=0,51,RANK(AR19,$AR$4:$AR$60,0))</f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>IF(AU19&lt;=0,51,RANK(AU19,$AU$4:$AU$60,0))</f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>IF(AX19&gt;=100,51,RANK(AX19,$AX$4:$AX$60,1))</f>
        <v>51</v>
      </c>
      <c r="AZ19" s="30">
        <f>VLOOKUP(AY19,[1]Punktezuordnung!$A$2:$B$52,2,FALSE())</f>
        <v>0</v>
      </c>
      <c r="BA19" s="56">
        <f t="array" ref="BA19">IF(ISBLANK(ANG_Hoch!$A$2),0,IF(ISBLANK(A19),0,IF((OR(EXACT(A19,ANG_Hoch!$C$2:$C$200))),VLOOKUP(A19,ANG_Hoch!$C$2:$I$200,4,FALSE))))</f>
        <v>0</v>
      </c>
      <c r="BB19" s="29">
        <f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24" t="s">
        <v>30</v>
      </c>
      <c r="B20" s="24" t="s">
        <v>26</v>
      </c>
      <c r="C20" s="24">
        <v>2016</v>
      </c>
      <c r="D20" s="24" t="s">
        <v>31</v>
      </c>
      <c r="E20" s="29">
        <f>IF(F20=0,"",RANK(F20,$F$4:$F$60,0))</f>
        <v>17</v>
      </c>
      <c r="F20" s="40">
        <f>SUM(LARGE(H20:S20,{1;2;3;4;5;6;7;8;9}))</f>
        <v>178</v>
      </c>
      <c r="G20" s="34">
        <f>COUNTIF(H20:S20,"&gt;0")</f>
        <v>4</v>
      </c>
      <c r="H20" s="35">
        <f>V20</f>
        <v>46</v>
      </c>
      <c r="I20" s="30">
        <f>Y20</f>
        <v>49</v>
      </c>
      <c r="J20" s="35">
        <f>AB20</f>
        <v>39</v>
      </c>
      <c r="K20" s="30">
        <f>AE20</f>
        <v>44</v>
      </c>
      <c r="L20" s="31">
        <f>AH20</f>
        <v>0</v>
      </c>
      <c r="M20" s="32">
        <f>AK20</f>
        <v>0</v>
      </c>
      <c r="N20" s="36">
        <f>AN20</f>
        <v>0</v>
      </c>
      <c r="O20" s="52">
        <f>AQ20</f>
        <v>0</v>
      </c>
      <c r="P20" s="35">
        <f>AT20</f>
        <v>0</v>
      </c>
      <c r="Q20" s="30">
        <f>AW20</f>
        <v>0</v>
      </c>
      <c r="R20" s="35">
        <f>AZ20</f>
        <v>0</v>
      </c>
      <c r="S20" s="30">
        <f>BC20</f>
        <v>0</v>
      </c>
      <c r="T20" s="25">
        <f t="array" ref="T20">IF(ISBLANK(ALS_Sprint!$A$2),100,IF(ISBLANK(A20),100,IF((OR(EXACT(A20,ALS_Sprint!$C$2:$C$107))),VLOOKUP(A20,ALS_Sprint!$C$2:$I$107,4,FALSE))))</f>
        <v>7.44</v>
      </c>
      <c r="U20" s="29">
        <f>IF(T20&gt;=100,51,RANK(T20,$T$4:$T$60,1))</f>
        <v>5</v>
      </c>
      <c r="V20" s="40">
        <f>VLOOKUP(U20,[1]Punktezuordnung!$A$2:$B$52,2,FALSE())</f>
        <v>46</v>
      </c>
      <c r="W20" s="44">
        <f t="array" ref="W20">IF(ISBLANK(ALS_Wurf!$A$2),0,IF(ISBLANK(A20),0,IF((OR(EXACT(A20,ALS_Wurf!$C$2:$C$108))),VLOOKUP(A20,ALS_Wurf!$C$2:$I$108,4,FALSE))))</f>
        <v>79</v>
      </c>
      <c r="X20" s="29">
        <f>IF(W20&lt;=0,51,RANK(W20,$W$4:$W$60,0))</f>
        <v>2</v>
      </c>
      <c r="Y20" s="40">
        <f>VLOOKUP(X20,[1]Punktezuordnung!$A$2:$B$52,2,FALSE())</f>
        <v>49</v>
      </c>
      <c r="Z20" s="28">
        <f t="array" ref="Z20">IF(ISBLANK(FRI_Sprint!$A$2),100,IF(ISBLANK(A20),100,IF((OR(EXACT(A20,FRI_Sprint!$C$2:$C$112))),VLOOKUP(A20,FRI_Sprint!$C$2:$I$112,4,FALSE))))</f>
        <v>8</v>
      </c>
      <c r="AA20" s="29">
        <f>IF(Z20&gt;=100,51,RANK(Z20,$Z$4:$Z$60,1))</f>
        <v>12</v>
      </c>
      <c r="AB20" s="40">
        <f>VLOOKUP(AA20,[1]Punktezuordnung!$A$2:$B$52,2,FALSE())</f>
        <v>39</v>
      </c>
      <c r="AC20" s="37">
        <f t="array" ref="AC20">IF(ISBLANK(FRI_Stoß!$A$2),0,IF(ISBLANK(A20),0,IF((OR(EXACT(A20,FRI_Stoß!$C$2:$C$105))),VLOOKUP(A20,FRI_Stoß!$C$2:$I$105,4,FALSE))))</f>
        <v>29</v>
      </c>
      <c r="AD20" s="29">
        <f>IF(AC20&lt;=0,51,RANK(AC20,$AC$4:$AC$60,0))</f>
        <v>7</v>
      </c>
      <c r="AE20" s="40">
        <f>VLOOKUP(AD20,[1]Punktezuordnung!$A$2:$B$52,2,FALSE())</f>
        <v>44</v>
      </c>
      <c r="AF20" s="59">
        <v>0</v>
      </c>
      <c r="AG20" s="29">
        <f>IF(AF20&lt;=0,51,RANK(AF20,$AF$4:$AF$60,0))</f>
        <v>51</v>
      </c>
      <c r="AH20" s="40">
        <f>VLOOKUP(AG20,[1]Punktezuordnung!$A$2:$B$52,2,FALSE())</f>
        <v>0</v>
      </c>
      <c r="AI20" s="38">
        <v>0</v>
      </c>
      <c r="AJ20" s="29">
        <f>IF(AI20&lt;=0,51,RANK(AI20,$AI$4:$AI$49,0))</f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>IF(AL20=100,51,RANK(AL20,$AL$4:$AL$60,1))</f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IF(ISBLANK(NIA_Weit!$A$2),0,IF(ISBLANK(A20),0,IF((OR(EXACT(A20,NIA_Weit!$C$2:$C$200))),VLOOKUP(A20,NIA_Weit!$C$2:$I$200,4,FALSE))))</f>
        <v>0</v>
      </c>
      <c r="AP20" s="29">
        <f>IF(AO20&lt;=0,51,RANK(AO20,$AO$4:$AO$60,0))</f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>IF(AR20&lt;=0,51,RANK(AR20,$AR$4:$AR$60,0))</f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>IF(AU20&lt;=0,51,RANK(AU20,$AU$4:$AU$60,0))</f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>IF(AX20&gt;=100,51,RANK(AX20,$AX$4:$AX$60,1))</f>
        <v>51</v>
      </c>
      <c r="AZ20" s="30">
        <f>VLOOKUP(AY20,[1]Punktezuordnung!$A$2:$B$52,2,FALSE())</f>
        <v>0</v>
      </c>
      <c r="BA20" s="56">
        <f t="array" ref="BA20">IF(ISBLANK(ANG_Hoch!$A$2),0,IF(ISBLANK(A20),0,IF((OR(EXACT(A20,ANG_Hoch!$C$2:$C$200))),VLOOKUP(A20,ANG_Hoch!$C$2:$I$200,4,FALSE))))</f>
        <v>0</v>
      </c>
      <c r="BB20" s="29">
        <f>IF(BA20&lt;=0,51,RANK(BA20,$BA$4:$BA$60,0))</f>
        <v>51</v>
      </c>
      <c r="BC20" s="39">
        <f>VLOOKUP(BB20,[1]Punktezuordnung!$A$2:$B$52,2,FALSE())</f>
        <v>0</v>
      </c>
    </row>
    <row r="21" spans="1:55" x14ac:dyDescent="0.3">
      <c r="A21" s="24" t="s">
        <v>407</v>
      </c>
      <c r="B21" s="24" t="s">
        <v>26</v>
      </c>
      <c r="C21" s="24">
        <v>2016</v>
      </c>
      <c r="D21" s="24" t="s">
        <v>59</v>
      </c>
      <c r="E21" s="29">
        <f>IF(F21=0,"",RANK(F21,$F$4:$F$60,0))</f>
        <v>17</v>
      </c>
      <c r="F21" s="40">
        <f>SUM(LARGE(H21:S21,{1;2;3;4;5;6;7;8;9}))</f>
        <v>178</v>
      </c>
      <c r="G21" s="34">
        <f>COUNTIF(H21:S21,"&gt;0")</f>
        <v>4</v>
      </c>
      <c r="H21" s="35">
        <f>V21</f>
        <v>0</v>
      </c>
      <c r="I21" s="30">
        <f>Y21</f>
        <v>0</v>
      </c>
      <c r="J21" s="35">
        <f>AB21</f>
        <v>38</v>
      </c>
      <c r="K21" s="30">
        <f>AE21</f>
        <v>46</v>
      </c>
      <c r="L21" s="31">
        <f>AH21</f>
        <v>49</v>
      </c>
      <c r="M21" s="32">
        <f>AK21</f>
        <v>45</v>
      </c>
      <c r="N21" s="36">
        <f>AN21</f>
        <v>0</v>
      </c>
      <c r="O21" s="52">
        <f>AQ21</f>
        <v>0</v>
      </c>
      <c r="P21" s="35">
        <f>AT21</f>
        <v>0</v>
      </c>
      <c r="Q21" s="30">
        <f>AW21</f>
        <v>0</v>
      </c>
      <c r="R21" s="35">
        <f>AZ21</f>
        <v>0</v>
      </c>
      <c r="S21" s="30">
        <f>BC21</f>
        <v>0</v>
      </c>
      <c r="T21" s="25">
        <v>100</v>
      </c>
      <c r="U21" s="29">
        <f>IF(T21&gt;=100,51,RANK(T21,$T$4:$T$60,1))</f>
        <v>51</v>
      </c>
      <c r="V21" s="40">
        <f>VLOOKUP(U21,[1]Punktezuordnung!$A$2:$B$52,2,FALSE())</f>
        <v>0</v>
      </c>
      <c r="W21" s="44">
        <v>0</v>
      </c>
      <c r="X21" s="29">
        <f>IF(W21&lt;=0,51,RANK(W21,$W$4:$W$60,0))</f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IF(ISBLANK(FRI_Sprint!$A$2),100,IF(ISBLANK(A21),100,IF((OR(EXACT(A21,FRI_Sprint!$C$2:$C$112))),VLOOKUP(A21,FRI_Sprint!$C$2:$I$112,4,FALSE))))</f>
        <v>8.1</v>
      </c>
      <c r="AA21" s="29">
        <f>IF(Z21&gt;=100,51,RANK(Z21,$Z$4:$Z$60,1))</f>
        <v>13</v>
      </c>
      <c r="AB21" s="40">
        <f>VLOOKUP(AA21,[1]Punktezuordnung!$A$2:$B$52,2,FALSE())</f>
        <v>38</v>
      </c>
      <c r="AC21" s="37">
        <f t="array" ref="AC21">IF(ISBLANK(FRI_Stoß!$A$2),0,IF(ISBLANK(A21),0,IF((OR(EXACT(A21,FRI_Stoß!$C$2:$C$105))),VLOOKUP(A21,FRI_Stoß!$C$2:$I$105,4,FALSE))))</f>
        <v>31</v>
      </c>
      <c r="AD21" s="29">
        <f>IF(AC21&lt;=0,51,RANK(AC21,$AC$4:$AC$60,0))</f>
        <v>5</v>
      </c>
      <c r="AE21" s="40">
        <f>VLOOKUP(AD21,[1]Punktezuordnung!$A$2:$B$52,2,FALSE())</f>
        <v>46</v>
      </c>
      <c r="AF21" s="59">
        <f t="array" ref="AF21">IF(ISBLANK(LAT_Stab!$A$2),0,IF(ISBLANK(A21),0,IF((OR(EXACT(A21,LAT_Stab!$C$2:$C$123))),VLOOKUP(A21,LAT_Stab!$C$2:$I$123,4,FALSE))))</f>
        <v>25</v>
      </c>
      <c r="AG21" s="29">
        <f>IF(AF21&lt;=0,51,RANK(AF21,$AF$4:$AF$60,0))</f>
        <v>2</v>
      </c>
      <c r="AH21" s="40">
        <f>VLOOKUP(AG21,[1]Punktezuordnung!$A$2:$B$52,2,FALSE())</f>
        <v>49</v>
      </c>
      <c r="AI21" s="38">
        <f t="array" ref="AI21">IF(ISBLANK(LAT_Dreh!$A$2),0,IF(ISBLANK(A21),0,IF((OR(EXACT(A21,LAT_Dreh!$C$2:$C$123))),VLOOKUP(A21,LAT_Dreh!$C$2:$I$123,4,FALSE))))</f>
        <v>30</v>
      </c>
      <c r="AJ21" s="29">
        <f>IF(AI21&lt;=0,51,RANK(AI21,$AI$4:$AI$49,0))</f>
        <v>6</v>
      </c>
      <c r="AK21" s="40">
        <f>VLOOKUP(AJ21,[1]Punktezuordnung!$A$2:$B$52,2,FALSE())</f>
        <v>45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>IF(AL21=100,51,RANK(AL21,$AL$4:$AL$60,1))</f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IF(ISBLANK(NIA_Weit!$A$2),0,IF(ISBLANK(A21),0,IF((OR(EXACT(A21,NIA_Weit!$C$2:$C$200))),VLOOKUP(A21,NIA_Weit!$C$2:$I$200,4,FALSE))))</f>
        <v>0</v>
      </c>
      <c r="AP21" s="29">
        <f>IF(AO21&lt;=0,51,RANK(AO21,$AO$4:$AO$60,0))</f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>IF(AR21&lt;=0,51,RANK(AR21,$AR$4:$AR$60,0))</f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>IF(AU21&lt;=0,51,RANK(AU21,$AU$4:$AU$60,0))</f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>IF(AX21&gt;=100,51,RANK(AX21,$AX$4:$AX$60,1))</f>
        <v>51</v>
      </c>
      <c r="AZ21" s="30">
        <f>VLOOKUP(AY21,[1]Punktezuordnung!$A$2:$B$52,2,FALSE())</f>
        <v>0</v>
      </c>
      <c r="BA21" s="56">
        <f t="array" ref="BA21">IF(ISBLANK(ANG_Hoch!$A$2),0,IF(ISBLANK(A21),0,IF((OR(EXACT(A21,ANG_Hoch!$C$2:$C$200))),VLOOKUP(A21,ANG_Hoch!$C$2:$I$200,4,FALSE))))</f>
        <v>0</v>
      </c>
      <c r="BB21" s="29">
        <f>IF(BA21&lt;=0,51,RANK(BA21,$BA$4:$BA$60,0))</f>
        <v>51</v>
      </c>
      <c r="BC21" s="39">
        <f>VLOOKUP(BB21,[1]Punktezuordnung!$A$2:$B$52,2,FALSE())</f>
        <v>0</v>
      </c>
    </row>
    <row r="22" spans="1:55" x14ac:dyDescent="0.3">
      <c r="A22" s="24" t="s">
        <v>43</v>
      </c>
      <c r="B22" s="24" t="s">
        <v>26</v>
      </c>
      <c r="C22" s="24">
        <v>2016</v>
      </c>
      <c r="D22" s="24" t="s">
        <v>31</v>
      </c>
      <c r="E22" s="29">
        <f>IF(F22=0,"",RANK(F22,$F$4:$F$60,0))</f>
        <v>19</v>
      </c>
      <c r="F22" s="40">
        <f>SUM(LARGE(H22:S22,{1;2;3;4;5;6;7;8;9}))</f>
        <v>147</v>
      </c>
      <c r="G22" s="34">
        <f>COUNTIF(H22:S22,"&gt;0")</f>
        <v>4</v>
      </c>
      <c r="H22" s="35">
        <f>V22</f>
        <v>34</v>
      </c>
      <c r="I22" s="30">
        <f>Y22</f>
        <v>45</v>
      </c>
      <c r="J22" s="35">
        <f>AB22</f>
        <v>35</v>
      </c>
      <c r="K22" s="30">
        <f>AE22</f>
        <v>33</v>
      </c>
      <c r="L22" s="31">
        <f>AH22</f>
        <v>0</v>
      </c>
      <c r="M22" s="32">
        <f>AK22</f>
        <v>0</v>
      </c>
      <c r="N22" s="36">
        <f>AN22</f>
        <v>0</v>
      </c>
      <c r="O22" s="52">
        <f>AQ22</f>
        <v>0</v>
      </c>
      <c r="P22" s="35">
        <f>AT22</f>
        <v>0</v>
      </c>
      <c r="Q22" s="30">
        <f>AW22</f>
        <v>0</v>
      </c>
      <c r="R22" s="35">
        <f>AZ22</f>
        <v>0</v>
      </c>
      <c r="S22" s="30">
        <f>BC22</f>
        <v>0</v>
      </c>
      <c r="T22" s="25">
        <f t="array" ref="T22">IF(ISBLANK(ALS_Sprint!$A$2),100,IF(ISBLANK(A22),100,IF((OR(EXACT(A22,ALS_Sprint!$C$2:$C$107))),VLOOKUP(A22,ALS_Sprint!$C$2:$I$107,4,FALSE))))</f>
        <v>8.15</v>
      </c>
      <c r="U22" s="29">
        <f>IF(T22&gt;=100,51,RANK(T22,$T$4:$T$60,1))</f>
        <v>17</v>
      </c>
      <c r="V22" s="40">
        <f>VLOOKUP(U22,[1]Punktezuordnung!$A$2:$B$52,2,FALSE())</f>
        <v>34</v>
      </c>
      <c r="W22" s="44">
        <f t="array" ref="W22">IF(ISBLANK(ALS_Wurf!$A$2),0,IF(ISBLANK(A22),0,IF((OR(EXACT(A22,ALS_Wurf!$C$2:$C$108))),VLOOKUP(A22,ALS_Wurf!$C$2:$I$108,4,FALSE))))</f>
        <v>59</v>
      </c>
      <c r="X22" s="29">
        <f>IF(W22&lt;=0,51,RANK(W22,$W$4:$W$60,0))</f>
        <v>6</v>
      </c>
      <c r="Y22" s="40">
        <f>VLOOKUP(X22,[1]Punktezuordnung!$A$2:$B$52,2,FALSE())</f>
        <v>45</v>
      </c>
      <c r="Z22" s="28">
        <f t="array" ref="Z22">IF(ISBLANK(FRI_Sprint!$A$2),100,IF(ISBLANK(A22),100,IF((OR(EXACT(A22,FRI_Sprint!$C$2:$C$112))),VLOOKUP(A22,FRI_Sprint!$C$2:$I$112,4,FALSE))))</f>
        <v>8.3000000000000007</v>
      </c>
      <c r="AA22" s="29">
        <f>IF(Z22&gt;=100,51,RANK(Z22,$Z$4:$Z$60,1))</f>
        <v>16</v>
      </c>
      <c r="AB22" s="40">
        <f>VLOOKUP(AA22,[1]Punktezuordnung!$A$2:$B$52,2,FALSE())</f>
        <v>35</v>
      </c>
      <c r="AC22" s="37">
        <f t="array" ref="AC22">IF(ISBLANK(FRI_Stoß!$A$2),0,IF(ISBLANK(A22),0,IF((OR(EXACT(A22,FRI_Stoß!$C$2:$C$105))),VLOOKUP(A22,FRI_Stoß!$C$2:$I$105,4,FALSE))))</f>
        <v>24</v>
      </c>
      <c r="AD22" s="29">
        <f>IF(AC22&lt;=0,51,RANK(AC22,$AC$4:$AC$60,0))</f>
        <v>18</v>
      </c>
      <c r="AE22" s="40">
        <f>VLOOKUP(AD22,[1]Punktezuordnung!$A$2:$B$52,2,FALSE())</f>
        <v>33</v>
      </c>
      <c r="AF22" s="59">
        <v>0</v>
      </c>
      <c r="AG22" s="29">
        <f>IF(AF22&lt;=0,51,RANK(AF22,$AF$4:$AF$60,0))</f>
        <v>51</v>
      </c>
      <c r="AH22" s="40">
        <f>VLOOKUP(AG22,[1]Punktezuordnung!$A$2:$B$52,2,FALSE())</f>
        <v>0</v>
      </c>
      <c r="AI22" s="38">
        <v>0</v>
      </c>
      <c r="AJ22" s="29">
        <f>IF(AI22&lt;=0,51,RANK(AI22,$AI$4:$AI$49,0))</f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>IF(AL22=100,51,RANK(AL22,$AL$4:$AL$60,1))</f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IF(ISBLANK(NIA_Weit!$A$2),0,IF(ISBLANK(A22),0,IF((OR(EXACT(A22,NIA_Weit!$C$2:$C$200))),VLOOKUP(A22,NIA_Weit!$C$2:$I$200,4,FALSE))))</f>
        <v>0</v>
      </c>
      <c r="AP22" s="29">
        <f>IF(AO22&lt;=0,51,RANK(AO22,$AO$4:$AO$60,0))</f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>IF(AR22&lt;=0,51,RANK(AR22,$AR$4:$AR$60,0))</f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>IF(AU22&lt;=0,51,RANK(AU22,$AU$4:$AU$60,0))</f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>IF(AX22&gt;=100,51,RANK(AX22,$AX$4:$AX$60,1))</f>
        <v>51</v>
      </c>
      <c r="AZ22" s="30">
        <f>VLOOKUP(AY22,[1]Punktezuordnung!$A$2:$B$52,2,FALSE())</f>
        <v>0</v>
      </c>
      <c r="BA22" s="56">
        <f t="array" ref="BA22">IF(ISBLANK(ANG_Hoch!$A$2),0,IF(ISBLANK(A22),0,IF((OR(EXACT(A22,ANG_Hoch!$C$2:$C$200))),VLOOKUP(A22,ANG_Hoch!$C$2:$I$200,4,FALSE))))</f>
        <v>0</v>
      </c>
      <c r="BB22" s="29">
        <f>IF(BA22&lt;=0,51,RANK(BA22,$BA$4:$BA$60,0))</f>
        <v>51</v>
      </c>
      <c r="BC22" s="39">
        <f>VLOOKUP(BB22,[1]Punktezuordnung!$A$2:$B$52,2,FALSE())</f>
        <v>0</v>
      </c>
    </row>
    <row r="23" spans="1:55" x14ac:dyDescent="0.3">
      <c r="A23" s="24" t="s">
        <v>49</v>
      </c>
      <c r="B23" s="24" t="s">
        <v>26</v>
      </c>
      <c r="C23" s="24">
        <v>2016</v>
      </c>
      <c r="D23" s="24" t="s">
        <v>27</v>
      </c>
      <c r="E23" s="29">
        <f>IF(F23=0,"",RANK(F23,$F$4:$F$60,0))</f>
        <v>20</v>
      </c>
      <c r="F23" s="40">
        <f>SUM(LARGE(H23:S23,{1;2;3;4;5;6;7;8;9}))</f>
        <v>140</v>
      </c>
      <c r="G23" s="34">
        <f>COUNTIF(H23:S23,"&gt;0")</f>
        <v>4</v>
      </c>
      <c r="H23" s="35">
        <f>V23</f>
        <v>36</v>
      </c>
      <c r="I23" s="30">
        <f>Y23</f>
        <v>31</v>
      </c>
      <c r="J23" s="35">
        <f>AB23</f>
        <v>0</v>
      </c>
      <c r="K23" s="30">
        <f>AE23</f>
        <v>0</v>
      </c>
      <c r="L23" s="31">
        <f>AH23</f>
        <v>39</v>
      </c>
      <c r="M23" s="32">
        <f>AK23</f>
        <v>34</v>
      </c>
      <c r="N23" s="36">
        <f>AN23</f>
        <v>0</v>
      </c>
      <c r="O23" s="52">
        <f>AQ23</f>
        <v>0</v>
      </c>
      <c r="P23" s="35">
        <f>AT23</f>
        <v>0</v>
      </c>
      <c r="Q23" s="30">
        <f>AW23</f>
        <v>0</v>
      </c>
      <c r="R23" s="35">
        <f>AZ23</f>
        <v>0</v>
      </c>
      <c r="S23" s="30">
        <f>BC23</f>
        <v>0</v>
      </c>
      <c r="T23" s="25">
        <f t="array" ref="T23">IF(ISBLANK(ALS_Sprint!$A$2),100,IF(ISBLANK(A23),100,IF((OR(EXACT(A23,ALS_Sprint!$C$2:$C$107))),VLOOKUP(A23,ALS_Sprint!$C$2:$I$107,4,FALSE))))</f>
        <v>7.89</v>
      </c>
      <c r="U23" s="29">
        <f>IF(T23&gt;=100,51,RANK(T23,$T$4:$T$60,1))</f>
        <v>15</v>
      </c>
      <c r="V23" s="40">
        <f>VLOOKUP(U23,[1]Punktezuordnung!$A$2:$B$52,2,FALSE())</f>
        <v>36</v>
      </c>
      <c r="W23" s="44">
        <f t="array" ref="W23">IF(ISBLANK(ALS_Wurf!$A$2),0,IF(ISBLANK(A23),0,IF((OR(EXACT(A23,ALS_Wurf!$C$2:$C$108))),VLOOKUP(A23,ALS_Wurf!$C$2:$I$108,4,FALSE))))</f>
        <v>34</v>
      </c>
      <c r="X23" s="29">
        <f>IF(W23&lt;=0,51,RANK(W23,$W$4:$W$60,0))</f>
        <v>20</v>
      </c>
      <c r="Y23" s="40">
        <f>VLOOKUP(X23,[1]Punktezuordnung!$A$2:$B$52,2,FALSE())</f>
        <v>31</v>
      </c>
      <c r="Z23" s="28">
        <v>100</v>
      </c>
      <c r="AA23" s="29">
        <f>IF(Z23&gt;=100,51,RANK(Z23,$Z$4:$Z$60,1))</f>
        <v>51</v>
      </c>
      <c r="AB23" s="40">
        <f>VLOOKUP(AA23,[1]Punktezuordnung!$A$2:$B$52,2,FALSE())</f>
        <v>0</v>
      </c>
      <c r="AC23" s="37">
        <v>0</v>
      </c>
      <c r="AD23" s="29">
        <f>IF(AC23&lt;=0,51,RANK(AC23,$AC$4:$AC$60,0))</f>
        <v>51</v>
      </c>
      <c r="AE23" s="40">
        <f>VLOOKUP(AD23,[1]Punktezuordnung!$A$2:$B$52,2,FALSE())</f>
        <v>0</v>
      </c>
      <c r="AF23" s="59">
        <f t="array" ref="AF23">IF(ISBLANK(LAT_Stab!$A$2),0,IF(ISBLANK(A23),0,IF((OR(EXACT(A23,LAT_Stab!$C$2:$C$123))),VLOOKUP(A23,LAT_Stab!$C$2:$I$123,4,FALSE))))</f>
        <v>18</v>
      </c>
      <c r="AG23" s="29">
        <f>IF(AF23&lt;=0,51,RANK(AF23,$AF$4:$AF$60,0))</f>
        <v>12</v>
      </c>
      <c r="AH23" s="40">
        <f>VLOOKUP(AG23,[1]Punktezuordnung!$A$2:$B$52,2,FALSE())</f>
        <v>39</v>
      </c>
      <c r="AI23" s="38">
        <f t="array" ref="AI23">IF(ISBLANK(LAT_Dreh!$A$2),0,IF(ISBLANK(A23),0,IF((OR(EXACT(A23,LAT_Dreh!$C$2:$C$123))),VLOOKUP(A23,LAT_Dreh!$C$2:$I$123,4,FALSE))))</f>
        <v>25</v>
      </c>
      <c r="AJ23" s="29">
        <f>IF(AI23&lt;=0,51,RANK(AI23,$AI$4:$AI$49,0))</f>
        <v>17</v>
      </c>
      <c r="AK23" s="40">
        <f>VLOOKUP(AJ23,[1]Punktezuordnung!$A$2:$B$52,2,FALSE())</f>
        <v>34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>IF(AL23=100,51,RANK(AL23,$AL$4:$AL$60,1))</f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IF(ISBLANK(NIA_Weit!$A$2),0,IF(ISBLANK(A23),0,IF((OR(EXACT(A23,NIA_Weit!$C$2:$C$200))),VLOOKUP(A23,NIA_Weit!$C$2:$I$200,4,FALSE))))</f>
        <v>0</v>
      </c>
      <c r="AP23" s="29">
        <f>IF(AO23&lt;=0,51,RANK(AO23,$AO$4:$AO$60,0))</f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>IF(AR23&lt;=0,51,RANK(AR23,$AR$4:$AR$60,0))</f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>IF(AU23&lt;=0,51,RANK(AU23,$AU$4:$AU$60,0))</f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>IF(AX23&gt;=100,51,RANK(AX23,$AX$4:$AX$60,1))</f>
        <v>51</v>
      </c>
      <c r="AZ23" s="30">
        <f>VLOOKUP(AY23,[1]Punktezuordnung!$A$2:$B$52,2,FALSE())</f>
        <v>0</v>
      </c>
      <c r="BA23" s="56">
        <f t="array" ref="BA23">IF(ISBLANK(ANG_Hoch!$A$2),0,IF(ISBLANK(A23),0,IF((OR(EXACT(A23,ANG_Hoch!$C$2:$C$200))),VLOOKUP(A23,ANG_Hoch!$C$2:$I$200,4,FALSE))))</f>
        <v>0</v>
      </c>
      <c r="BB23" s="29">
        <f>IF(BA23&lt;=0,51,RANK(BA23,$BA$4:$BA$60,0))</f>
        <v>51</v>
      </c>
      <c r="BC23" s="39">
        <f>VLOOKUP(BB23,[1]Punktezuordnung!$A$2:$B$52,2,FALSE())</f>
        <v>0</v>
      </c>
    </row>
    <row r="24" spans="1:55" x14ac:dyDescent="0.3">
      <c r="A24" s="24" t="s">
        <v>50</v>
      </c>
      <c r="B24" s="24" t="s">
        <v>26</v>
      </c>
      <c r="C24" s="24">
        <v>2016</v>
      </c>
      <c r="D24" s="24" t="s">
        <v>39</v>
      </c>
      <c r="E24" s="29">
        <f>IF(F24=0,"",RANK(F24,$F$4:$F$60,0))</f>
        <v>21</v>
      </c>
      <c r="F24" s="40">
        <f>SUM(LARGE(H24:S24,{1;2;3;4;5;6;7;8;9}))</f>
        <v>136</v>
      </c>
      <c r="G24" s="34">
        <f>COUNTIF(H24:S24,"&gt;0")</f>
        <v>4</v>
      </c>
      <c r="H24" s="35">
        <f>V24</f>
        <v>33</v>
      </c>
      <c r="I24" s="30">
        <f>Y24</f>
        <v>34</v>
      </c>
      <c r="J24" s="35">
        <f>AB24</f>
        <v>33</v>
      </c>
      <c r="K24" s="30">
        <f>AE24</f>
        <v>36</v>
      </c>
      <c r="L24" s="31">
        <f>AH24</f>
        <v>0</v>
      </c>
      <c r="M24" s="32">
        <f>AK24</f>
        <v>0</v>
      </c>
      <c r="N24" s="36">
        <f>AN24</f>
        <v>0</v>
      </c>
      <c r="O24" s="52">
        <f>AQ24</f>
        <v>0</v>
      </c>
      <c r="P24" s="35">
        <f>AT24</f>
        <v>0</v>
      </c>
      <c r="Q24" s="30">
        <f>AW24</f>
        <v>0</v>
      </c>
      <c r="R24" s="35">
        <f>AZ24</f>
        <v>0</v>
      </c>
      <c r="S24" s="30">
        <f>BC24</f>
        <v>0</v>
      </c>
      <c r="T24" s="25">
        <f t="array" ref="T24">IF(ISBLANK(ALS_Sprint!$A$2),100,IF(ISBLANK(A24),100,IF((OR(EXACT(A24,ALS_Sprint!$C$2:$C$107))),VLOOKUP(A24,ALS_Sprint!$C$2:$I$107,4,FALSE))))</f>
        <v>8.33</v>
      </c>
      <c r="U24" s="29">
        <f>IF(T24&gt;=100,51,RANK(T24,$T$4:$T$60,1))</f>
        <v>18</v>
      </c>
      <c r="V24" s="40">
        <f>VLOOKUP(U24,[1]Punktezuordnung!$A$2:$B$52,2,FALSE())</f>
        <v>33</v>
      </c>
      <c r="W24" s="44">
        <f t="array" ref="W24">IF(ISBLANK(ALS_Wurf!$A$2),0,IF(ISBLANK(A24),0,IF((OR(EXACT(A24,ALS_Wurf!$C$2:$C$108))),VLOOKUP(A24,ALS_Wurf!$C$2:$I$108,4,FALSE))))</f>
        <v>38</v>
      </c>
      <c r="X24" s="29">
        <f>IF(W24&lt;=0,51,RANK(W24,$W$4:$W$60,0))</f>
        <v>17</v>
      </c>
      <c r="Y24" s="40">
        <f>VLOOKUP(X24,[1]Punktezuordnung!$A$2:$B$52,2,FALSE())</f>
        <v>34</v>
      </c>
      <c r="Z24" s="28">
        <f t="array" ref="Z24">IF(ISBLANK(FRI_Sprint!$A$2),100,IF(ISBLANK(A24),100,IF((OR(EXACT(A24,FRI_Sprint!$C$2:$C$112))),VLOOKUP(A24,FRI_Sprint!$C$2:$I$112,4,FALSE))))</f>
        <v>8.4</v>
      </c>
      <c r="AA24" s="29">
        <f>IF(Z24&gt;=100,51,RANK(Z24,$Z$4:$Z$60,1))</f>
        <v>18</v>
      </c>
      <c r="AB24" s="40">
        <f>VLOOKUP(AA24,[1]Punktezuordnung!$A$2:$B$52,2,FALSE())</f>
        <v>33</v>
      </c>
      <c r="AC24" s="37">
        <f t="array" ref="AC24">IF(ISBLANK(FRI_Stoß!$A$2),0,IF(ISBLANK(A24),0,IF((OR(EXACT(A24,FRI_Stoß!$C$2:$C$105))),VLOOKUP(A24,FRI_Stoß!$C$2:$I$105,4,FALSE))))</f>
        <v>25</v>
      </c>
      <c r="AD24" s="29">
        <f>IF(AC24&lt;=0,51,RANK(AC24,$AC$4:$AC$60,0))</f>
        <v>15</v>
      </c>
      <c r="AE24" s="40">
        <f>VLOOKUP(AD24,[1]Punktezuordnung!$A$2:$B$52,2,FALSE())</f>
        <v>36</v>
      </c>
      <c r="AF24" s="59">
        <v>0</v>
      </c>
      <c r="AG24" s="29">
        <f>IF(AF24&lt;=0,51,RANK(AF24,$AF$4:$AF$60,0))</f>
        <v>51</v>
      </c>
      <c r="AH24" s="40">
        <f>VLOOKUP(AG24,[1]Punktezuordnung!$A$2:$B$52,2,FALSE())</f>
        <v>0</v>
      </c>
      <c r="AI24" s="38">
        <v>0</v>
      </c>
      <c r="AJ24" s="29">
        <f>IF(AI24&lt;=0,51,RANK(AI24,$AI$4:$AI$49,0))</f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>IF(AL24=100,51,RANK(AL24,$AL$4:$AL$60,1))</f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IF(ISBLANK(NIA_Weit!$A$2),0,IF(ISBLANK(A24),0,IF((OR(EXACT(A24,NIA_Weit!$C$2:$C$200))),VLOOKUP(A24,NIA_Weit!$C$2:$I$200,4,FALSE))))</f>
        <v>0</v>
      </c>
      <c r="AP24" s="29">
        <f>IF(AO24&lt;=0,51,RANK(AO24,$AO$4:$AO$60,0))</f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>IF(AR24&lt;=0,51,RANK(AR24,$AR$4:$AR$60,0))</f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>IF(AU24&lt;=0,51,RANK(AU24,$AU$4:$AU$60,0))</f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>IF(AX24&gt;=100,51,RANK(AX24,$AX$4:$AX$60,1))</f>
        <v>51</v>
      </c>
      <c r="AZ24" s="30">
        <f>VLOOKUP(AY24,[1]Punktezuordnung!$A$2:$B$52,2,FALSE())</f>
        <v>0</v>
      </c>
      <c r="BA24" s="56">
        <f t="array" ref="BA24">IF(ISBLANK(ANG_Hoch!$A$2),0,IF(ISBLANK(A24),0,IF((OR(EXACT(A24,ANG_Hoch!$C$2:$C$200))),VLOOKUP(A24,ANG_Hoch!$C$2:$I$200,4,FALSE))))</f>
        <v>0</v>
      </c>
      <c r="BB24" s="29">
        <f>IF(BA24&lt;=0,51,RANK(BA24,$BA$4:$BA$60,0))</f>
        <v>51</v>
      </c>
      <c r="BC24" s="39">
        <f>VLOOKUP(BB24,[1]Punktezuordnung!$A$2:$B$52,2,FALSE())</f>
        <v>0</v>
      </c>
    </row>
    <row r="25" spans="1:55" x14ac:dyDescent="0.3">
      <c r="A25" s="24" t="s">
        <v>411</v>
      </c>
      <c r="B25" s="24" t="s">
        <v>26</v>
      </c>
      <c r="C25" s="24">
        <v>2016</v>
      </c>
      <c r="D25" s="24" t="s">
        <v>59</v>
      </c>
      <c r="E25" s="29">
        <f>IF(F25=0,"",RANK(F25,$F$4:$F$60,0))</f>
        <v>22</v>
      </c>
      <c r="F25" s="40">
        <f>SUM(LARGE(H25:S25,{1;2;3;4;5;6;7;8;9}))</f>
        <v>132</v>
      </c>
      <c r="G25" s="34">
        <f>COUNTIF(H25:S25,"&gt;0")</f>
        <v>4</v>
      </c>
      <c r="H25" s="35">
        <f>V25</f>
        <v>0</v>
      </c>
      <c r="I25" s="30">
        <f>Y25</f>
        <v>0</v>
      </c>
      <c r="J25" s="35">
        <f>AB25</f>
        <v>35</v>
      </c>
      <c r="K25" s="30">
        <f>AE25</f>
        <v>36</v>
      </c>
      <c r="L25" s="31">
        <f>AH25</f>
        <v>32</v>
      </c>
      <c r="M25" s="32">
        <f>AK25</f>
        <v>29</v>
      </c>
      <c r="N25" s="36">
        <f>AN25</f>
        <v>0</v>
      </c>
      <c r="O25" s="52">
        <f>AQ25</f>
        <v>0</v>
      </c>
      <c r="P25" s="35">
        <f>AT25</f>
        <v>0</v>
      </c>
      <c r="Q25" s="30">
        <f>AW25</f>
        <v>0</v>
      </c>
      <c r="R25" s="35">
        <f>AZ25</f>
        <v>0</v>
      </c>
      <c r="S25" s="30">
        <f>BC25</f>
        <v>0</v>
      </c>
      <c r="T25" s="25">
        <v>100</v>
      </c>
      <c r="U25" s="29">
        <f>IF(T25&gt;=100,51,RANK(T25,$T$4:$T$60,1))</f>
        <v>51</v>
      </c>
      <c r="V25" s="40">
        <f>VLOOKUP(U25,[1]Punktezuordnung!$A$2:$B$52,2,FALSE())</f>
        <v>0</v>
      </c>
      <c r="W25" s="44">
        <v>0</v>
      </c>
      <c r="X25" s="29">
        <f>IF(W25&lt;=0,51,RANK(W25,$W$4:$W$60,0))</f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IF(ISBLANK(FRI_Sprint!$A$2),100,IF(ISBLANK(A25),100,IF((OR(EXACT(A25,FRI_Sprint!$C$2:$C$112))),VLOOKUP(A25,FRI_Sprint!$C$2:$I$112,4,FALSE))))</f>
        <v>8.3000000000000007</v>
      </c>
      <c r="AA25" s="29">
        <f>IF(Z25&gt;=100,51,RANK(Z25,$Z$4:$Z$60,1))</f>
        <v>16</v>
      </c>
      <c r="AB25" s="40">
        <f>VLOOKUP(AA25,[1]Punktezuordnung!$A$2:$B$52,2,FALSE())</f>
        <v>35</v>
      </c>
      <c r="AC25" s="37">
        <f t="array" ref="AC25">IF(ISBLANK(FRI_Stoß!$A$2),0,IF(ISBLANK(A25),0,IF((OR(EXACT(A25,FRI_Stoß!$C$2:$C$105))),VLOOKUP(A25,FRI_Stoß!$C$2:$I$105,4,FALSE))))</f>
        <v>25</v>
      </c>
      <c r="AD25" s="29">
        <f>IF(AC25&lt;=0,51,RANK(AC25,$AC$4:$AC$60,0))</f>
        <v>15</v>
      </c>
      <c r="AE25" s="40">
        <f>VLOOKUP(AD25,[1]Punktezuordnung!$A$2:$B$52,2,FALSE())</f>
        <v>36</v>
      </c>
      <c r="AF25" s="59">
        <f t="array" ref="AF25">IF(ISBLANK(LAT_Stab!$A$2),0,IF(ISBLANK(A25),0,IF((OR(EXACT(A25,LAT_Stab!$C$2:$C$123))),VLOOKUP(A25,LAT_Stab!$C$2:$I$123,4,FALSE))))</f>
        <v>14</v>
      </c>
      <c r="AG25" s="29">
        <f>IF(AF25&lt;=0,51,RANK(AF25,$AF$4:$AF$60,0))</f>
        <v>19</v>
      </c>
      <c r="AH25" s="40">
        <f>VLOOKUP(AG25,[1]Punktezuordnung!$A$2:$B$52,2,FALSE())</f>
        <v>32</v>
      </c>
      <c r="AI25" s="38">
        <f t="array" ref="AI25">IF(ISBLANK(LAT_Dreh!$A$2),0,IF(ISBLANK(A25),0,IF((OR(EXACT(A25,LAT_Dreh!$C$2:$C$123))),VLOOKUP(A25,LAT_Dreh!$C$2:$I$123,4,FALSE))))</f>
        <v>21</v>
      </c>
      <c r="AJ25" s="29">
        <f>IF(AI25&lt;=0,51,RANK(AI25,$AI$4:$AI$49,0))</f>
        <v>22</v>
      </c>
      <c r="AK25" s="40">
        <f>VLOOKUP(AJ25,[1]Punktezuordnung!$A$2:$B$52,2,FALSE())</f>
        <v>29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>IF(AL25=100,51,RANK(AL25,$AL$4:$AL$60,1))</f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IF(ISBLANK(NIA_Weit!$A$2),0,IF(ISBLANK(A25),0,IF((OR(EXACT(A25,NIA_Weit!$C$2:$C$200))),VLOOKUP(A25,NIA_Weit!$C$2:$I$200,4,FALSE))))</f>
        <v>0</v>
      </c>
      <c r="AP25" s="29">
        <f>IF(AO25&lt;=0,51,RANK(AO25,$AO$4:$AO$60,0))</f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>IF(AR25&lt;=0,51,RANK(AR25,$AR$4:$AR$60,0))</f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>IF(AU25&lt;=0,51,RANK(AU25,$AU$4:$AU$60,0))</f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>IF(AX25&gt;=100,51,RANK(AX25,$AX$4:$AX$60,1))</f>
        <v>51</v>
      </c>
      <c r="AZ25" s="30">
        <f>VLOOKUP(AY25,[1]Punktezuordnung!$A$2:$B$52,2,FALSE())</f>
        <v>0</v>
      </c>
      <c r="BA25" s="56">
        <f t="array" ref="BA25">IF(ISBLANK(ANG_Hoch!$A$2),0,IF(ISBLANK(A25),0,IF((OR(EXACT(A25,ANG_Hoch!$C$2:$C$200))),VLOOKUP(A25,ANG_Hoch!$C$2:$I$200,4,FALSE))))</f>
        <v>0</v>
      </c>
      <c r="BB25" s="29">
        <f>IF(BA25&lt;=0,51,RANK(BA25,$BA$4:$BA$60,0))</f>
        <v>51</v>
      </c>
      <c r="BC25" s="39">
        <f>VLOOKUP(BB25,[1]Punktezuordnung!$A$2:$B$52,2,FALSE())</f>
        <v>0</v>
      </c>
    </row>
    <row r="26" spans="1:55" x14ac:dyDescent="0.3">
      <c r="A26" s="24" t="s">
        <v>51</v>
      </c>
      <c r="B26" s="24" t="s">
        <v>26</v>
      </c>
      <c r="C26" s="24">
        <v>2016</v>
      </c>
      <c r="D26" s="24" t="s">
        <v>46</v>
      </c>
      <c r="E26" s="29">
        <f>IF(F26=0,"",RANK(F26,$F$4:$F$60,0))</f>
        <v>23</v>
      </c>
      <c r="F26" s="40">
        <f>SUM(LARGE(H26:S26,{1;2;3;4;5;6;7;8;9}))</f>
        <v>129</v>
      </c>
      <c r="G26" s="34">
        <f>COUNTIF(H26:S26,"&gt;0")</f>
        <v>4</v>
      </c>
      <c r="H26" s="35">
        <f>V26</f>
        <v>31</v>
      </c>
      <c r="I26" s="30">
        <f>Y26</f>
        <v>36</v>
      </c>
      <c r="J26" s="35">
        <f>AB26</f>
        <v>0</v>
      </c>
      <c r="K26" s="30">
        <f>AE26</f>
        <v>0</v>
      </c>
      <c r="L26" s="31">
        <f>AH26</f>
        <v>32</v>
      </c>
      <c r="M26" s="32">
        <f>AK26</f>
        <v>30</v>
      </c>
      <c r="N26" s="36">
        <f>AN26</f>
        <v>0</v>
      </c>
      <c r="O26" s="52">
        <f>AQ26</f>
        <v>0</v>
      </c>
      <c r="P26" s="35">
        <f>AT26</f>
        <v>0</v>
      </c>
      <c r="Q26" s="30">
        <f>AW26</f>
        <v>0</v>
      </c>
      <c r="R26" s="35">
        <f>AZ26</f>
        <v>0</v>
      </c>
      <c r="S26" s="30">
        <f>BC26</f>
        <v>0</v>
      </c>
      <c r="T26" s="25">
        <f t="array" ref="T26">IF(ISBLANK(ALS_Sprint!$A$2),100,IF(ISBLANK(A26),100,IF((OR(EXACT(A26,ALS_Sprint!$C$2:$C$107))),VLOOKUP(A26,ALS_Sprint!$C$2:$I$107,4,FALSE))))</f>
        <v>8.4700000000000006</v>
      </c>
      <c r="U26" s="29">
        <f>IF(T26&gt;=100,51,RANK(T26,$T$4:$T$60,1))</f>
        <v>20</v>
      </c>
      <c r="V26" s="40">
        <f>VLOOKUP(U26,[1]Punktezuordnung!$A$2:$B$52,2,FALSE())</f>
        <v>31</v>
      </c>
      <c r="W26" s="44">
        <f t="array" ref="W26">IF(ISBLANK(ALS_Wurf!$A$2),0,IF(ISBLANK(A26),0,IF((OR(EXACT(A26,ALS_Wurf!$C$2:$C$108))),VLOOKUP(A26,ALS_Wurf!$C$2:$I$108,4,FALSE))))</f>
        <v>40</v>
      </c>
      <c r="X26" s="29">
        <f>IF(W26&lt;=0,51,RANK(W26,$W$4:$W$60,0))</f>
        <v>15</v>
      </c>
      <c r="Y26" s="40">
        <f>VLOOKUP(X26,[1]Punktezuordnung!$A$2:$B$52,2,FALSE())</f>
        <v>36</v>
      </c>
      <c r="Z26" s="28">
        <v>100</v>
      </c>
      <c r="AA26" s="29">
        <f>IF(Z26&gt;=100,51,RANK(Z26,$Z$4:$Z$60,1))</f>
        <v>51</v>
      </c>
      <c r="AB26" s="40">
        <f>VLOOKUP(AA26,[1]Punktezuordnung!$A$2:$B$52,2,FALSE())</f>
        <v>0</v>
      </c>
      <c r="AC26" s="37">
        <v>0</v>
      </c>
      <c r="AD26" s="29">
        <f>IF(AC26&lt;=0,51,RANK(AC26,$AC$4:$AC$60,0))</f>
        <v>51</v>
      </c>
      <c r="AE26" s="40">
        <f>VLOOKUP(AD26,[1]Punktezuordnung!$A$2:$B$52,2,FALSE())</f>
        <v>0</v>
      </c>
      <c r="AF26" s="59">
        <f t="array" ref="AF26">IF(ISBLANK(LAT_Stab!$A$2),0,IF(ISBLANK(A26),0,IF((OR(EXACT(A26,LAT_Stab!$C$2:$C$123))),VLOOKUP(A26,LAT_Stab!$C$2:$I$123,4,FALSE))))</f>
        <v>14</v>
      </c>
      <c r="AG26" s="29">
        <f>IF(AF26&lt;=0,51,RANK(AF26,$AF$4:$AF$60,0))</f>
        <v>19</v>
      </c>
      <c r="AH26" s="40">
        <f>VLOOKUP(AG26,[1]Punktezuordnung!$A$2:$B$52,2,FALSE())</f>
        <v>32</v>
      </c>
      <c r="AI26" s="38">
        <f t="array" ref="AI26">IF(ISBLANK(LAT_Dreh!$A$2),0,IF(ISBLANK(A26),0,IF((OR(EXACT(A26,LAT_Dreh!$C$2:$C$123))),VLOOKUP(A26,LAT_Dreh!$C$2:$I$123,4,FALSE))))</f>
        <v>22</v>
      </c>
      <c r="AJ26" s="29">
        <f>IF(AI26&lt;=0,51,RANK(AI26,$AI$4:$AI$49,0))</f>
        <v>21</v>
      </c>
      <c r="AK26" s="40">
        <f>VLOOKUP(AJ26,[1]Punktezuordnung!$A$2:$B$52,2,FALSE())</f>
        <v>30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>IF(AL26=100,51,RANK(AL26,$AL$4:$AL$60,1))</f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IF(ISBLANK(NIA_Weit!$A$2),0,IF(ISBLANK(A26),0,IF((OR(EXACT(A26,NIA_Weit!$C$2:$C$200))),VLOOKUP(A26,NIA_Weit!$C$2:$I$200,4,FALSE))))</f>
        <v>0</v>
      </c>
      <c r="AP26" s="29">
        <f>IF(AO26&lt;=0,51,RANK(AO26,$AO$4:$AO$60,0))</f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>IF(AR26&lt;=0,51,RANK(AR26,$AR$4:$AR$60,0))</f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>IF(AU26&lt;=0,51,RANK(AU26,$AU$4:$AU$60,0))</f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>IF(AX26&gt;=100,51,RANK(AX26,$AX$4:$AX$60,1))</f>
        <v>51</v>
      </c>
      <c r="AZ26" s="30">
        <f>VLOOKUP(AY26,[1]Punktezuordnung!$A$2:$B$52,2,FALSE())</f>
        <v>0</v>
      </c>
      <c r="BA26" s="56">
        <f t="array" ref="BA26">IF(ISBLANK(ANG_Hoch!$A$2),0,IF(ISBLANK(A26),0,IF((OR(EXACT(A26,ANG_Hoch!$C$2:$C$200))),VLOOKUP(A26,ANG_Hoch!$C$2:$I$200,4,FALSE))))</f>
        <v>0</v>
      </c>
      <c r="BB26" s="29">
        <f>IF(BA26&lt;=0,51,RANK(BA26,$BA$4:$BA$60,0))</f>
        <v>51</v>
      </c>
      <c r="BC26" s="39">
        <f>VLOOKUP(BB26,[1]Punktezuordnung!$A$2:$B$52,2,FALSE())</f>
        <v>0</v>
      </c>
    </row>
    <row r="27" spans="1:55" x14ac:dyDescent="0.3">
      <c r="A27" s="24" t="s">
        <v>409</v>
      </c>
      <c r="B27" s="24" t="s">
        <v>26</v>
      </c>
      <c r="C27" s="24">
        <v>2016</v>
      </c>
      <c r="D27" s="24" t="s">
        <v>27</v>
      </c>
      <c r="E27" s="29">
        <f>IF(F27=0,"",RANK(F27,$F$4:$F$60,0))</f>
        <v>24</v>
      </c>
      <c r="F27" s="40">
        <f>SUM(LARGE(H27:S27,{1;2;3;4;5;6;7;8;9}))</f>
        <v>120</v>
      </c>
      <c r="G27" s="34">
        <f>COUNTIF(H27:S27,"&gt;0")</f>
        <v>4</v>
      </c>
      <c r="H27" s="35">
        <f>V27</f>
        <v>0</v>
      </c>
      <c r="I27" s="30">
        <f>Y27</f>
        <v>0</v>
      </c>
      <c r="J27" s="35">
        <f>AB27</f>
        <v>28</v>
      </c>
      <c r="K27" s="30">
        <f>AE27</f>
        <v>26</v>
      </c>
      <c r="L27" s="31">
        <f>AH27</f>
        <v>34</v>
      </c>
      <c r="M27" s="32">
        <f>AK27</f>
        <v>32</v>
      </c>
      <c r="N27" s="36">
        <f>AN27</f>
        <v>0</v>
      </c>
      <c r="O27" s="52">
        <f>AQ27</f>
        <v>0</v>
      </c>
      <c r="P27" s="35">
        <f>AT27</f>
        <v>0</v>
      </c>
      <c r="Q27" s="30">
        <f>AW27</f>
        <v>0</v>
      </c>
      <c r="R27" s="35">
        <f>AZ27</f>
        <v>0</v>
      </c>
      <c r="S27" s="30">
        <f>BC27</f>
        <v>0</v>
      </c>
      <c r="T27" s="25">
        <v>100</v>
      </c>
      <c r="U27" s="29">
        <f>IF(T27&gt;=100,51,RANK(T27,$T$4:$T$60,1))</f>
        <v>51</v>
      </c>
      <c r="V27" s="40">
        <f>VLOOKUP(U27,[1]Punktezuordnung!$A$2:$B$52,2,FALSE())</f>
        <v>0</v>
      </c>
      <c r="W27" s="44">
        <v>0</v>
      </c>
      <c r="X27" s="29">
        <f>IF(W27&lt;=0,51,RANK(W27,$W$4:$W$60,0))</f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IF(ISBLANK(FRI_Sprint!$A$2),100,IF(ISBLANK(A27),100,IF((OR(EXACT(A27,FRI_Sprint!$C$2:$C$112))),VLOOKUP(A27,FRI_Sprint!$C$2:$I$112,4,FALSE))))</f>
        <v>9.3000000000000007</v>
      </c>
      <c r="AA27" s="29">
        <f>IF(Z27&gt;=100,51,RANK(Z27,$Z$4:$Z$60,1))</f>
        <v>23</v>
      </c>
      <c r="AB27" s="40">
        <f>VLOOKUP(AA27,[1]Punktezuordnung!$A$2:$B$52,2,FALSE())</f>
        <v>28</v>
      </c>
      <c r="AC27" s="37">
        <f t="array" ref="AC27">IF(ISBLANK(FRI_Stoß!$A$2),0,IF(ISBLANK(A27),0,IF((OR(EXACT(A27,FRI_Stoß!$C$2:$C$105))),VLOOKUP(A27,FRI_Stoß!$C$2:$I$105,4,FALSE))))</f>
        <v>18</v>
      </c>
      <c r="AD27" s="29">
        <f>IF(AC27&lt;=0,51,RANK(AC27,$AC$4:$AC$60,0))</f>
        <v>25</v>
      </c>
      <c r="AE27" s="40">
        <f>VLOOKUP(AD27,[1]Punktezuordnung!$A$2:$B$52,2,FALSE())</f>
        <v>26</v>
      </c>
      <c r="AF27" s="59">
        <f t="array" ref="AF27">IF(ISBLANK(LAT_Stab!$A$2),0,IF(ISBLANK(A27),0,IF((OR(EXACT(A27,LAT_Stab!$C$2:$C$123))),VLOOKUP(A27,LAT_Stab!$C$2:$I$123,4,FALSE))))</f>
        <v>15</v>
      </c>
      <c r="AG27" s="29">
        <f>IF(AF27&lt;=0,51,RANK(AF27,$AF$4:$AF$60,0))</f>
        <v>17</v>
      </c>
      <c r="AH27" s="40">
        <f>VLOOKUP(AG27,[1]Punktezuordnung!$A$2:$B$52,2,FALSE())</f>
        <v>34</v>
      </c>
      <c r="AI27" s="38">
        <f t="array" ref="AI27">IF(ISBLANK(LAT_Dreh!$A$2),0,IF(ISBLANK(A27),0,IF((OR(EXACT(A27,LAT_Dreh!$C$2:$C$123))),VLOOKUP(A27,LAT_Dreh!$C$2:$I$123,4,FALSE))))</f>
        <v>23</v>
      </c>
      <c r="AJ27" s="29">
        <f>IF(AI27&lt;=0,51,RANK(AI27,$AI$4:$AI$49,0))</f>
        <v>19</v>
      </c>
      <c r="AK27" s="40">
        <f>VLOOKUP(AJ27,[1]Punktezuordnung!$A$2:$B$52,2,FALSE())</f>
        <v>32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>IF(AL27=100,51,RANK(AL27,$AL$4:$AL$60,1))</f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IF(ISBLANK(NIA_Weit!$A$2),0,IF(ISBLANK(A27),0,IF((OR(EXACT(A27,NIA_Weit!$C$2:$C$200))),VLOOKUP(A27,NIA_Weit!$C$2:$I$200,4,FALSE))))</f>
        <v>0</v>
      </c>
      <c r="AP27" s="29">
        <f>IF(AO27&lt;=0,51,RANK(AO27,$AO$4:$AO$60,0))</f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>IF(AR27&lt;=0,51,RANK(AR27,$AR$4:$AR$60,0))</f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>IF(AU27&lt;=0,51,RANK(AU27,$AU$4:$AU$60,0))</f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>IF(AX27&gt;=100,51,RANK(AX27,$AX$4:$AX$60,1))</f>
        <v>51</v>
      </c>
      <c r="AZ27" s="30">
        <f>VLOOKUP(AY27,[1]Punktezuordnung!$A$2:$B$52,2,FALSE())</f>
        <v>0</v>
      </c>
      <c r="BA27" s="56">
        <f t="array" ref="BA27">IF(ISBLANK(ANG_Hoch!$A$2),0,IF(ISBLANK(A27),0,IF((OR(EXACT(A27,ANG_Hoch!$C$2:$C$200))),VLOOKUP(A27,ANG_Hoch!$C$2:$I$200,4,FALSE))))</f>
        <v>0</v>
      </c>
      <c r="BB27" s="29">
        <f>IF(BA27&lt;=0,51,RANK(BA27,$BA$4:$BA$60,0))</f>
        <v>51</v>
      </c>
      <c r="BC27" s="39">
        <f>VLOOKUP(BB27,[1]Punktezuordnung!$A$2:$B$52,2,FALSE())</f>
        <v>0</v>
      </c>
    </row>
    <row r="28" spans="1:55" x14ac:dyDescent="0.3">
      <c r="A28" s="24" t="s">
        <v>412</v>
      </c>
      <c r="B28" s="24" t="s">
        <v>26</v>
      </c>
      <c r="C28" s="24">
        <v>2016</v>
      </c>
      <c r="D28" s="24" t="s">
        <v>59</v>
      </c>
      <c r="E28" s="29">
        <f>IF(F28=0,"",RANK(F28,$F$4:$F$60,0))</f>
        <v>25</v>
      </c>
      <c r="F28" s="40">
        <f>SUM(LARGE(H28:S28,{1;2;3;4;5;6;7;8;9}))</f>
        <v>112</v>
      </c>
      <c r="G28" s="34">
        <f>COUNTIF(H28:S28,"&gt;0")</f>
        <v>4</v>
      </c>
      <c r="H28" s="35">
        <f>V28</f>
        <v>0</v>
      </c>
      <c r="I28" s="30">
        <f>Y28</f>
        <v>0</v>
      </c>
      <c r="J28" s="35">
        <f>AB28</f>
        <v>26</v>
      </c>
      <c r="K28" s="30">
        <f>AE28</f>
        <v>31</v>
      </c>
      <c r="L28" s="31">
        <f>AH28</f>
        <v>28</v>
      </c>
      <c r="M28" s="32">
        <f>AK28</f>
        <v>27</v>
      </c>
      <c r="N28" s="36">
        <f>AN28</f>
        <v>0</v>
      </c>
      <c r="O28" s="52">
        <f>AQ28</f>
        <v>0</v>
      </c>
      <c r="P28" s="35">
        <f>AT28</f>
        <v>0</v>
      </c>
      <c r="Q28" s="30">
        <f>AW28</f>
        <v>0</v>
      </c>
      <c r="R28" s="35">
        <f>AZ28</f>
        <v>0</v>
      </c>
      <c r="S28" s="30">
        <f>BC28</f>
        <v>0</v>
      </c>
      <c r="T28" s="25">
        <v>100</v>
      </c>
      <c r="U28" s="29">
        <f>IF(T28&gt;=100,51,RANK(T28,$T$4:$T$60,1))</f>
        <v>51</v>
      </c>
      <c r="V28" s="40">
        <f>VLOOKUP(U28,[1]Punktezuordnung!$A$2:$B$52,2,FALSE())</f>
        <v>0</v>
      </c>
      <c r="W28" s="44">
        <v>0</v>
      </c>
      <c r="X28" s="29">
        <f>IF(W28&lt;=0,51,RANK(W28,$W$4:$W$60,0))</f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IF(ISBLANK(FRI_Sprint!$A$2),100,IF(ISBLANK(A28),100,IF((OR(EXACT(A28,FRI_Sprint!$C$2:$C$112))),VLOOKUP(A28,FRI_Sprint!$C$2:$I$112,4,FALSE))))</f>
        <v>9.5</v>
      </c>
      <c r="AA28" s="29">
        <f>IF(Z28&gt;=100,51,RANK(Z28,$Z$4:$Z$60,1))</f>
        <v>25</v>
      </c>
      <c r="AB28" s="40">
        <f>VLOOKUP(AA28,[1]Punktezuordnung!$A$2:$B$52,2,FALSE())</f>
        <v>26</v>
      </c>
      <c r="AC28" s="37">
        <f t="array" ref="AC28">IF(ISBLANK(FRI_Stoß!$A$2),0,IF(ISBLANK(A28),0,IF((OR(EXACT(A28,FRI_Stoß!$C$2:$C$105))),VLOOKUP(A28,FRI_Stoß!$C$2:$I$105,4,FALSE))))</f>
        <v>22</v>
      </c>
      <c r="AD28" s="29">
        <f>IF(AC28&lt;=0,51,RANK(AC28,$AC$4:$AC$60,0))</f>
        <v>20</v>
      </c>
      <c r="AE28" s="40">
        <f>VLOOKUP(AD28,[1]Punktezuordnung!$A$2:$B$52,2,FALSE())</f>
        <v>31</v>
      </c>
      <c r="AF28" s="59">
        <f t="array" ref="AF28">IF(ISBLANK(LAT_Stab!$A$2),0,IF(ISBLANK(A28),0,IF((OR(EXACT(A28,LAT_Stab!$C$2:$C$123))),VLOOKUP(A28,LAT_Stab!$C$2:$I$123,4,FALSE))))</f>
        <v>13</v>
      </c>
      <c r="AG28" s="29">
        <f>IF(AF28&lt;=0,51,RANK(AF28,$AF$4:$AF$60,0))</f>
        <v>23</v>
      </c>
      <c r="AH28" s="40">
        <f>VLOOKUP(AG28,[1]Punktezuordnung!$A$2:$B$52,2,FALSE())</f>
        <v>28</v>
      </c>
      <c r="AI28" s="38">
        <f t="array" ref="AI28">IF(ISBLANK(LAT_Dreh!$A$2),0,IF(ISBLANK(A28),0,IF((OR(EXACT(A28,LAT_Dreh!$C$2:$C$123))),VLOOKUP(A28,LAT_Dreh!$C$2:$I$123,4,FALSE))))</f>
        <v>16</v>
      </c>
      <c r="AJ28" s="29">
        <f>IF(AI28&lt;=0,51,RANK(AI28,$AI$4:$AI$49,0))</f>
        <v>24</v>
      </c>
      <c r="AK28" s="40">
        <f>VLOOKUP(AJ28,[1]Punktezuordnung!$A$2:$B$52,2,FALSE())</f>
        <v>27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>IF(AL28=100,51,RANK(AL28,$AL$4:$AL$60,1))</f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IF(ISBLANK(NIA_Weit!$A$2),0,IF(ISBLANK(A28),0,IF((OR(EXACT(A28,NIA_Weit!$C$2:$C$200))),VLOOKUP(A28,NIA_Weit!$C$2:$I$200,4,FALSE))))</f>
        <v>0</v>
      </c>
      <c r="AP28" s="29">
        <f>IF(AO28&lt;=0,51,RANK(AO28,$AO$4:$AO$60,0))</f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>IF(AR28&lt;=0,51,RANK(AR28,$AR$4:$AR$60,0))</f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>IF(AU28&lt;=0,51,RANK(AU28,$AU$4:$AU$60,0))</f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>IF(AX28&gt;=100,51,RANK(AX28,$AX$4:$AX$60,1))</f>
        <v>51</v>
      </c>
      <c r="AZ28" s="30">
        <f>VLOOKUP(AY28,[1]Punktezuordnung!$A$2:$B$52,2,FALSE())</f>
        <v>0</v>
      </c>
      <c r="BA28" s="56">
        <f t="array" ref="BA28">IF(ISBLANK(ANG_Hoch!$A$2),0,IF(ISBLANK(A28),0,IF((OR(EXACT(A28,ANG_Hoch!$C$2:$C$200))),VLOOKUP(A28,ANG_Hoch!$C$2:$I$200,4,FALSE))))</f>
        <v>0</v>
      </c>
      <c r="BB28" s="29">
        <f>IF(BA28&lt;=0,51,RANK(BA28,$BA$4:$BA$60,0))</f>
        <v>51</v>
      </c>
      <c r="BC28" s="39">
        <f>VLOOKUP(BB28,[1]Punktezuordnung!$A$2:$B$52,2,FALSE())</f>
        <v>0</v>
      </c>
    </row>
    <row r="29" spans="1:55" x14ac:dyDescent="0.3">
      <c r="A29" s="54" t="s">
        <v>413</v>
      </c>
      <c r="B29" s="24" t="s">
        <v>26</v>
      </c>
      <c r="C29" s="24">
        <v>2016</v>
      </c>
      <c r="D29" s="54" t="s">
        <v>27</v>
      </c>
      <c r="E29" s="29">
        <f>IF(F29=0,"",RANK(F29,$F$4:$F$60,0))</f>
        <v>25</v>
      </c>
      <c r="F29" s="40">
        <f>SUM(LARGE(H29:S29,{1;2;3;4;5;6;7;8;9}))</f>
        <v>112</v>
      </c>
      <c r="G29" s="34">
        <f>COUNTIF(H29:S29,"&gt;0")</f>
        <v>4</v>
      </c>
      <c r="H29" s="35">
        <f>V29</f>
        <v>0</v>
      </c>
      <c r="I29" s="30">
        <f>Y29</f>
        <v>0</v>
      </c>
      <c r="J29" s="35">
        <f>AB29</f>
        <v>29</v>
      </c>
      <c r="K29" s="30">
        <f>AE29</f>
        <v>28</v>
      </c>
      <c r="L29" s="31">
        <f>AH29</f>
        <v>27</v>
      </c>
      <c r="M29" s="32">
        <f>AK29</f>
        <v>28</v>
      </c>
      <c r="N29" s="36">
        <f>AN29</f>
        <v>0</v>
      </c>
      <c r="O29" s="52">
        <f>AQ29</f>
        <v>0</v>
      </c>
      <c r="P29" s="35">
        <f>AT29</f>
        <v>0</v>
      </c>
      <c r="Q29" s="30">
        <f>AW29</f>
        <v>0</v>
      </c>
      <c r="R29" s="35">
        <f>AZ29</f>
        <v>0</v>
      </c>
      <c r="S29" s="30">
        <f>BC29</f>
        <v>0</v>
      </c>
      <c r="T29" s="25">
        <v>100</v>
      </c>
      <c r="U29" s="29">
        <f>IF(T29&gt;=100,51,RANK(T29,$T$4:$T$60,1))</f>
        <v>51</v>
      </c>
      <c r="V29" s="40">
        <f>VLOOKUP(U29,[1]Punktezuordnung!$A$2:$B$52,2,FALSE())</f>
        <v>0</v>
      </c>
      <c r="W29" s="44">
        <v>0</v>
      </c>
      <c r="X29" s="29">
        <f>IF(W29&lt;=0,51,RANK(W29,$W$4:$W$60,0))</f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IF(ISBLANK(FRI_Sprint!$A$2),100,IF(ISBLANK(A29),100,IF((OR(EXACT(A29,FRI_Sprint!$C$2:$C$112))),VLOOKUP(A29,FRI_Sprint!$C$2:$I$112,4,FALSE))))</f>
        <v>9</v>
      </c>
      <c r="AA29" s="29">
        <f>IF(Z29&gt;=100,51,RANK(Z29,$Z$4:$Z$60,1))</f>
        <v>22</v>
      </c>
      <c r="AB29" s="40">
        <f>VLOOKUP(AA29,[1]Punktezuordnung!$A$2:$B$52,2,FALSE())</f>
        <v>29</v>
      </c>
      <c r="AC29" s="37">
        <f t="array" ref="AC29">IF(ISBLANK(FRI_Stoß!$A$2),0,IF(ISBLANK(A29),0,IF((OR(EXACT(A29,FRI_Stoß!$C$2:$C$105))),VLOOKUP(A29,FRI_Stoß!$C$2:$I$105,4,FALSE))))</f>
        <v>21</v>
      </c>
      <c r="AD29" s="29">
        <f>IF(AC29&lt;=0,51,RANK(AC29,$AC$4:$AC$60,0))</f>
        <v>23</v>
      </c>
      <c r="AE29" s="40">
        <f>VLOOKUP(AD29,[1]Punktezuordnung!$A$2:$B$52,2,FALSE())</f>
        <v>28</v>
      </c>
      <c r="AF29" s="59">
        <f t="array" ref="AF29">IF(ISBLANK(LAT_Stab!$A$2),0,IF(ISBLANK(A29),0,IF((OR(EXACT(A29,LAT_Stab!$C$2:$C$123))),VLOOKUP(A29,LAT_Stab!$C$2:$I$123,4,FALSE))))</f>
        <v>11</v>
      </c>
      <c r="AG29" s="29">
        <f>IF(AF29&lt;=0,51,RANK(AF29,$AF$4:$AF$60,0))</f>
        <v>24</v>
      </c>
      <c r="AH29" s="40">
        <f>VLOOKUP(AG29,[1]Punktezuordnung!$A$2:$B$52,2,FALSE())</f>
        <v>27</v>
      </c>
      <c r="AI29" s="38">
        <f t="array" ref="AI29">IF(ISBLANK(LAT_Dreh!$A$2),0,IF(ISBLANK(A29),0,IF((OR(EXACT(A29,LAT_Dreh!$C$2:$C$123))),VLOOKUP(A29,LAT_Dreh!$C$2:$I$123,4,FALSE))))</f>
        <v>19</v>
      </c>
      <c r="AJ29" s="29">
        <f>IF(AI29&lt;=0,51,RANK(AI29,$AI$4:$AI$49,0))</f>
        <v>23</v>
      </c>
      <c r="AK29" s="40">
        <f>VLOOKUP(AJ29,[1]Punktezuordnung!$A$2:$B$52,2,FALSE())</f>
        <v>28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>IF(AL29=100,51,RANK(AL29,$AL$4:$AL$60,1))</f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IF(ISBLANK(NIA_Weit!$A$2),0,IF(ISBLANK(A29),0,IF((OR(EXACT(A29,NIA_Weit!$C$2:$C$200))),VLOOKUP(A29,NIA_Weit!$C$2:$I$200,4,FALSE))))</f>
        <v>0</v>
      </c>
      <c r="AP29" s="29">
        <f>IF(AO29&lt;=0,51,RANK(AO29,$AO$4:$AO$60,0))</f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>IF(AR29&lt;=0,51,RANK(AR29,$AR$4:$AR$60,0))</f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>IF(AU29&lt;=0,51,RANK(AU29,$AU$4:$AU$60,0))</f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>IF(AX29&gt;=100,51,RANK(AX29,$AX$4:$AX$60,1))</f>
        <v>51</v>
      </c>
      <c r="AZ29" s="30">
        <f>VLOOKUP(AY29,[1]Punktezuordnung!$A$2:$B$52,2,FALSE())</f>
        <v>0</v>
      </c>
      <c r="BA29" s="56">
        <f t="array" ref="BA29">IF(ISBLANK(ANG_Hoch!$A$2),0,IF(ISBLANK(A29),0,IF((OR(EXACT(A29,ANG_Hoch!$C$2:$C$200))),VLOOKUP(A29,ANG_Hoch!$C$2:$I$200,4,FALSE))))</f>
        <v>0</v>
      </c>
      <c r="BB29" s="29">
        <f>IF(BA29&lt;=0,51,RANK(BA29,$BA$4:$BA$60,0))</f>
        <v>51</v>
      </c>
      <c r="BC29" s="39">
        <f>VLOOKUP(BB29,[1]Punktezuordnung!$A$2:$B$52,2,FALSE())</f>
        <v>0</v>
      </c>
    </row>
    <row r="30" spans="1:55" x14ac:dyDescent="0.3">
      <c r="A30" s="24" t="s">
        <v>40</v>
      </c>
      <c r="B30" s="24" t="s">
        <v>26</v>
      </c>
      <c r="C30" s="24">
        <v>2016</v>
      </c>
      <c r="D30" s="24" t="s">
        <v>41</v>
      </c>
      <c r="E30" s="29">
        <f>IF(F30=0,"",RANK(F30,$F$4:$F$60,0))</f>
        <v>27</v>
      </c>
      <c r="F30" s="40">
        <f>SUM(LARGE(H30:S30,{1;2;3;4;5;6;7;8;9}))</f>
        <v>82</v>
      </c>
      <c r="G30" s="34">
        <f>COUNTIF(H30:S30,"&gt;0")</f>
        <v>2</v>
      </c>
      <c r="H30" s="35">
        <f>V30</f>
        <v>45</v>
      </c>
      <c r="I30" s="30">
        <f>Y30</f>
        <v>37</v>
      </c>
      <c r="J30" s="35">
        <f>AB30</f>
        <v>0</v>
      </c>
      <c r="K30" s="30">
        <f>AE30</f>
        <v>0</v>
      </c>
      <c r="L30" s="31">
        <f>AH30</f>
        <v>0</v>
      </c>
      <c r="M30" s="32">
        <f>AK30</f>
        <v>0</v>
      </c>
      <c r="N30" s="36">
        <f>AN30</f>
        <v>0</v>
      </c>
      <c r="O30" s="52">
        <f>AQ30</f>
        <v>0</v>
      </c>
      <c r="P30" s="35">
        <f>AT30</f>
        <v>0</v>
      </c>
      <c r="Q30" s="30">
        <f>AW30</f>
        <v>0</v>
      </c>
      <c r="R30" s="35">
        <f>AZ30</f>
        <v>0</v>
      </c>
      <c r="S30" s="30">
        <f>BC30</f>
        <v>0</v>
      </c>
      <c r="T30" s="25">
        <f t="array" ref="T30">IF(ISBLANK(ALS_Sprint!$A$2),100,IF(ISBLANK(A30),100,IF((OR(EXACT(A30,ALS_Sprint!$C$2:$C$107))),VLOOKUP(A30,ALS_Sprint!$C$2:$I$107,4,FALSE))))</f>
        <v>7.46</v>
      </c>
      <c r="U30" s="29">
        <f>IF(T30&gt;=100,51,RANK(T30,$T$4:$T$60,1))</f>
        <v>6</v>
      </c>
      <c r="V30" s="40">
        <f>VLOOKUP(U30,[1]Punktezuordnung!$A$2:$B$52,2,FALSE())</f>
        <v>45</v>
      </c>
      <c r="W30" s="44">
        <f t="array" ref="W30">IF(ISBLANK(ALS_Wurf!$A$2),0,IF(ISBLANK(A30),0,IF((OR(EXACT(A30,ALS_Wurf!$C$2:$C$108))),VLOOKUP(A30,ALS_Wurf!$C$2:$I$108,4,FALSE))))</f>
        <v>46</v>
      </c>
      <c r="X30" s="29">
        <f>IF(W30&lt;=0,51,RANK(W30,$W$4:$W$60,0))</f>
        <v>14</v>
      </c>
      <c r="Y30" s="40">
        <f>VLOOKUP(X30,[1]Punktezuordnung!$A$2:$B$52,2,FALSE())</f>
        <v>37</v>
      </c>
      <c r="Z30" s="28">
        <v>100</v>
      </c>
      <c r="AA30" s="29">
        <f>IF(Z30&gt;=100,51,RANK(Z30,$Z$4:$Z$60,1))</f>
        <v>51</v>
      </c>
      <c r="AB30" s="40">
        <f>VLOOKUP(AA30,[1]Punktezuordnung!$A$2:$B$52,2,FALSE())</f>
        <v>0</v>
      </c>
      <c r="AC30" s="37">
        <v>0</v>
      </c>
      <c r="AD30" s="29">
        <f>IF(AC30&lt;=0,51,RANK(AC30,$AC$4:$AC$60,0))</f>
        <v>51</v>
      </c>
      <c r="AE30" s="40">
        <f>VLOOKUP(AD30,[1]Punktezuordnung!$A$2:$B$52,2,FALSE())</f>
        <v>0</v>
      </c>
      <c r="AF30" s="59">
        <v>0</v>
      </c>
      <c r="AG30" s="29">
        <f>IF(AF30&lt;=0,51,RANK(AF30,$AF$4:$AF$60,0))</f>
        <v>51</v>
      </c>
      <c r="AH30" s="40">
        <f>VLOOKUP(AG30,[1]Punktezuordnung!$A$2:$B$52,2,FALSE())</f>
        <v>0</v>
      </c>
      <c r="AI30" s="38">
        <v>0</v>
      </c>
      <c r="AJ30" s="29">
        <f>IF(AI30&lt;=0,51,RANK(AI30,$AI$4:$AI$49,0))</f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>IF(AL30=100,51,RANK(AL30,$AL$4:$AL$60,1))</f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IF(ISBLANK(NIA_Weit!$A$2),0,IF(ISBLANK(A30),0,IF((OR(EXACT(A30,NIA_Weit!$C$2:$C$200))),VLOOKUP(A30,NIA_Weit!$C$2:$I$200,4,FALSE))))</f>
        <v>0</v>
      </c>
      <c r="AP30" s="29">
        <f>IF(AO30&lt;=0,51,RANK(AO30,$AO$4:$AO$60,0))</f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>IF(AR30&lt;=0,51,RANK(AR30,$AR$4:$AR$60,0))</f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>IF(AU30&lt;=0,51,RANK(AU30,$AU$4:$AU$60,0))</f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>IF(AX30&gt;=100,51,RANK(AX30,$AX$4:$AX$60,1))</f>
        <v>51</v>
      </c>
      <c r="AZ30" s="30">
        <f>VLOOKUP(AY30,[1]Punktezuordnung!$A$2:$B$52,2,FALSE())</f>
        <v>0</v>
      </c>
      <c r="BA30" s="56">
        <f t="array" ref="BA30">IF(ISBLANK(ANG_Hoch!$A$2),0,IF(ISBLANK(A30),0,IF((OR(EXACT(A30,ANG_Hoch!$C$2:$C$200))),VLOOKUP(A30,ANG_Hoch!$C$2:$I$200,4,FALSE))))</f>
        <v>0</v>
      </c>
      <c r="BB30" s="29">
        <f>IF(BA30&lt;=0,51,RANK(BA30,$BA$4:$BA$60,0))</f>
        <v>51</v>
      </c>
      <c r="BC30" s="39">
        <f>VLOOKUP(BB30,[1]Punktezuordnung!$A$2:$B$52,2,FALSE())</f>
        <v>0</v>
      </c>
    </row>
    <row r="31" spans="1:55" x14ac:dyDescent="0.3">
      <c r="A31" s="24" t="s">
        <v>408</v>
      </c>
      <c r="B31" s="24" t="s">
        <v>26</v>
      </c>
      <c r="C31" s="24">
        <v>2016</v>
      </c>
      <c r="D31" s="24" t="s">
        <v>39</v>
      </c>
      <c r="E31" s="29">
        <f>IF(F31=0,"",RANK(F31,$F$4:$F$60,0))</f>
        <v>28</v>
      </c>
      <c r="F31" s="40">
        <f>SUM(LARGE(H31:S31,{1;2;3;4;5;6;7;8;9}))</f>
        <v>77</v>
      </c>
      <c r="G31" s="34">
        <f>COUNTIF(H31:S31,"&gt;0")</f>
        <v>2</v>
      </c>
      <c r="H31" s="35">
        <f>V31</f>
        <v>0</v>
      </c>
      <c r="I31" s="30">
        <f>Y31</f>
        <v>0</v>
      </c>
      <c r="J31" s="35">
        <f>AB31</f>
        <v>0</v>
      </c>
      <c r="K31" s="30">
        <f>AE31</f>
        <v>0</v>
      </c>
      <c r="L31" s="31">
        <f>AH31</f>
        <v>38</v>
      </c>
      <c r="M31" s="32">
        <f>AK31</f>
        <v>39</v>
      </c>
      <c r="N31" s="36">
        <f>AN31</f>
        <v>0</v>
      </c>
      <c r="O31" s="52">
        <f>AQ31</f>
        <v>0</v>
      </c>
      <c r="P31" s="35">
        <f>AT31</f>
        <v>0</v>
      </c>
      <c r="Q31" s="30">
        <f>AW31</f>
        <v>0</v>
      </c>
      <c r="R31" s="35">
        <f>AZ31</f>
        <v>0</v>
      </c>
      <c r="S31" s="30">
        <f>BC31</f>
        <v>0</v>
      </c>
      <c r="T31" s="25">
        <v>100</v>
      </c>
      <c r="U31" s="29">
        <f>IF(T31&gt;=100,51,RANK(T31,$T$4:$T$60,1))</f>
        <v>51</v>
      </c>
      <c r="V31" s="40">
        <f>VLOOKUP(U31,[1]Punktezuordnung!$A$2:$B$52,2,FALSE())</f>
        <v>0</v>
      </c>
      <c r="W31" s="44">
        <v>0</v>
      </c>
      <c r="X31" s="29">
        <f>IF(W31&lt;=0,51,RANK(W31,$W$4:$W$60,0))</f>
        <v>51</v>
      </c>
      <c r="Y31" s="40">
        <f>VLOOKUP(X31,[1]Punktezuordnung!$A$2:$B$52,2,FALSE())</f>
        <v>0</v>
      </c>
      <c r="Z31" s="28">
        <v>100</v>
      </c>
      <c r="AA31" s="29">
        <f>IF(Z31&gt;=100,51,RANK(Z31,$Z$4:$Z$60,1))</f>
        <v>51</v>
      </c>
      <c r="AB31" s="40">
        <f>VLOOKUP(AA31,[1]Punktezuordnung!$A$2:$B$52,2,FALSE())</f>
        <v>0</v>
      </c>
      <c r="AC31" s="37">
        <v>0</v>
      </c>
      <c r="AD31" s="29">
        <f>IF(AC31&lt;=0,51,RANK(AC31,$AC$4:$AC$60,0))</f>
        <v>51</v>
      </c>
      <c r="AE31" s="40">
        <f>VLOOKUP(AD31,[1]Punktezuordnung!$A$2:$B$52,2,FALSE())</f>
        <v>0</v>
      </c>
      <c r="AF31" s="59">
        <f t="array" ref="AF31">IF(ISBLANK(LAT_Stab!$A$2),0,IF(ISBLANK(A31),0,IF((OR(EXACT(A31,LAT_Stab!$C$2:$C$123))),VLOOKUP(A31,LAT_Stab!$C$2:$I$123,4,FALSE))))</f>
        <v>17</v>
      </c>
      <c r="AG31" s="29">
        <f>IF(AF31&lt;=0,51,RANK(AF31,$AF$4:$AF$60,0))</f>
        <v>13</v>
      </c>
      <c r="AH31" s="40">
        <f>VLOOKUP(AG31,[1]Punktezuordnung!$A$2:$B$52,2,FALSE())</f>
        <v>38</v>
      </c>
      <c r="AI31" s="38">
        <f t="array" ref="AI31">IF(ISBLANK(LAT_Dreh!$A$2),0,IF(ISBLANK(A31),0,IF((OR(EXACT(A31,LAT_Dreh!$C$2:$C$123))),VLOOKUP(A31,LAT_Dreh!$C$2:$I$123,4,FALSE))))</f>
        <v>27</v>
      </c>
      <c r="AJ31" s="29">
        <f>IF(AI31&lt;=0,51,RANK(AI31,$AI$4:$AI$49,0))</f>
        <v>12</v>
      </c>
      <c r="AK31" s="40">
        <f>VLOOKUP(AJ31,[1]Punktezuordnung!$A$2:$B$52,2,FALSE())</f>
        <v>39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>IF(AL31=100,51,RANK(AL31,$AL$4:$AL$60,1))</f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IF(ISBLANK(NIA_Weit!$A$2),0,IF(ISBLANK(A31),0,IF((OR(EXACT(A31,NIA_Weit!$C$2:$C$200))),VLOOKUP(A31,NIA_Weit!$C$2:$I$200,4,FALSE))))</f>
        <v>0</v>
      </c>
      <c r="AP31" s="29">
        <f>IF(AO31&lt;=0,51,RANK(AO31,$AO$4:$AO$60,0))</f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>IF(AR31&lt;=0,51,RANK(AR31,$AR$4:$AR$60,0))</f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>IF(AU31&lt;=0,51,RANK(AU31,$AU$4:$AU$60,0))</f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>IF(AX31&gt;=100,51,RANK(AX31,$AX$4:$AX$60,1))</f>
        <v>51</v>
      </c>
      <c r="AZ31" s="30">
        <f>VLOOKUP(AY31,[1]Punktezuordnung!$A$2:$B$52,2,FALSE())</f>
        <v>0</v>
      </c>
      <c r="BA31" s="56">
        <f t="array" ref="BA31">IF(ISBLANK(ANG_Hoch!$A$2),0,IF(ISBLANK(A31),0,IF((OR(EXACT(A31,ANG_Hoch!$C$2:$C$200))),VLOOKUP(A31,ANG_Hoch!$C$2:$I$200,4,FALSE))))</f>
        <v>0</v>
      </c>
      <c r="BB31" s="29">
        <f>IF(BA31&lt;=0,51,RANK(BA31,$BA$4:$BA$60,0))</f>
        <v>51</v>
      </c>
      <c r="BC31" s="39">
        <f>VLOOKUP(BB31,[1]Punktezuordnung!$A$2:$B$52,2,FALSE())</f>
        <v>0</v>
      </c>
    </row>
    <row r="32" spans="1:55" x14ac:dyDescent="0.3">
      <c r="A32" s="54" t="s">
        <v>443</v>
      </c>
      <c r="B32" s="54" t="s">
        <v>26</v>
      </c>
      <c r="C32" s="54">
        <v>2016</v>
      </c>
      <c r="D32" s="54" t="s">
        <v>29</v>
      </c>
      <c r="E32" s="29">
        <f>IF(F32=0,"",RANK(F32,$F$4:$F$60,0))</f>
        <v>29</v>
      </c>
      <c r="F32" s="40">
        <f>SUM(LARGE(H32:S32,{1;2;3;4;5;6;7;8;9}))</f>
        <v>73</v>
      </c>
      <c r="G32" s="34">
        <f>COUNTIF(H32:S32,"&gt;0")</f>
        <v>2</v>
      </c>
      <c r="H32" s="35">
        <f>V32</f>
        <v>0</v>
      </c>
      <c r="I32" s="30">
        <f>Y32</f>
        <v>0</v>
      </c>
      <c r="J32" s="35">
        <f>AB32</f>
        <v>33</v>
      </c>
      <c r="K32" s="30">
        <f>AE32</f>
        <v>40</v>
      </c>
      <c r="L32" s="31">
        <f>AH32</f>
        <v>0</v>
      </c>
      <c r="M32" s="32">
        <f>AK32</f>
        <v>0</v>
      </c>
      <c r="N32" s="36">
        <f>AN32</f>
        <v>0</v>
      </c>
      <c r="O32" s="52">
        <f>AQ32</f>
        <v>0</v>
      </c>
      <c r="P32" s="35">
        <f>AT32</f>
        <v>0</v>
      </c>
      <c r="Q32" s="30">
        <f>AW32</f>
        <v>0</v>
      </c>
      <c r="R32" s="35">
        <f>AZ32</f>
        <v>0</v>
      </c>
      <c r="S32" s="30">
        <f>BC32</f>
        <v>0</v>
      </c>
      <c r="T32" s="25">
        <v>100</v>
      </c>
      <c r="U32" s="29">
        <f>IF(T32&gt;=100,51,RANK(T32,$T$4:$T$60,1))</f>
        <v>51</v>
      </c>
      <c r="V32" s="40">
        <f>VLOOKUP(U32,[1]Punktezuordnung!$A$2:$B$52,2,FALSE())</f>
        <v>0</v>
      </c>
      <c r="W32" s="44">
        <v>0</v>
      </c>
      <c r="X32" s="29">
        <f>IF(W32&lt;=0,51,RANK(W32,$W$4:$W$60,0))</f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IF(ISBLANK(FRI_Sprint!$A$2),100,IF(ISBLANK(A32),100,IF((OR(EXACT(A32,FRI_Sprint!$C$2:$C$112))),VLOOKUP(A32,FRI_Sprint!$C$2:$I$112,4,FALSE))))</f>
        <v>8.4</v>
      </c>
      <c r="AA32" s="29">
        <f>IF(Z32&gt;=100,51,RANK(Z32,$Z$4:$Z$60,1))</f>
        <v>18</v>
      </c>
      <c r="AB32" s="40">
        <f>VLOOKUP(AA32,[1]Punktezuordnung!$A$2:$B$52,2,FALSE())</f>
        <v>33</v>
      </c>
      <c r="AC32" s="37">
        <f t="array" ref="AC32">IF(ISBLANK(FRI_Stoß!$A$2),0,IF(ISBLANK(A32),0,IF((OR(EXACT(A32,FRI_Stoß!$C$2:$C$105))),VLOOKUP(A32,FRI_Stoß!$C$2:$I$105,4,FALSE))))</f>
        <v>27</v>
      </c>
      <c r="AD32" s="29">
        <f>IF(AC32&lt;=0,51,RANK(AC32,$AC$4:$AC$60,0))</f>
        <v>11</v>
      </c>
      <c r="AE32" s="40">
        <f>VLOOKUP(AD32,[1]Punktezuordnung!$A$2:$B$52,2,FALSE())</f>
        <v>40</v>
      </c>
      <c r="AF32" s="59">
        <v>0</v>
      </c>
      <c r="AG32" s="29">
        <f>IF(AF32&lt;=0,51,RANK(AF32,$AF$4:$AF$60,0))</f>
        <v>51</v>
      </c>
      <c r="AH32" s="40">
        <f>VLOOKUP(AG32,[1]Punktezuordnung!$A$2:$B$52,2,FALSE())</f>
        <v>0</v>
      </c>
      <c r="AI32" s="38">
        <v>0</v>
      </c>
      <c r="AJ32" s="29">
        <f>IF(AI32&lt;=0,51,RANK(AI32,$AI$4:$AI$49,0))</f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>IF(AL32=100,51,RANK(AL32,$AL$4:$AL$60,1))</f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IF(ISBLANK(NIA_Weit!$A$2),0,IF(ISBLANK(A32),0,IF((OR(EXACT(A32,NIA_Weit!$C$2:$C$200))),VLOOKUP(A32,NIA_Weit!$C$2:$I$200,4,FALSE))))</f>
        <v>0</v>
      </c>
      <c r="AP32" s="29">
        <f>IF(AO32&lt;=0,51,RANK(AO32,$AO$4:$AO$60,0))</f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>IF(AR32&lt;=0,51,RANK(AR32,$AR$4:$AR$60,0))</f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>IF(AU32&lt;=0,51,RANK(AU32,$AU$4:$AU$60,0))</f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>IF(AX32&gt;=100,51,RANK(AX32,$AX$4:$AX$60,1))</f>
        <v>51</v>
      </c>
      <c r="AZ32" s="30">
        <f>VLOOKUP(AY32,[1]Punktezuordnung!$A$2:$B$52,2,FALSE())</f>
        <v>0</v>
      </c>
      <c r="BA32" s="56">
        <f t="array" ref="BA32">IF(ISBLANK(ANG_Hoch!$A$2),0,IF(ISBLANK(A32),0,IF((OR(EXACT(A32,ANG_Hoch!$C$2:$C$200))),VLOOKUP(A32,ANG_Hoch!$C$2:$I$200,4,FALSE))))</f>
        <v>0</v>
      </c>
      <c r="BB32" s="29">
        <f>IF(BA32&lt;=0,51,RANK(BA32,$BA$4:$BA$60,0))</f>
        <v>51</v>
      </c>
      <c r="BC32" s="39">
        <f>VLOOKUP(BB32,[1]Punktezuordnung!$A$2:$B$52,2,FALSE())</f>
        <v>0</v>
      </c>
    </row>
    <row r="33" spans="1:55" x14ac:dyDescent="0.3">
      <c r="A33" s="24" t="s">
        <v>410</v>
      </c>
      <c r="B33" s="24" t="s">
        <v>26</v>
      </c>
      <c r="C33" s="24">
        <v>2016</v>
      </c>
      <c r="D33" s="24" t="s">
        <v>66</v>
      </c>
      <c r="E33" s="29">
        <f>IF(F33=0,"",RANK(F33,$F$4:$F$60,0))</f>
        <v>30</v>
      </c>
      <c r="F33" s="40">
        <f>SUM(LARGE(H33:S33,{1;2;3;4;5;6;7;8;9}))</f>
        <v>65</v>
      </c>
      <c r="G33" s="34">
        <f>COUNTIF(H33:S33,"&gt;0")</f>
        <v>2</v>
      </c>
      <c r="H33" s="35">
        <f>V33</f>
        <v>0</v>
      </c>
      <c r="I33" s="30">
        <f>Y33</f>
        <v>0</v>
      </c>
      <c r="J33" s="35">
        <f>AB33</f>
        <v>0</v>
      </c>
      <c r="K33" s="30">
        <f>AE33</f>
        <v>0</v>
      </c>
      <c r="L33" s="31">
        <f>AH33</f>
        <v>32</v>
      </c>
      <c r="M33" s="32">
        <f>AK33</f>
        <v>33</v>
      </c>
      <c r="N33" s="36">
        <f>AN33</f>
        <v>0</v>
      </c>
      <c r="O33" s="52">
        <f>AQ33</f>
        <v>0</v>
      </c>
      <c r="P33" s="35">
        <f>AT33</f>
        <v>0</v>
      </c>
      <c r="Q33" s="30">
        <f>AW33</f>
        <v>0</v>
      </c>
      <c r="R33" s="35">
        <f>AZ33</f>
        <v>0</v>
      </c>
      <c r="S33" s="30">
        <f>BC33</f>
        <v>0</v>
      </c>
      <c r="T33" s="25">
        <v>100</v>
      </c>
      <c r="U33" s="29">
        <f>IF(T33&gt;=100,51,RANK(T33,$T$4:$T$60,1))</f>
        <v>51</v>
      </c>
      <c r="V33" s="40">
        <f>VLOOKUP(U33,[1]Punktezuordnung!$A$2:$B$52,2,FALSE())</f>
        <v>0</v>
      </c>
      <c r="W33" s="44">
        <v>0</v>
      </c>
      <c r="X33" s="29">
        <f>IF(W33&lt;=0,51,RANK(W33,$W$4:$W$60,0))</f>
        <v>51</v>
      </c>
      <c r="Y33" s="40">
        <f>VLOOKUP(X33,[1]Punktezuordnung!$A$2:$B$52,2,FALSE())</f>
        <v>0</v>
      </c>
      <c r="Z33" s="28">
        <v>100</v>
      </c>
      <c r="AA33" s="29">
        <f>IF(Z33&gt;=100,51,RANK(Z33,$Z$4:$Z$60,1))</f>
        <v>51</v>
      </c>
      <c r="AB33" s="40">
        <f>VLOOKUP(AA33,[1]Punktezuordnung!$A$2:$B$52,2,FALSE())</f>
        <v>0</v>
      </c>
      <c r="AC33" s="37">
        <v>0</v>
      </c>
      <c r="AD33" s="29">
        <f>IF(AC33&lt;=0,51,RANK(AC33,$AC$4:$AC$60,0))</f>
        <v>51</v>
      </c>
      <c r="AE33" s="40">
        <f>VLOOKUP(AD33,[1]Punktezuordnung!$A$2:$B$52,2,FALSE())</f>
        <v>0</v>
      </c>
      <c r="AF33" s="59">
        <f t="array" ref="AF33">IF(ISBLANK(LAT_Stab!$A$2),0,IF(ISBLANK(A33),0,IF((OR(EXACT(A33,LAT_Stab!$C$2:$C$123))),VLOOKUP(A33,LAT_Stab!$C$2:$I$123,4,FALSE))))</f>
        <v>14</v>
      </c>
      <c r="AG33" s="29">
        <f>IF(AF33&lt;=0,51,RANK(AF33,$AF$4:$AF$60,0))</f>
        <v>19</v>
      </c>
      <c r="AH33" s="40">
        <f>VLOOKUP(AG33,[1]Punktezuordnung!$A$2:$B$52,2,FALSE())</f>
        <v>32</v>
      </c>
      <c r="AI33" s="38">
        <f t="array" ref="AI33">IF(ISBLANK(LAT_Dreh!$A$2),0,IF(ISBLANK(A33),0,IF((OR(EXACT(A33,LAT_Dreh!$C$2:$C$123))),VLOOKUP(A33,LAT_Dreh!$C$2:$I$123,4,FALSE))))</f>
        <v>24</v>
      </c>
      <c r="AJ33" s="29">
        <f>IF(AI33&lt;=0,51,RANK(AI33,$AI$4:$AI$49,0))</f>
        <v>18</v>
      </c>
      <c r="AK33" s="40">
        <f>VLOOKUP(AJ33,[1]Punktezuordnung!$A$2:$B$52,2,FALSE())</f>
        <v>33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>IF(AL33=100,51,RANK(AL33,$AL$4:$AL$60,1))</f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IF(ISBLANK(NIA_Weit!$A$2),0,IF(ISBLANK(A33),0,IF((OR(EXACT(A33,NIA_Weit!$C$2:$C$200))),VLOOKUP(A33,NIA_Weit!$C$2:$I$200,4,FALSE))))</f>
        <v>0</v>
      </c>
      <c r="AP33" s="29">
        <f>IF(AO33&lt;=0,51,RANK(AO33,$AO$4:$AO$60,0))</f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>IF(AR33&lt;=0,51,RANK(AR33,$AR$4:$AR$60,0))</f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>IF(AU33&lt;=0,51,RANK(AU33,$AU$4:$AU$60,0))</f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>IF(AX33&gt;=100,51,RANK(AX33,$AX$4:$AX$60,1))</f>
        <v>51</v>
      </c>
      <c r="AZ33" s="30">
        <f>VLOOKUP(AY33,[1]Punktezuordnung!$A$2:$B$52,2,FALSE())</f>
        <v>0</v>
      </c>
      <c r="BA33" s="56">
        <f t="array" ref="BA33">IF(ISBLANK(ANG_Hoch!$A$2),0,IF(ISBLANK(A33),0,IF((OR(EXACT(A33,ANG_Hoch!$C$2:$C$200))),VLOOKUP(A33,ANG_Hoch!$C$2:$I$200,4,FALSE))))</f>
        <v>0</v>
      </c>
      <c r="BB33" s="29">
        <f>IF(BA33&lt;=0,51,RANK(BA33,$BA$4:$BA$60,0))</f>
        <v>51</v>
      </c>
      <c r="BC33" s="39">
        <f>VLOOKUP(BB33,[1]Punktezuordnung!$A$2:$B$52,2,FALSE())</f>
        <v>0</v>
      </c>
    </row>
    <row r="34" spans="1:55" x14ac:dyDescent="0.3">
      <c r="A34" s="24" t="s">
        <v>55</v>
      </c>
      <c r="B34" s="24" t="s">
        <v>26</v>
      </c>
      <c r="C34" s="24">
        <v>2016</v>
      </c>
      <c r="D34" s="24" t="s">
        <v>56</v>
      </c>
      <c r="E34" s="29">
        <f>IF(F34=0,"",RANK(F34,$F$4:$F$60,0))</f>
        <v>31</v>
      </c>
      <c r="F34" s="40">
        <f>SUM(LARGE(H34:S34,{1;2;3;4;5;6;7;8;9}))</f>
        <v>57</v>
      </c>
      <c r="G34" s="34">
        <f>COUNTIF(H34:S34,"&gt;0")</f>
        <v>2</v>
      </c>
      <c r="H34" s="35">
        <f>V34</f>
        <v>28</v>
      </c>
      <c r="I34" s="30">
        <f>Y34</f>
        <v>29</v>
      </c>
      <c r="J34" s="35">
        <f>AB34</f>
        <v>0</v>
      </c>
      <c r="K34" s="30">
        <f>AE34</f>
        <v>0</v>
      </c>
      <c r="L34" s="31">
        <f>AH34</f>
        <v>0</v>
      </c>
      <c r="M34" s="32">
        <f>AK34</f>
        <v>0</v>
      </c>
      <c r="N34" s="36">
        <f>AN34</f>
        <v>0</v>
      </c>
      <c r="O34" s="52">
        <f>AQ34</f>
        <v>0</v>
      </c>
      <c r="P34" s="35">
        <f>AT34</f>
        <v>0</v>
      </c>
      <c r="Q34" s="30">
        <f>AW34</f>
        <v>0</v>
      </c>
      <c r="R34" s="35">
        <f>AZ34</f>
        <v>0</v>
      </c>
      <c r="S34" s="30">
        <f>BC34</f>
        <v>0</v>
      </c>
      <c r="T34" s="25">
        <f t="array" ref="T34">IF(ISBLANK(ALS_Sprint!$A$2),100,IF(ISBLANK(A34),100,IF((OR(EXACT(A34,ALS_Sprint!$C$2:$C$107))),VLOOKUP(A34,ALS_Sprint!$C$2:$I$107,4,FALSE))))</f>
        <v>9.02</v>
      </c>
      <c r="U34" s="29">
        <f>IF(T34&gt;=100,51,RANK(T34,$T$4:$T$60,1))</f>
        <v>23</v>
      </c>
      <c r="V34" s="40">
        <f>VLOOKUP(U34,[1]Punktezuordnung!$A$2:$B$52,2,FALSE())</f>
        <v>28</v>
      </c>
      <c r="W34" s="44">
        <f t="array" ref="W34">IF(ISBLANK(ALS_Wurf!$A$2),0,IF(ISBLANK(A34),0,IF((OR(EXACT(A34,ALS_Wurf!$C$2:$C$108))),VLOOKUP(A34,ALS_Wurf!$C$2:$I$108,4,FALSE))))</f>
        <v>33</v>
      </c>
      <c r="X34" s="29">
        <f>IF(W34&lt;=0,51,RANK(W34,$W$4:$W$60,0))</f>
        <v>22</v>
      </c>
      <c r="Y34" s="40">
        <f>VLOOKUP(X34,[1]Punktezuordnung!$A$2:$B$52,2,FALSE())</f>
        <v>29</v>
      </c>
      <c r="Z34" s="28">
        <v>100</v>
      </c>
      <c r="AA34" s="29">
        <f>IF(Z34&gt;=100,51,RANK(Z34,$Z$4:$Z$60,1))</f>
        <v>51</v>
      </c>
      <c r="AB34" s="40">
        <f>VLOOKUP(AA34,[1]Punktezuordnung!$A$2:$B$52,2,FALSE())</f>
        <v>0</v>
      </c>
      <c r="AC34" s="37">
        <v>0</v>
      </c>
      <c r="AD34" s="29">
        <f>IF(AC34&lt;=0,51,RANK(AC34,$AC$4:$AC$60,0))</f>
        <v>51</v>
      </c>
      <c r="AE34" s="40">
        <f>VLOOKUP(AD34,[1]Punktezuordnung!$A$2:$B$52,2,FALSE())</f>
        <v>0</v>
      </c>
      <c r="AF34" s="59">
        <v>0</v>
      </c>
      <c r="AG34" s="29">
        <f>IF(AF34&lt;=0,51,RANK(AF34,$AF$4:$AF$60,0))</f>
        <v>51</v>
      </c>
      <c r="AH34" s="40">
        <f>VLOOKUP(AG34,[1]Punktezuordnung!$A$2:$B$52,2,FALSE())</f>
        <v>0</v>
      </c>
      <c r="AI34" s="38">
        <v>0</v>
      </c>
      <c r="AJ34" s="29">
        <f>IF(AI34&lt;=0,51,RANK(AI34,$AI$4:$AI$49,0))</f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>IF(AL34=100,51,RANK(AL34,$AL$4:$AL$60,1))</f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IF(ISBLANK(NIA_Weit!$A$2),0,IF(ISBLANK(A34),0,IF((OR(EXACT(A34,NIA_Weit!$C$2:$C$200))),VLOOKUP(A34,NIA_Weit!$C$2:$I$200,4,FALSE))))</f>
        <v>0</v>
      </c>
      <c r="AP34" s="29">
        <f>IF(AO34&lt;=0,51,RANK(AO34,$AO$4:$AO$60,0))</f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>IF(AR34&lt;=0,51,RANK(AR34,$AR$4:$AR$60,0))</f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>IF(AU34&lt;=0,51,RANK(AU34,$AU$4:$AU$60,0))</f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>IF(AX34&gt;=100,51,RANK(AX34,$AX$4:$AX$60,1))</f>
        <v>51</v>
      </c>
      <c r="AZ34" s="30">
        <f>VLOOKUP(AY34,[1]Punktezuordnung!$A$2:$B$52,2,FALSE())</f>
        <v>0</v>
      </c>
      <c r="BA34" s="56">
        <f t="array" ref="BA34">IF(ISBLANK(ANG_Hoch!$A$2),0,IF(ISBLANK(A34),0,IF((OR(EXACT(A34,ANG_Hoch!$C$2:$C$200))),VLOOKUP(A34,ANG_Hoch!$C$2:$I$200,4,FALSE))))</f>
        <v>0</v>
      </c>
      <c r="BB34" s="29">
        <f>IF(BA34&lt;=0,51,RANK(BA34,$BA$4:$BA$60,0))</f>
        <v>51</v>
      </c>
      <c r="BC34" s="39">
        <f>VLOOKUP(BB34,[1]Punktezuordnung!$A$2:$B$52,2,FALSE())</f>
        <v>0</v>
      </c>
    </row>
    <row r="35" spans="1:55" x14ac:dyDescent="0.3">
      <c r="A35" s="54"/>
      <c r="B35" s="54"/>
      <c r="C35" s="54"/>
      <c r="D35" s="54"/>
      <c r="E35" s="29" t="str">
        <f t="shared" ref="E34:E60" si="0">IF(F35=0,"",RANK(F35,$F$4:$F$60,0))</f>
        <v/>
      </c>
      <c r="F35" s="40">
        <f>SUM(LARGE(H35:S35,{1;2;3;4;5;6;7;8;9}))</f>
        <v>0</v>
      </c>
      <c r="G35" s="34">
        <f t="shared" ref="G34:G60" si="1">COUNTIF(H35:S35,"&gt;0")</f>
        <v>0</v>
      </c>
      <c r="H35" s="35">
        <f t="shared" ref="H34:H60" si="2">V35</f>
        <v>0</v>
      </c>
      <c r="I35" s="30">
        <f t="shared" ref="I34:I60" si="3">Y35</f>
        <v>0</v>
      </c>
      <c r="J35" s="35">
        <f t="shared" ref="J34:J60" si="4">AB35</f>
        <v>0</v>
      </c>
      <c r="K35" s="30">
        <f t="shared" ref="K34:K60" si="5">AE35</f>
        <v>0</v>
      </c>
      <c r="L35" s="31">
        <f t="shared" ref="L34:L60" si="6">AH35</f>
        <v>0</v>
      </c>
      <c r="M35" s="32">
        <f t="shared" ref="M34:M60" si="7">AK35</f>
        <v>0</v>
      </c>
      <c r="N35" s="36">
        <f t="shared" ref="N34:N60" si="8">AN35</f>
        <v>0</v>
      </c>
      <c r="O35" s="52">
        <f t="shared" ref="O34:O60" si="9">AQ35</f>
        <v>0</v>
      </c>
      <c r="P35" s="35">
        <f t="shared" ref="P34:P60" si="10">AT35</f>
        <v>0</v>
      </c>
      <c r="Q35" s="30">
        <f t="shared" ref="Q34:Q60" si="11">AW35</f>
        <v>0</v>
      </c>
      <c r="R35" s="35">
        <f t="shared" ref="R34:R60" si="12">AZ35</f>
        <v>0</v>
      </c>
      <c r="S35" s="30">
        <f t="shared" ref="S34:S60" si="13">BC35</f>
        <v>0</v>
      </c>
      <c r="T35" s="25">
        <f t="array" ref="T35">IF(ISBLANK(ALS_Sprint!$A$2),100,IF(ISBLANK(A35),100,IF((OR(EXACT(A35,ALS_Sprint!$C$2:$C$107))),VLOOKUP(A35,ALS_Sprint!$C$2:$I$107,4,FALSE))))</f>
        <v>100</v>
      </c>
      <c r="U35" s="29">
        <f t="shared" ref="U34:U60" si="14">IF(T35&gt;=100,51,RANK(T35,$T$4:$T$60,1))</f>
        <v>51</v>
      </c>
      <c r="V35" s="40">
        <f>VLOOKUP(U35,[1]Punktezuordnung!$A$2:$B$52,2,FALSE())</f>
        <v>0</v>
      </c>
      <c r="W35" s="44">
        <f t="array" ref="W35">IF(ISBLANK(ALS_Wurf!$A$2),0,IF(ISBLANK(A35),0,IF((OR(EXACT(A35,ALS_Wurf!$C$2:$C$108))),VLOOKUP(A35,ALS_Wurf!$C$2:$I$108,4,FALSE))))</f>
        <v>0</v>
      </c>
      <c r="X35" s="29">
        <f t="shared" ref="X34:X60" si="15">IF(W35&lt;=0,51,RANK(W35,$W$4:$W$60,0))</f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IF(ISBLANK(FRI_Sprint!$A$2),100,IF(ISBLANK(A35),100,IF((OR(EXACT(A35,FRI_Sprint!$C$2:$C$112))),VLOOKUP(A35,FRI_Sprint!$C$2:$I$112,4,FALSE))))</f>
        <v>100</v>
      </c>
      <c r="AA35" s="29">
        <f t="shared" ref="AA34:AA60" si="16">IF(Z35&gt;=100,51,RANK(Z35,$Z$4:$Z$60,1))</f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IF(ISBLANK(FRI_Stoß!$A$2),0,IF(ISBLANK(A35),0,IF((OR(EXACT(A35,FRI_Stoß!$C$2:$C$105))),VLOOKUP(A35,FRI_Stoß!$C$2:$I$105,4,FALSE))))</f>
        <v>0</v>
      </c>
      <c r="AD35" s="29">
        <f t="shared" ref="AD34:AD60" si="17">IF(AC35&lt;=0,51,RANK(AC35,$AC$4:$AC$60,0))</f>
        <v>51</v>
      </c>
      <c r="AE35" s="40">
        <f>VLOOKUP(AD35,[1]Punktezuordnung!$A$2:$B$52,2,FALSE())</f>
        <v>0</v>
      </c>
      <c r="AF35" s="59">
        <f t="array" ref="AF35">IF(ISBLANK(LAT_Stab!$A$2),0,IF(ISBLANK(A35),0,IF((OR(EXACT(A35,LAT_Stab!$C$2:$C$123))),VLOOKUP(A35,LAT_Stab!$C$2:$I$123,4,FALSE))))</f>
        <v>0</v>
      </c>
      <c r="AG35" s="29">
        <f t="shared" ref="AG34:AG60" si="18">IF(AF35&lt;=0,51,RANK(AF35,$AF$4:$AF$60,0))</f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IF(ISBLANK(LAT_Dreh!$A$2),0,IF(ISBLANK(A35),0,IF((OR(EXACT(A35,LAT_Dreh!$C$2:$C$123))),VLOOKUP(A35,LAT_Dreh!$C$2:$I$123,4,FALSE))))</f>
        <v>0</v>
      </c>
      <c r="AJ35" s="29">
        <f t="shared" ref="AJ34:AJ60" si="19">IF(AI35&lt;=0,51,RANK(AI35,$AI$4:$AI$49,0))</f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ref="AM34:AM60" si="20">IF(AL35=100,51,RANK(AL35,$AL$4:$AL$60,1))</f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IF(ISBLANK(NIA_Weit!$A$2),0,IF(ISBLANK(A35),0,IF((OR(EXACT(A35,NIA_Weit!$C$2:$C$200))),VLOOKUP(A35,NIA_Weit!$C$2:$I$200,4,FALSE))))</f>
        <v>0</v>
      </c>
      <c r="AP35" s="29">
        <f t="shared" ref="AP34:AP60" si="21">IF(AO35&lt;=0,51,RANK(AO35,$AO$4:$AO$60,0))</f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ref="AS34:AS60" si="22">IF(AR35&lt;=0,51,RANK(AR35,$AR$4:$AR$60,0))</f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ref="AV34:AV60" si="23">IF(AU35&lt;=0,51,RANK(AU35,$AU$4:$AU$60,0))</f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ref="AY34:AY60" si="24">IF(AX35&gt;=100,51,RANK(AX35,$AX$4:$AX$60,1))</f>
        <v>51</v>
      </c>
      <c r="AZ35" s="30">
        <f>VLOOKUP(AY35,[1]Punktezuordnung!$A$2:$B$52,2,FALSE())</f>
        <v>0</v>
      </c>
      <c r="BA35" s="56">
        <f t="array" ref="BA35">IF(ISBLANK(ANG_Hoch!$A$2),0,IF(ISBLANK(A35),0,IF((OR(EXACT(A35,ANG_Hoch!$C$2:$C$200))),VLOOKUP(A35,ANG_Hoch!$C$2:$I$200,4,FALSE))))</f>
        <v>0</v>
      </c>
      <c r="BB35" s="29">
        <f t="shared" ref="BB34:BB60" si="25">IF(BA35&lt;=0,51,RANK(BA35,$BA$4:$BA$60,0))</f>
        <v>51</v>
      </c>
      <c r="BC35" s="39">
        <f>VLOOKUP(BB35,[1]Punktezuordnung!$A$2:$B$52,2,FALSE())</f>
        <v>0</v>
      </c>
    </row>
    <row r="36" spans="1:55" x14ac:dyDescent="0.3">
      <c r="A36" s="54"/>
      <c r="B36" s="54"/>
      <c r="C36" s="54"/>
      <c r="D36" s="54"/>
      <c r="E36" s="29" t="str">
        <f t="shared" si="0"/>
        <v/>
      </c>
      <c r="F36" s="40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2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IF(ISBLANK(ALS_Sprint!$A$2),100,IF(ISBLANK(A36),100,IF((OR(EXACT(A36,ALS_Sprint!$C$2:$C$107))),VLOOKUP(A36,ALS_Sprint!$C$2:$I$107,4,FALSE))))</f>
        <v>100</v>
      </c>
      <c r="U36" s="29">
        <f t="shared" si="14"/>
        <v>51</v>
      </c>
      <c r="V36" s="40">
        <f>VLOOKUP(U36,[1]Punktezuordnung!$A$2:$B$52,2,FALSE())</f>
        <v>0</v>
      </c>
      <c r="W36" s="44">
        <f t="array" ref="W36">IF(ISBLANK(ALS_Wurf!$A$2),0,IF(ISBLANK(A36),0,IF((OR(EXACT(A36,ALS_Wurf!$C$2:$C$108))),VLOOKUP(A36,ALS_Wurf!$C$2:$I$108,4,FALSE))))</f>
        <v>0</v>
      </c>
      <c r="X36" s="29">
        <f t="shared" si="15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IF(ISBLANK(FRI_Sprint!$A$2),100,IF(ISBLANK(A36),100,IF((OR(EXACT(A36,FRI_Sprint!$C$2:$C$112))),VLOOKUP(A36,FRI_Sprint!$C$2:$I$112,4,FALSE))))</f>
        <v>100</v>
      </c>
      <c r="AA36" s="29">
        <f t="shared" si="16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IF(ISBLANK(FRI_Stoß!$A$2),0,IF(ISBLANK(A36),0,IF((OR(EXACT(A36,FRI_Stoß!$C$2:$C$105))),VLOOKUP(A36,FRI_Stoß!$C$2:$I$105,4,FALSE))))</f>
        <v>0</v>
      </c>
      <c r="AD36" s="29">
        <f t="shared" si="17"/>
        <v>51</v>
      </c>
      <c r="AE36" s="40">
        <f>VLOOKUP(AD36,[1]Punktezuordnung!$A$2:$B$52,2,FALSE())</f>
        <v>0</v>
      </c>
      <c r="AF36" s="59">
        <f t="array" ref="AF36">IF(ISBLANK(LAT_Stab!$A$2),0,IF(ISBLANK(A36),0,IF((OR(EXACT(A36,LAT_Stab!$C$2:$C$123))),VLOOKUP(A36,LAT_Stab!$C$2:$I$123,4,FALSE))))</f>
        <v>0</v>
      </c>
      <c r="AG36" s="29">
        <f t="shared" si="18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IF(ISBLANK(LAT_Dreh!$A$2),0,IF(ISBLANK(A36),0,IF((OR(EXACT(A36,LAT_Dreh!$C$2:$C$123))),VLOOKUP(A36,LAT_Dreh!$C$2:$I$123,4,FALSE))))</f>
        <v>0</v>
      </c>
      <c r="AJ36" s="29">
        <f t="shared" si="19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20"/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IF(ISBLANK(NIA_Weit!$A$2),0,IF(ISBLANK(A36),0,IF((OR(EXACT(A36,NIA_Weit!$C$2:$C$200))),VLOOKUP(A36,NIA_Weit!$C$2:$I$200,4,FALSE))))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6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si="0"/>
        <v/>
      </c>
      <c r="F37" s="40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0</v>
      </c>
      <c r="O37" s="52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si="14"/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si="15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IF(ISBLANK(FRI_Sprint!$A$2),100,IF(ISBLANK(A37),100,IF((OR(EXACT(A37,FRI_Sprint!$C$2:$C$112))),VLOOKUP(A37,FRI_Sprint!$C$2:$I$112,4,FALSE))))</f>
        <v>100</v>
      </c>
      <c r="AA37" s="29">
        <f t="shared" si="16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IF(ISBLANK(FRI_Stoß!$A$2),0,IF(ISBLANK(A37),0,IF((OR(EXACT(A37,FRI_Stoß!$C$2:$C$105))),VLOOKUP(A37,FRI_Stoß!$C$2:$I$105,4,FALSE))))</f>
        <v>0</v>
      </c>
      <c r="AD37" s="29">
        <f t="shared" si="17"/>
        <v>51</v>
      </c>
      <c r="AE37" s="40">
        <f>VLOOKUP(AD37,[1]Punktezuordnung!$A$2:$B$52,2,FALSE())</f>
        <v>0</v>
      </c>
      <c r="AF37" s="59">
        <f t="array" ref="AF37">IF(ISBLANK(LAT_Stab!$A$2),0,IF(ISBLANK(A37),0,IF((OR(EXACT(A37,LAT_Stab!$C$2:$C$123))),VLOOKUP(A37,LAT_Stab!$C$2:$I$123,4,FALSE))))</f>
        <v>0</v>
      </c>
      <c r="AG37" s="29">
        <f t="shared" si="18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IF(ISBLANK(LAT_Dreh!$A$2),0,IF(ISBLANK(A37),0,IF((OR(EXACT(A37,LAT_Dreh!$C$2:$C$123))),VLOOKUP(A37,LAT_Dreh!$C$2:$I$123,4,FALSE))))</f>
        <v>0</v>
      </c>
      <c r="AJ37" s="29">
        <f t="shared" si="19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20"/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IF(ISBLANK(NIA_Weit!$A$2),0,IF(ISBLANK(A37),0,IF((OR(EXACT(A37,NIA_Weit!$C$2:$C$200))),VLOOKUP(A37,NIA_Weit!$C$2:$I$200,4,FALSE))))</f>
        <v>0</v>
      </c>
      <c r="AP37" s="29">
        <f t="shared" si="21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6">
        <f t="array" ref="BA37">IF(ISBLANK(ANG_Hoch!$A$2),0,IF(ISBLANK(A37),0,IF((OR(EXACT(A37,ANG_Hoch!$C$2:$C$200))),VLOOKUP(A37,ANG_Hoch!$C$2:$I$200,4,FALSE))))</f>
        <v>0</v>
      </c>
      <c r="BB37" s="29">
        <f t="shared" si="25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si="0"/>
        <v/>
      </c>
      <c r="F38" s="40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8"/>
        <v>0</v>
      </c>
      <c r="O38" s="52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si="14"/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100</v>
      </c>
      <c r="AA38" s="29">
        <f t="shared" si="16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IF(ISBLANK(FRI_Stoß!$A$2),0,IF(ISBLANK(A38),0,IF((OR(EXACT(A38,FRI_Stoß!$C$2:$C$105))),VLOOKUP(A38,FRI_Stoß!$C$2:$I$105,4,FALSE))))</f>
        <v>0</v>
      </c>
      <c r="AD38" s="29">
        <f t="shared" si="17"/>
        <v>51</v>
      </c>
      <c r="AE38" s="40">
        <f>VLOOKUP(AD38,[1]Punktezuordnung!$A$2:$B$52,2,FALSE())</f>
        <v>0</v>
      </c>
      <c r="AF38" s="59">
        <f t="array" ref="AF38">IF(ISBLANK(LAT_Stab!$A$2),0,IF(ISBLANK(A38),0,IF((OR(EXACT(A38,LAT_Stab!$C$2:$C$123))),VLOOKUP(A38,LAT_Stab!$C$2:$I$123,4,FALSE))))</f>
        <v>0</v>
      </c>
      <c r="AG38" s="29">
        <f t="shared" si="18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IF(ISBLANK(LAT_Dreh!$A$2),0,IF(ISBLANK(A38),0,IF((OR(EXACT(A38,LAT_Dreh!$C$2:$C$123))),VLOOKUP(A38,LAT_Dreh!$C$2:$I$123,4,FALSE))))</f>
        <v>0</v>
      </c>
      <c r="AJ38" s="29">
        <f t="shared" si="19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20"/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IF(ISBLANK(NIA_Weit!$A$2),0,IF(ISBLANK(A38),0,IF((OR(EXACT(A38,NIA_Weit!$C$2:$C$200))),VLOOKUP(A38,NIA_Weit!$C$2:$I$200,4,FALSE))))</f>
        <v>0</v>
      </c>
      <c r="AP38" s="29">
        <f t="shared" si="21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6">
        <f t="array" ref="BA38">IF(ISBLANK(ANG_Hoch!$A$2),0,IF(ISBLANK(A38),0,IF((OR(EXACT(A38,ANG_Hoch!$C$2:$C$200))),VLOOKUP(A38,ANG_Hoch!$C$2:$I$200,4,FALSE))))</f>
        <v>0</v>
      </c>
      <c r="BB38" s="29">
        <f t="shared" si="25"/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0"/>
        <v/>
      </c>
      <c r="F39" s="40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8"/>
        <v>0</v>
      </c>
      <c r="O39" s="52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14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15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IF(ISBLANK(FRI_Sprint!$A$2),100,IF(ISBLANK(A39),100,IF((OR(EXACT(A39,FRI_Sprint!$C$2:$C$112))),VLOOKUP(A39,FRI_Sprint!$C$2:$I$112,4,FALSE))))</f>
        <v>100</v>
      </c>
      <c r="AA39" s="29">
        <f t="shared" si="16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IF(ISBLANK(FRI_Stoß!$A$2),0,IF(ISBLANK(A39),0,IF((OR(EXACT(A39,FRI_Stoß!$C$2:$C$105))),VLOOKUP(A39,FRI_Stoß!$C$2:$I$105,4,FALSE))))</f>
        <v>0</v>
      </c>
      <c r="AD39" s="29">
        <f t="shared" si="17"/>
        <v>51</v>
      </c>
      <c r="AE39" s="40">
        <f>VLOOKUP(AD39,[1]Punktezuordnung!$A$2:$B$52,2,FALSE())</f>
        <v>0</v>
      </c>
      <c r="AF39" s="59">
        <f t="array" ref="AF39">IF(ISBLANK(LAT_Stab!$A$2),0,IF(ISBLANK(A39),0,IF((OR(EXACT(A39,LAT_Stab!$C$2:$C$123))),VLOOKUP(A39,LAT_Stab!$C$2:$I$123,4,FALSE))))</f>
        <v>0</v>
      </c>
      <c r="AG39" s="29">
        <f t="shared" si="18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IF(ISBLANK(LAT_Dreh!$A$2),0,IF(ISBLANK(A39),0,IF((OR(EXACT(A39,LAT_Dreh!$C$2:$C$123))),VLOOKUP(A39,LAT_Dreh!$C$2:$I$123,4,FALSE))))</f>
        <v>0</v>
      </c>
      <c r="AJ39" s="29">
        <f t="shared" si="19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20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IF(ISBLANK(NIA_Weit!$A$2),0,IF(ISBLANK(A39),0,IF((OR(EXACT(A39,NIA_Weit!$C$2:$C$200))),VLOOKUP(A39,NIA_Weit!$C$2:$I$200,4,FALSE))))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6">
        <f t="array" ref="BA39">IF(ISBLANK(ANG_Hoch!$A$2),0,IF(ISBLANK(A39),0,IF((OR(EXACT(A39,ANG_Hoch!$C$2:$C$200))),VLOOKUP(A39,ANG_Hoch!$C$2:$I$200,4,FALSE))))</f>
        <v>0</v>
      </c>
      <c r="BB39" s="29">
        <f t="shared" si="25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14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IF(ISBLANK(FRI_Sprint!$A$2),100,IF(ISBLANK(A40),100,IF((OR(EXACT(A40,FRI_Sprint!$C$2:$C$112))),VLOOKUP(A40,FRI_Sprint!$C$2:$I$112,4,FALSE))))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IF(ISBLANK(FRI_Stoß!$A$2),0,IF(ISBLANK(A40),0,IF((OR(EXACT(A40,FRI_Stoß!$C$2:$C$105))),VLOOKUP(A40,FRI_Stoß!$C$2:$I$105,4,FALSE))))</f>
        <v>0</v>
      </c>
      <c r="AD40" s="29">
        <f t="shared" si="17"/>
        <v>51</v>
      </c>
      <c r="AE40" s="40">
        <f>VLOOKUP(AD40,[1]Punktezuordnung!$A$2:$B$52,2,FALSE())</f>
        <v>0</v>
      </c>
      <c r="AF40" s="59">
        <f t="array" ref="AF40">IF(ISBLANK(LAT_Stab!$A$2),0,IF(ISBLANK(A40),0,IF((OR(EXACT(A40,LAT_Stab!$C$2:$C$123))),VLOOKUP(A40,LAT_Stab!$C$2:$I$123,4,FALSE))))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IF(ISBLANK(LAT_Dreh!$A$2),0,IF(ISBLANK(A40),0,IF((OR(EXACT(A40,LAT_Dreh!$C$2:$C$123))),VLOOKUP(A40,LAT_Dreh!$C$2:$I$123,4,FALSE))))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20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IF(ISBLANK(NIA_Weit!$A$2),0,IF(ISBLANK(A40),0,IF((OR(EXACT(A40,NIA_Weit!$C$2:$C$200))),VLOOKUP(A40,NIA_Weit!$C$2:$I$200,4,FALSE))))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6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2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14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IF(ISBLANK(FRI_Sprint!$A$2),100,IF(ISBLANK(A41),100,IF((OR(EXACT(A41,FRI_Sprint!$C$2:$C$112))),VLOOKUP(A41,FRI_Sprint!$C$2:$I$112,4,FALSE))))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IF(ISBLANK(FRI_Stoß!$A$2),0,IF(ISBLANK(A41),0,IF((OR(EXACT(A41,FRI_Stoß!$C$2:$C$105))),VLOOKUP(A41,FRI_Stoß!$C$2:$I$105,4,FALSE))))</f>
        <v>0</v>
      </c>
      <c r="AD41" s="29">
        <f t="shared" si="17"/>
        <v>51</v>
      </c>
      <c r="AE41" s="40">
        <f>VLOOKUP(AD41,[1]Punktezuordnung!$A$2:$B$52,2,FALSE())</f>
        <v>0</v>
      </c>
      <c r="AF41" s="59">
        <f t="array" ref="AF41">IF(ISBLANK(LAT_Stab!$A$2),0,IF(ISBLANK(A41),0,IF((OR(EXACT(A41,LAT_Stab!$C$2:$C$123))),VLOOKUP(A41,LAT_Stab!$C$2:$I$123,4,FALSE))))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IF(ISBLANK(LAT_Dreh!$A$2),0,IF(ISBLANK(A41),0,IF((OR(EXACT(A41,LAT_Dreh!$C$2:$C$123))),VLOOKUP(A41,LAT_Dreh!$C$2:$I$123,4,FALSE))))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20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IF(ISBLANK(NIA_Weit!$A$2),0,IF(ISBLANK(A41),0,IF((OR(EXACT(A41,NIA_Weit!$C$2:$C$200))),VLOOKUP(A41,NIA_Weit!$C$2:$I$200,4,FALSE))))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6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14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IF(ISBLANK(FRI_Sprint!$A$2),100,IF(ISBLANK(A42),100,IF((OR(EXACT(A42,FRI_Sprint!$C$2:$C$112))),VLOOKUP(A42,FRI_Sprint!$C$2:$I$112,4,FALSE))))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IF(ISBLANK(FRI_Stoß!$A$2),0,IF(ISBLANK(A42),0,IF((OR(EXACT(A42,FRI_Stoß!$C$2:$C$105))),VLOOKUP(A42,FRI_Stoß!$C$2:$I$105,4,FALSE))))</f>
        <v>0</v>
      </c>
      <c r="AD42" s="29">
        <f t="shared" si="17"/>
        <v>51</v>
      </c>
      <c r="AE42" s="40">
        <f>VLOOKUP(AD42,[1]Punktezuordnung!$A$2:$B$52,2,FALSE())</f>
        <v>0</v>
      </c>
      <c r="AF42" s="59">
        <f t="array" ref="AF42">IF(ISBLANK(LAT_Stab!$A$2),0,IF(ISBLANK(A42),0,IF((OR(EXACT(A42,LAT_Stab!$C$2:$C$123))),VLOOKUP(A42,LAT_Stab!$C$2:$I$123,4,FALSE))))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IF(ISBLANK(LAT_Dreh!$A$2),0,IF(ISBLANK(A42),0,IF((OR(EXACT(A42,LAT_Dreh!$C$2:$C$123))),VLOOKUP(A42,LAT_Dreh!$C$2:$I$123,4,FALSE))))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20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IF(ISBLANK(NIA_Weit!$A$2),0,IF(ISBLANK(A42),0,IF((OR(EXACT(A42,NIA_Weit!$C$2:$C$200))),VLOOKUP(A42,NIA_Weit!$C$2:$I$200,4,FALSE))))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6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2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14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IF(ISBLANK(FRI_Stoß!$A$2),0,IF(ISBLANK(A43),0,IF((OR(EXACT(A43,FRI_Stoß!$C$2:$C$105))),VLOOKUP(A43,FRI_Stoß!$C$2:$I$105,4,FALSE))))</f>
        <v>0</v>
      </c>
      <c r="AD43" s="29">
        <f t="shared" si="17"/>
        <v>51</v>
      </c>
      <c r="AE43" s="40">
        <f>VLOOKUP(AD43,[1]Punktezuordnung!$A$2:$B$52,2,FALSE())</f>
        <v>0</v>
      </c>
      <c r="AF43" s="59">
        <f t="array" ref="AF43">IF(ISBLANK(LAT_Stab!$A$2),0,IF(ISBLANK(A43),0,IF((OR(EXACT(A43,LAT_Stab!$C$2:$C$123))),VLOOKUP(A43,LAT_Stab!$C$2:$I$123,4,FALSE))))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IF(ISBLANK(LAT_Dreh!$A$2),0,IF(ISBLANK(A43),0,IF((OR(EXACT(A43,LAT_Dreh!$C$2:$C$123))),VLOOKUP(A43,LAT_Dreh!$C$2:$I$123,4,FALSE))))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20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IF(ISBLANK(NIA_Weit!$A$2),0,IF(ISBLANK(A43),0,IF((OR(EXACT(A43,NIA_Weit!$C$2:$C$200))),VLOOKUP(A43,NIA_Weit!$C$2:$I$200,4,FALSE))))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6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14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IF(ISBLANK(FRI_Sprint!$A$2),100,IF(ISBLANK(A44),100,IF((OR(EXACT(A44,FRI_Sprint!$C$2:$C$112))),VLOOKUP(A44,FRI_Sprint!$C$2:$I$112,4,FALSE))))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IF(ISBLANK(FRI_Stoß!$A$2),0,IF(ISBLANK(A44),0,IF((OR(EXACT(A44,FRI_Stoß!$C$2:$C$105))),VLOOKUP(A44,FRI_Stoß!$C$2:$I$105,4,FALSE))))</f>
        <v>0</v>
      </c>
      <c r="AD44" s="29">
        <f t="shared" si="17"/>
        <v>51</v>
      </c>
      <c r="AE44" s="40">
        <f>VLOOKUP(AD44,[1]Punktezuordnung!$A$2:$B$52,2,FALSE())</f>
        <v>0</v>
      </c>
      <c r="AF44" s="59">
        <f t="array" ref="AF44">IF(ISBLANK(LAT_Stab!$A$2),0,IF(ISBLANK(A44),0,IF((OR(EXACT(A44,LAT_Stab!$C$2:$C$123))),VLOOKUP(A44,LAT_Stab!$C$2:$I$123,4,FALSE))))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IF(ISBLANK(LAT_Dreh!$A$2),0,IF(ISBLANK(A44),0,IF((OR(EXACT(A44,LAT_Dreh!$C$2:$C$123))),VLOOKUP(A44,LAT_Dreh!$C$2:$I$123,4,FALSE))))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20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IF(ISBLANK(NIA_Weit!$A$2),0,IF(ISBLANK(A44),0,IF((OR(EXACT(A44,NIA_Weit!$C$2:$C$200))),VLOOKUP(A44,NIA_Weit!$C$2:$I$200,4,FALSE))))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6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14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IF(ISBLANK(FRI_Stoß!$A$2),0,IF(ISBLANK(A45),0,IF((OR(EXACT(A45,FRI_Stoß!$C$2:$C$105))),VLOOKUP(A45,FRI_Stoß!$C$2:$I$105,4,FALSE))))</f>
        <v>0</v>
      </c>
      <c r="AD45" s="29">
        <f t="shared" si="17"/>
        <v>51</v>
      </c>
      <c r="AE45" s="40">
        <f>VLOOKUP(AD45,[1]Punktezuordnung!$A$2:$B$52,2,FALSE())</f>
        <v>0</v>
      </c>
      <c r="AF45" s="59">
        <f t="array" ref="AF45">IF(ISBLANK(LAT_Stab!$A$2),0,IF(ISBLANK(A45),0,IF((OR(EXACT(A45,LAT_Stab!$C$2:$C$123))),VLOOKUP(A45,LAT_Stab!$C$2:$I$123,4,FALSE))))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IF(ISBLANK(LAT_Dreh!$A$2),0,IF(ISBLANK(A45),0,IF((OR(EXACT(A45,LAT_Dreh!$C$2:$C$123))),VLOOKUP(A45,LAT_Dreh!$C$2:$I$123,4,FALSE))))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20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IF(ISBLANK(NIA_Weit!$A$2),0,IF(ISBLANK(A45),0,IF((OR(EXACT(A45,NIA_Weit!$C$2:$C$200))),VLOOKUP(A45,NIA_Weit!$C$2:$I$200,4,FALSE))))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6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14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IF(ISBLANK(FRI_Stoß!$A$2),0,IF(ISBLANK(A46),0,IF((OR(EXACT(A46,FRI_Stoß!$C$2:$C$105))),VLOOKUP(A46,FRI_Stoß!$C$2:$I$105,4,FALSE))))</f>
        <v>0</v>
      </c>
      <c r="AD46" s="29">
        <f t="shared" si="17"/>
        <v>51</v>
      </c>
      <c r="AE46" s="40">
        <f>VLOOKUP(AD46,[1]Punktezuordnung!$A$2:$B$52,2,FALSE())</f>
        <v>0</v>
      </c>
      <c r="AF46" s="59">
        <f t="array" ref="AF46">IF(ISBLANK(LAT_Stab!$A$2),0,IF(ISBLANK(A46),0,IF((OR(EXACT(A46,LAT_Stab!$C$2:$C$123))),VLOOKUP(A46,LAT_Stab!$C$2:$I$123,4,FALSE))))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IF(ISBLANK(LAT_Dreh!$A$2),0,IF(ISBLANK(A46),0,IF((OR(EXACT(A46,LAT_Dreh!$C$2:$C$123))),VLOOKUP(A46,LAT_Dreh!$C$2:$I$123,4,FALSE))))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20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IF(ISBLANK(NIA_Weit!$A$2),0,IF(ISBLANK(A46),0,IF((OR(EXACT(A46,NIA_Weit!$C$2:$C$200))),VLOOKUP(A46,NIA_Weit!$C$2:$I$200,4,FALSE))))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6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14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17"/>
        <v>51</v>
      </c>
      <c r="AE47" s="40">
        <f>VLOOKUP(AD47,[1]Punktezuordnung!$A$2:$B$52,2,FALSE())</f>
        <v>0</v>
      </c>
      <c r="AF47" s="59">
        <f t="array" ref="AF47">IF(ISBLANK(LAT_Stab!$A$2),0,IF(ISBLANK(A47),0,IF((OR(EXACT(A47,LAT_Stab!$C$2:$C$123))),VLOOKUP(A47,LAT_Stab!$C$2:$I$123,4,FALSE))))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20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IF(ISBLANK(NIA_Weit!$A$2),0,IF(ISBLANK(A47),0,IF((OR(EXACT(A47,NIA_Weit!$C$2:$C$200))),VLOOKUP(A47,NIA_Weit!$C$2:$I$200,4,FALSE))))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6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14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17"/>
        <v>51</v>
      </c>
      <c r="AE48" s="40">
        <f>VLOOKUP(AD48,[1]Punktezuordnung!$A$2:$B$52,2,FALSE())</f>
        <v>0</v>
      </c>
      <c r="AF48" s="59">
        <f t="array" ref="AF48">IF(ISBLANK(LAT_Stab!$A$2),0,IF(ISBLANK(A48),0,IF((OR(EXACT(A48,LAT_Stab!$C$2:$C$123))),VLOOKUP(A48,LAT_Stab!$C$2:$I$123,4,FALSE))))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20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IF(ISBLANK(NIA_Weit!$A$2),0,IF(ISBLANK(A48),0,IF((OR(EXACT(A48,NIA_Weit!$C$2:$C$200))),VLOOKUP(A48,NIA_Weit!$C$2:$I$200,4,FALSE))))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6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14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17"/>
        <v>51</v>
      </c>
      <c r="AE49" s="40">
        <f>VLOOKUP(AD49,[1]Punktezuordnung!$A$2:$B$52,2,FALSE())</f>
        <v>0</v>
      </c>
      <c r="AF49" s="59">
        <f t="array" ref="AF49">IF(ISBLANK(LAT_Stab!$A$2),0,IF(ISBLANK(A49),0,IF((OR(EXACT(A49,LAT_Stab!$C$2:$C$123))),VLOOKUP(A49,LAT_Stab!$C$2:$I$123,4,FALSE))))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20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IF(ISBLANK(NIA_Weit!$A$2),0,IF(ISBLANK(A49),0,IF((OR(EXACT(A49,NIA_Weit!$C$2:$C$200))),VLOOKUP(A49,NIA_Weit!$C$2:$I$200,4,FALSE))))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6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14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17"/>
        <v>51</v>
      </c>
      <c r="AE50" s="40">
        <f>VLOOKUP(AD50,[1]Punktezuordnung!$A$2:$B$52,2,FALSE())</f>
        <v>0</v>
      </c>
      <c r="AF50" s="59">
        <f t="array" ref="AF50">IF(ISBLANK(LAT_Stab!$A$2),0,IF(ISBLANK(A50),0,IF((OR(EXACT(A50,LAT_Stab!$C$2:$C$123))),VLOOKUP(A50,LAT_Stab!$C$2:$I$123,4,FALSE))))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20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IF(ISBLANK(NIA_Weit!$A$2),0,IF(ISBLANK(A50),0,IF((OR(EXACT(A50,NIA_Weit!$C$2:$C$200))),VLOOKUP(A50,NIA_Weit!$C$2:$I$200,4,FALSE))))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6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14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17"/>
        <v>51</v>
      </c>
      <c r="AE51" s="40">
        <f>VLOOKUP(AD51,[1]Punktezuordnung!$A$2:$B$52,2,FALSE())</f>
        <v>0</v>
      </c>
      <c r="AF51" s="59">
        <f t="array" ref="AF51">IF(ISBLANK(LAT_Stab!$A$2),0,IF(ISBLANK(A51),0,IF((OR(EXACT(A51,LAT_Stab!$C$2:$C$123))),VLOOKUP(A51,LAT_Stab!$C$2:$I$123,4,FALSE))))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20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IF(ISBLANK(NIA_Weit!$A$2),0,IF(ISBLANK(A51),0,IF((OR(EXACT(A51,NIA_Weit!$C$2:$C$200))),VLOOKUP(A51,NIA_Weit!$C$2:$I$200,4,FALSE))))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6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14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17"/>
        <v>51</v>
      </c>
      <c r="AE52" s="40">
        <f>VLOOKUP(AD52,[1]Punktezuordnung!$A$2:$B$52,2,FALSE())</f>
        <v>0</v>
      </c>
      <c r="AF52" s="59">
        <f t="array" ref="AF52">IF(ISBLANK(LAT_Stab!$A$2),0,IF(ISBLANK(A52),0,IF((OR(EXACT(A52,LAT_Stab!$C$2:$C$123))),VLOOKUP(A52,LAT_Stab!$C$2:$I$123,4,FALSE))))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20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IF(ISBLANK(NIA_Weit!$A$2),0,IF(ISBLANK(A52),0,IF((OR(EXACT(A52,NIA_Weit!$C$2:$C$200))),VLOOKUP(A52,NIA_Weit!$C$2:$I$200,4,FALSE))))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6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14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17"/>
        <v>51</v>
      </c>
      <c r="AE53" s="40">
        <f>VLOOKUP(AD53,[1]Punktezuordnung!$A$2:$B$52,2,FALSE())</f>
        <v>0</v>
      </c>
      <c r="AF53" s="59">
        <f t="array" ref="AF53">IF(ISBLANK(LAT_Stab!$A$2),0,IF(ISBLANK(A53),0,IF((OR(EXACT(A53,LAT_Stab!$C$2:$C$123))),VLOOKUP(A53,LAT_Stab!$C$2:$I$123,4,FALSE))))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20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IF(ISBLANK(NIA_Weit!$A$2),0,IF(ISBLANK(A53),0,IF((OR(EXACT(A53,NIA_Weit!$C$2:$C$200))),VLOOKUP(A53,NIA_Weit!$C$2:$I$200,4,FALSE))))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6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14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17"/>
        <v>51</v>
      </c>
      <c r="AE54" s="40">
        <f>VLOOKUP(AD54,[1]Punktezuordnung!$A$2:$B$52,2,FALSE())</f>
        <v>0</v>
      </c>
      <c r="AF54" s="59">
        <f t="array" ref="AF54">IF(ISBLANK(LAT_Stab!$A$2),0,IF(ISBLANK(A54),0,IF((OR(EXACT(A54,LAT_Stab!$C$2:$C$123))),VLOOKUP(A54,LAT_Stab!$C$2:$I$123,4,FALSE))))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20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IF(ISBLANK(NIA_Weit!$A$2),0,IF(ISBLANK(A54),0,IF((OR(EXACT(A54,NIA_Weit!$C$2:$C$200))),VLOOKUP(A54,NIA_Weit!$C$2:$I$200,4,FALSE))))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6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14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17"/>
        <v>51</v>
      </c>
      <c r="AE55" s="40">
        <f>VLOOKUP(AD55,[1]Punktezuordnung!$A$2:$B$52,2,FALSE())</f>
        <v>0</v>
      </c>
      <c r="AF55" s="59">
        <f t="array" ref="AF55">IF(ISBLANK(LAT_Stab!$A$2),0,IF(ISBLANK(A55),0,IF((OR(EXACT(A55,LAT_Stab!$C$2:$C$123))),VLOOKUP(A55,LAT_Stab!$C$2:$I$123,4,FALSE))))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20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IF(ISBLANK(NIA_Weit!$A$2),0,IF(ISBLANK(A55),0,IF((OR(EXACT(A55,NIA_Weit!$C$2:$C$200))),VLOOKUP(A55,NIA_Weit!$C$2:$I$200,4,FALSE))))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6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14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17"/>
        <v>51</v>
      </c>
      <c r="AE56" s="40">
        <f>VLOOKUP(AD56,[1]Punktezuordnung!$A$2:$B$52,2,FALSE())</f>
        <v>0</v>
      </c>
      <c r="AF56" s="59">
        <f t="array" ref="AF56">IF(ISBLANK(LAT_Stab!$A$2),0,IF(ISBLANK(A56),0,IF((OR(EXACT(A56,LAT_Stab!$C$2:$C$123))),VLOOKUP(A56,LAT_Stab!$C$2:$I$123,4,FALSE))))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20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IF(ISBLANK(NIA_Weit!$A$2),0,IF(ISBLANK(A56),0,IF((OR(EXACT(A56,NIA_Weit!$C$2:$C$200))),VLOOKUP(A56,NIA_Weit!$C$2:$I$200,4,FALSE))))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6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14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17"/>
        <v>51</v>
      </c>
      <c r="AE57" s="40">
        <f>VLOOKUP(AD57,[1]Punktezuordnung!$A$2:$B$52,2,FALSE())</f>
        <v>0</v>
      </c>
      <c r="AF57" s="59">
        <f t="array" ref="AF57">IF(ISBLANK(LAT_Stab!$A$2),0,IF(ISBLANK(A57),0,IF((OR(EXACT(A57,LAT_Stab!$C$2:$C$123))),VLOOKUP(A57,LAT_Stab!$C$2:$I$123,4,FALSE))))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20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IF(ISBLANK(NIA_Weit!$A$2),0,IF(ISBLANK(A57),0,IF((OR(EXACT(A57,NIA_Weit!$C$2:$C$200))),VLOOKUP(A57,NIA_Weit!$C$2:$I$200,4,FALSE))))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6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14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17"/>
        <v>51</v>
      </c>
      <c r="AE58" s="40">
        <f>VLOOKUP(AD58,[1]Punktezuordnung!$A$2:$B$52,2,FALSE())</f>
        <v>0</v>
      </c>
      <c r="AF58" s="59">
        <f t="array" ref="AF58">IF(ISBLANK(LAT_Stab!$A$2),0,IF(ISBLANK(A58),0,IF((OR(EXACT(A58,LAT_Stab!$C$2:$C$123))),VLOOKUP(A58,LAT_Stab!$C$2:$I$123,4,FALSE))))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20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IF(ISBLANK(NIA_Weit!$A$2),0,IF(ISBLANK(A58),0,IF((OR(EXACT(A58,NIA_Weit!$C$2:$C$200))),VLOOKUP(A58,NIA_Weit!$C$2:$I$200,4,FALSE))))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6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14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17"/>
        <v>51</v>
      </c>
      <c r="AE59" s="40">
        <f>VLOOKUP(AD59,[1]Punktezuordnung!$A$2:$B$52,2,FALSE())</f>
        <v>0</v>
      </c>
      <c r="AF59" s="59">
        <f t="array" ref="AF59">IF(ISBLANK(LAT_Stab!$A$2),0,IF(ISBLANK(A59),0,IF((OR(EXACT(A59,LAT_Stab!$C$2:$C$123))),VLOOKUP(A59,LAT_Stab!$C$2:$I$123,4,FALSE))))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20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IF(ISBLANK(NIA_Weit!$A$2),0,IF(ISBLANK(A59),0,IF((OR(EXACT(A59,NIA_Weit!$C$2:$C$200))),VLOOKUP(A59,NIA_Weit!$C$2:$I$200,4,FALSE))))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6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14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17"/>
        <v>51</v>
      </c>
      <c r="AE60" s="40">
        <f>VLOOKUP(AD60,[1]Punktezuordnung!$A$2:$B$52,2,FALSE())</f>
        <v>0</v>
      </c>
      <c r="AF60" s="59">
        <f t="array" ref="AF60">IF(ISBLANK(LAT_Stab!$A$2),0,IF(ISBLANK(A60),0,IF((OR(EXACT(A60,LAT_Stab!$C$2:$C$123))),VLOOKUP(A60,LAT_Stab!$C$2:$I$123,4,FALSE))))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20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IF(ISBLANK(NIA_Weit!$A$2),0,IF(ISBLANK(A60),0,IF((OR(EXACT(A60,NIA_Weit!$C$2:$C$200))),VLOOKUP(A60,NIA_Weit!$C$2:$I$200,4,FALSE))))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6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34">
    <sortCondition ref="E4:E34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"/>
  <sheetViews>
    <sheetView zoomScaleNormal="100" workbookViewId="0">
      <pane xSplit="6" ySplit="3" topLeftCell="G4" activePane="bottomRight" state="frozen"/>
      <selection pane="topRight" activeCell="B20" sqref="B20"/>
      <selection pane="bottomLeft" activeCell="B20" sqref="B20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</v>
      </c>
      <c r="Q2" s="7" t="str">
        <f>AU2</f>
        <v>Schlagwurf</v>
      </c>
      <c r="R2" s="57" t="str">
        <f>AX2</f>
        <v>Hindernissprint</v>
      </c>
      <c r="S2" s="7" t="str">
        <f>BA2</f>
        <v>Hoch</v>
      </c>
      <c r="T2" s="2" t="s">
        <v>9</v>
      </c>
      <c r="W2" s="58" t="s">
        <v>16</v>
      </c>
      <c r="Y2" s="9"/>
      <c r="Z2" s="2" t="s">
        <v>9</v>
      </c>
      <c r="AC2" s="58" t="s">
        <v>13</v>
      </c>
      <c r="AF2" s="2" t="s">
        <v>11</v>
      </c>
      <c r="AI2" s="58" t="s">
        <v>10</v>
      </c>
      <c r="AL2" s="2" t="s">
        <v>17</v>
      </c>
      <c r="AO2" s="58" t="s">
        <v>12</v>
      </c>
      <c r="AR2" s="2" t="s">
        <v>13</v>
      </c>
      <c r="AU2" s="58" t="s">
        <v>16</v>
      </c>
      <c r="AX2" s="3" t="s">
        <v>14</v>
      </c>
      <c r="BA2" s="58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57</v>
      </c>
      <c r="B4" s="24" t="s">
        <v>26</v>
      </c>
      <c r="C4" s="24">
        <v>2017</v>
      </c>
      <c r="D4" s="24" t="s">
        <v>41</v>
      </c>
      <c r="E4" s="29">
        <f>IF(F4=0,"",RANK(F4,$F$4:$F$60,0))</f>
        <v>1</v>
      </c>
      <c r="F4" s="40">
        <f>SUM(LARGE(H4:S4,{1;2;3;4;5;6;7;8;9}))</f>
        <v>290</v>
      </c>
      <c r="G4" s="41">
        <f>COUNTIF(H4:S4,"&gt;0")</f>
        <v>6</v>
      </c>
      <c r="H4" s="42">
        <f>V4</f>
        <v>50</v>
      </c>
      <c r="I4" s="40">
        <f>Y4</f>
        <v>48</v>
      </c>
      <c r="J4" s="42">
        <f>AB4</f>
        <v>50</v>
      </c>
      <c r="K4" s="40">
        <f>AE4</f>
        <v>49</v>
      </c>
      <c r="L4" s="31">
        <f>AH4</f>
        <v>47</v>
      </c>
      <c r="M4" s="32">
        <f>AK4</f>
        <v>46</v>
      </c>
      <c r="N4" s="43">
        <f>AN4</f>
        <v>0</v>
      </c>
      <c r="O4" s="52">
        <f>AQ4</f>
        <v>0</v>
      </c>
      <c r="P4" s="42">
        <f>AT4</f>
        <v>0</v>
      </c>
      <c r="Q4" s="40">
        <f>AW4</f>
        <v>0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IF(ISBLANK(ALS_Sprint!$A$2),100,IF(ISBLANK(A4),100,IF((OR(EXACT(A4,ALS_Sprint!$C$2:$C$107))),VLOOKUP(A4,ALS_Sprint!$C$2:$I$107,4,FALSE))))</f>
        <v>7.67</v>
      </c>
      <c r="U4" s="29">
        <f>IF(T4&gt;=100,51,RANK(T4,$T$4:$T$60,1))</f>
        <v>1</v>
      </c>
      <c r="V4" s="40">
        <f>VLOOKUP(U4,[1]Punktezuordnung!$A$2:$B$52,2,FALSE())</f>
        <v>50</v>
      </c>
      <c r="W4" s="44">
        <f t="array" ref="W4">IF(ISBLANK(ALS_Wurf!$A$2),0,IF(ISBLANK(A4),0,IF((OR(EXACT(A4,ALS_Wurf!$C$2:$C$108))),VLOOKUP(A4,ALS_Wurf!$C$2:$I$108,4,FALSE))))</f>
        <v>50</v>
      </c>
      <c r="X4" s="29">
        <f>IF(W4&lt;=0,51,RANK(W4,$W$4:$W$60,0))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IF(ISBLANK(FRI_Sprint!$A$2),100,IF(ISBLANK(A4),100,IF((OR(EXACT(A4,FRI_Sprint!$C$2:$C$112))),VLOOKUP(A4,FRI_Sprint!$C$2:$I$112,4,FALSE))))</f>
        <v>7.8</v>
      </c>
      <c r="AA4" s="29">
        <f>IF(Z4&gt;=100,51,RANK(Z4,$Z$4:$Z$60,1))</f>
        <v>1</v>
      </c>
      <c r="AB4" s="40">
        <f>VLOOKUP(AA4,[1]Punktezuordnung!$A$2:$B$52,2,FALSE())</f>
        <v>50</v>
      </c>
      <c r="AC4" s="37">
        <f t="array" ref="AC4">IF(ISBLANK(FRI_Stoß!$A$2),0,IF(ISBLANK(A4),0,IF((OR(EXACT(A4,FRI_Stoß!$C$2:$C$105))),VLOOKUP(A4,FRI_Stoß!$C$2:$I$105,4,FALSE))))</f>
        <v>27</v>
      </c>
      <c r="AD4" s="29">
        <f>IF(AC4&lt;=0,51,RANK(AC4,$AC$4:$AC$60,0))</f>
        <v>2</v>
      </c>
      <c r="AE4" s="40">
        <f>VLOOKUP(AD4,[1]Punktezuordnung!$A$2:$B$52,2,FALSE())</f>
        <v>49</v>
      </c>
      <c r="AF4" s="59">
        <f t="array" ref="AF4">IF(ISBLANK(LAT_Stab!$A$2),0,IF(ISBLANK(A4),0,IF((OR(EXACT(A4,LAT_Stab!$C$2:$C$123))),VLOOKUP(A4,LAT_Stab!$C$2:$I$123,4,FALSE))))</f>
        <v>18</v>
      </c>
      <c r="AG4" s="29">
        <f>IF(AF4&lt;=0,51,RANK(AF4,$AF$4:$AF$60,0))</f>
        <v>4</v>
      </c>
      <c r="AH4" s="40">
        <f>VLOOKUP(AG4,[1]Punktezuordnung!$A$2:$B$52,2,FALSE())</f>
        <v>47</v>
      </c>
      <c r="AI4" s="38">
        <f t="array" ref="AI4">IF(ISBLANK(LAT_Dreh!$A$2),0,IF(ISBLANK(A4),0,IF((OR(EXACT(A4,LAT_Dreh!$C$2:$C$123))),VLOOKUP(A4,LAT_Dreh!$C$2:$I$123,4,FALSE))))</f>
        <v>24</v>
      </c>
      <c r="AJ4" s="29">
        <f>IF(AI4&lt;=0,51,RANK(AI4,$AI$4:$AI$49,0))</f>
        <v>5</v>
      </c>
      <c r="AK4" s="40">
        <f>VLOOKUP(AJ4,[1]Punktezuordnung!$A$2:$B$52,2,FALSE())</f>
        <v>46</v>
      </c>
      <c r="AL4" s="27">
        <f t="array" ref="AL4">IF(ISBLANK(NIA_Cross!$A$2),100,IF(ISBLANK(A4),100,IF((OR(EXACT(A4,NIA_Cross!$C$2:$C$200))),VLOOKUP(A4,NIA_Cross!$C$2:$I$200,4,FALSE))))</f>
        <v>100</v>
      </c>
      <c r="AM4" s="29">
        <f>IF(AL4=100,51,RANK(AL4,$AL$4:$AL$60,1))</f>
        <v>51</v>
      </c>
      <c r="AN4" s="30">
        <f>VLOOKUP(AM4,[1]Punktezuordnung!$A$2:$B$52,2,FALSE())</f>
        <v>0</v>
      </c>
      <c r="AO4" s="53">
        <f t="array" ref="AO4">IF(ISBLANK(NIA_Weit!$A$2),0,IF(ISBLANK(A4),0,IF((OR(EXACT(A4,NIA_Weit!$C$2:$C$200))),VLOOKUP(A4,NIA_Weit!$C$2:$I$200,4,FALSE))))</f>
        <v>0</v>
      </c>
      <c r="AP4" s="29">
        <f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6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58</v>
      </c>
      <c r="B5" s="24" t="s">
        <v>26</v>
      </c>
      <c r="C5" s="24">
        <v>2017</v>
      </c>
      <c r="D5" s="24" t="s">
        <v>59</v>
      </c>
      <c r="E5" s="29">
        <f>IF(F5=0,"",RANK(F5,$F$4:$F$60,0))</f>
        <v>2</v>
      </c>
      <c r="F5" s="40">
        <f>SUM(LARGE(H5:S5,{1;2;3;4;5;6;7;8;9}))</f>
        <v>288</v>
      </c>
      <c r="G5" s="34">
        <f>COUNTIF(H5:S5,"&gt;0")</f>
        <v>6</v>
      </c>
      <c r="H5" s="35">
        <f>V5</f>
        <v>48</v>
      </c>
      <c r="I5" s="30">
        <f>Y5</f>
        <v>50</v>
      </c>
      <c r="J5" s="35">
        <f>AB5</f>
        <v>47</v>
      </c>
      <c r="K5" s="30">
        <f>AE5</f>
        <v>45</v>
      </c>
      <c r="L5" s="31">
        <f>AH5</f>
        <v>49</v>
      </c>
      <c r="M5" s="32">
        <f>AK5</f>
        <v>49</v>
      </c>
      <c r="N5" s="36">
        <f>AN5</f>
        <v>0</v>
      </c>
      <c r="O5" s="52">
        <f>AQ5</f>
        <v>0</v>
      </c>
      <c r="P5" s="35">
        <f>AT5</f>
        <v>0</v>
      </c>
      <c r="Q5" s="30">
        <f>AW5</f>
        <v>0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IF(ISBLANK(ALS_Sprint!$A$2),100,IF(ISBLANK(A5),100,IF((OR(EXACT(A5,ALS_Sprint!$C$2:$C$107))),VLOOKUP(A5,ALS_Sprint!$C$2:$I$107,4,FALSE))))</f>
        <v>7.79</v>
      </c>
      <c r="U5" s="29">
        <f>IF(T5&gt;=100,51,RANK(T5,$T$4:$T$60,1))</f>
        <v>3</v>
      </c>
      <c r="V5" s="40">
        <f>VLOOKUP(U5,[1]Punktezuordnung!$A$2:$B$52,2,FALSE())</f>
        <v>48</v>
      </c>
      <c r="W5" s="44">
        <f t="array" ref="W5">IF(ISBLANK(ALS_Wurf!$A$2),0,IF(ISBLANK(A5),0,IF((OR(EXACT(A5,ALS_Wurf!$C$2:$C$108))),VLOOKUP(A5,ALS_Wurf!$C$2:$I$108,4,FALSE))))</f>
        <v>65</v>
      </c>
      <c r="X5" s="29">
        <f>IF(W5&lt;=0,51,RANK(W5,$W$4:$W$60,0))</f>
        <v>1</v>
      </c>
      <c r="Y5" s="40">
        <f>VLOOKUP(X5,[1]Punktezuordnung!$A$2:$B$52,2,FALSE())</f>
        <v>50</v>
      </c>
      <c r="Z5" s="28">
        <f t="array" ref="Z5">IF(ISBLANK(FRI_Sprint!$A$2),100,IF(ISBLANK(A5),100,IF((OR(EXACT(A5,FRI_Sprint!$C$2:$C$112))),VLOOKUP(A5,FRI_Sprint!$C$2:$I$112,4,FALSE))))</f>
        <v>8.1999999999999993</v>
      </c>
      <c r="AA5" s="29">
        <f>IF(Z5&gt;=100,51,RANK(Z5,$Z$4:$Z$60,1))</f>
        <v>4</v>
      </c>
      <c r="AB5" s="40">
        <f>VLOOKUP(AA5,[1]Punktezuordnung!$A$2:$B$52,2,FALSE())</f>
        <v>47</v>
      </c>
      <c r="AC5" s="37">
        <f t="array" ref="AC5">IF(ISBLANK(FRI_Stoß!$A$2),0,IF(ISBLANK(A5),0,IF((OR(EXACT(A5,FRI_Stoß!$C$2:$C$105))),VLOOKUP(A5,FRI_Stoß!$C$2:$I$105,4,FALSE))))</f>
        <v>24</v>
      </c>
      <c r="AD5" s="29">
        <f>IF(AC5&lt;=0,51,RANK(AC5,$AC$4:$AC$60,0))</f>
        <v>6</v>
      </c>
      <c r="AE5" s="40">
        <f>VLOOKUP(AD5,[1]Punktezuordnung!$A$2:$B$52,2,FALSE())</f>
        <v>45</v>
      </c>
      <c r="AF5" s="59">
        <f t="array" ref="AF5">IF(ISBLANK(LAT_Stab!$A$2),0,IF(ISBLANK(A5),0,IF((OR(EXACT(A5,LAT_Stab!$C$2:$C$123))),VLOOKUP(A5,LAT_Stab!$C$2:$I$123,4,FALSE))))</f>
        <v>21</v>
      </c>
      <c r="AG5" s="29">
        <f>IF(AF5&lt;=0,51,RANK(AF5,$AF$4:$AF$60,0))</f>
        <v>2</v>
      </c>
      <c r="AH5" s="40">
        <f>VLOOKUP(AG5,[1]Punktezuordnung!$A$2:$B$52,2,FALSE())</f>
        <v>49</v>
      </c>
      <c r="AI5" s="38">
        <f t="array" ref="AI5">IF(ISBLANK(LAT_Dreh!$A$2),0,IF(ISBLANK(A5),0,IF((OR(EXACT(A5,LAT_Dreh!$C$2:$C$123))),VLOOKUP(A5,LAT_Dreh!$C$2:$I$123,4,FALSE))))</f>
        <v>27</v>
      </c>
      <c r="AJ5" s="29">
        <f>IF(AI5&lt;=0,51,RANK(AI5,$AI$4:$AI$49,0))</f>
        <v>2</v>
      </c>
      <c r="AK5" s="40">
        <f>VLOOKUP(AJ5,[1]Punktezuordnung!$A$2:$B$52,2,FALSE())</f>
        <v>49</v>
      </c>
      <c r="AL5" s="27">
        <f t="array" ref="AL5">IF(ISBLANK(NIA_Cross!$A$2),100,IF(ISBLANK(A5),100,IF((OR(EXACT(A5,NIA_Cross!$C$2:$C$200))),VLOOKUP(A5,NIA_Cross!$C$2:$I$200,4,FALSE))))</f>
        <v>100</v>
      </c>
      <c r="AM5" s="29">
        <f>IF(AL5=100,51,RANK(AL5,$AL$4:$AL$60,1))</f>
        <v>51</v>
      </c>
      <c r="AN5" s="30">
        <f>VLOOKUP(AM5,[1]Punktezuordnung!$A$2:$B$52,2,FALSE())</f>
        <v>0</v>
      </c>
      <c r="AO5" s="53">
        <f t="array" ref="AO5">IF(ISBLANK(NIA_Weit!$A$2),0,IF(ISBLANK(A5),0,IF((OR(EXACT(A5,NIA_Weit!$C$2:$C$200))),VLOOKUP(A5,NIA_Weit!$C$2:$I$200,4,FALSE))))</f>
        <v>0</v>
      </c>
      <c r="AP5" s="29">
        <f>IF(AO5&lt;=0,51,RANK(AO5,$AO$4:$AO$60,0))</f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>IF(AR5&lt;=0,51,RANK(AR5,$AR$4:$AR$60,0))</f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>IF(AU5&lt;=0,51,RANK(AU5,$AU$4:$AU$60,0))</f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6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63</v>
      </c>
      <c r="B6" s="24" t="s">
        <v>26</v>
      </c>
      <c r="C6" s="24">
        <v>2017</v>
      </c>
      <c r="D6" s="24" t="s">
        <v>41</v>
      </c>
      <c r="E6" s="29">
        <f>IF(F6=0,"",RANK(F6,$F$4:$F$60,0))</f>
        <v>3</v>
      </c>
      <c r="F6" s="40">
        <f>SUM(LARGE(H6:S6,{1;2;3;4;5;6;7;8;9}))</f>
        <v>273</v>
      </c>
      <c r="G6" s="34">
        <f>COUNTIF(H6:S6,"&gt;0")</f>
        <v>6</v>
      </c>
      <c r="H6" s="35">
        <f>V6</f>
        <v>50</v>
      </c>
      <c r="I6" s="30">
        <f>Y6</f>
        <v>42</v>
      </c>
      <c r="J6" s="35">
        <f>AB6</f>
        <v>49</v>
      </c>
      <c r="K6" s="30">
        <f>AE6</f>
        <v>46</v>
      </c>
      <c r="L6" s="31">
        <f>AH6</f>
        <v>41</v>
      </c>
      <c r="M6" s="32">
        <f>AK6</f>
        <v>45</v>
      </c>
      <c r="N6" s="36">
        <f>AN6</f>
        <v>0</v>
      </c>
      <c r="O6" s="52">
        <f>AQ6</f>
        <v>0</v>
      </c>
      <c r="P6" s="35">
        <f>AT6</f>
        <v>0</v>
      </c>
      <c r="Q6" s="30">
        <f>AW6</f>
        <v>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IF(ISBLANK(ALS_Sprint!$A$2),100,IF(ISBLANK(A6),100,IF((OR(EXACT(A6,ALS_Sprint!$C$2:$C$107))),VLOOKUP(A6,ALS_Sprint!$C$2:$I$107,4,FALSE))))</f>
        <v>7.67</v>
      </c>
      <c r="U6" s="29">
        <f>IF(T6&gt;=100,51,RANK(T6,$T$4:$T$60,1))</f>
        <v>1</v>
      </c>
      <c r="V6" s="40">
        <f>VLOOKUP(U6,[1]Punktezuordnung!$A$2:$B$52,2,FALSE())</f>
        <v>50</v>
      </c>
      <c r="W6" s="44">
        <f t="array" ref="W6">IF(ISBLANK(ALS_Wurf!$A$2),0,IF(ISBLANK(A6),0,IF((OR(EXACT(A6,ALS_Wurf!$C$2:$C$108))),VLOOKUP(A6,ALS_Wurf!$C$2:$I$108,4,FALSE))))</f>
        <v>24</v>
      </c>
      <c r="X6" s="29">
        <f>IF(W6&lt;=0,51,RANK(W6,$W$4:$W$60,0))</f>
        <v>9</v>
      </c>
      <c r="Y6" s="40">
        <f>VLOOKUP(X6,[1]Punktezuordnung!$A$2:$B$52,2,FALSE())</f>
        <v>42</v>
      </c>
      <c r="Z6" s="28">
        <f t="array" ref="Z6">IF(ISBLANK(FRI_Sprint!$A$2),100,IF(ISBLANK(A6),100,IF((OR(EXACT(A6,FRI_Sprint!$C$2:$C$112))),VLOOKUP(A6,FRI_Sprint!$C$2:$I$112,4,FALSE))))</f>
        <v>8.1</v>
      </c>
      <c r="AA6" s="29">
        <f>IF(Z6&gt;=100,51,RANK(Z6,$Z$4:$Z$60,1))</f>
        <v>2</v>
      </c>
      <c r="AB6" s="40">
        <f>VLOOKUP(AA6,[1]Punktezuordnung!$A$2:$B$52,2,FALSE())</f>
        <v>49</v>
      </c>
      <c r="AC6" s="37">
        <f t="array" ref="AC6">IF(ISBLANK(FRI_Stoß!$A$2),0,IF(ISBLANK(A6),0,IF((OR(EXACT(A6,FRI_Stoß!$C$2:$C$105))),VLOOKUP(A6,FRI_Stoß!$C$2:$I$105,4,FALSE))))</f>
        <v>25</v>
      </c>
      <c r="AD6" s="29">
        <f>IF(AC6&lt;=0,51,RANK(AC6,$AC$4:$AC$60,0))</f>
        <v>5</v>
      </c>
      <c r="AE6" s="40">
        <f>VLOOKUP(AD6,[1]Punktezuordnung!$A$2:$B$52,2,FALSE())</f>
        <v>46</v>
      </c>
      <c r="AF6" s="59">
        <f t="array" ref="AF6">IF(ISBLANK(LAT_Stab!$A$2),0,IF(ISBLANK(A6),0,IF((OR(EXACT(A6,LAT_Stab!$C$2:$C$123))),VLOOKUP(A6,LAT_Stab!$C$2:$I$123,4,FALSE))))</f>
        <v>8</v>
      </c>
      <c r="AG6" s="29">
        <f>IF(AF6&lt;=0,51,RANK(AF6,$AF$4:$AF$60,0))</f>
        <v>10</v>
      </c>
      <c r="AH6" s="40">
        <f>VLOOKUP(AG6,[1]Punktezuordnung!$A$2:$B$52,2,FALSE())</f>
        <v>41</v>
      </c>
      <c r="AI6" s="38">
        <f t="array" ref="AI6">IF(ISBLANK(LAT_Dreh!$A$2),0,IF(ISBLANK(A6),0,IF((OR(EXACT(A6,LAT_Dreh!$C$2:$C$123))),VLOOKUP(A6,LAT_Dreh!$C$2:$I$123,4,FALSE))))</f>
        <v>22</v>
      </c>
      <c r="AJ6" s="29">
        <f>IF(AI6&lt;=0,51,RANK(AI6,$AI$4:$AI$49,0))</f>
        <v>6</v>
      </c>
      <c r="AK6" s="40">
        <f>VLOOKUP(AJ6,[1]Punktezuordnung!$A$2:$B$52,2,FALSE())</f>
        <v>45</v>
      </c>
      <c r="AL6" s="27">
        <f t="array" ref="AL6">IF(ISBLANK(NIA_Cross!$A$2),100,IF(ISBLANK(A6),100,IF((OR(EXACT(A6,NIA_Cross!$C$2:$C$200))),VLOOKUP(A6,NIA_Cross!$C$2:$I$200,4,FALSE))))</f>
        <v>100</v>
      </c>
      <c r="AM6" s="29">
        <f>IF(AL6=100,51,RANK(AL6,$AL$4:$AL$60,1))</f>
        <v>51</v>
      </c>
      <c r="AN6" s="30">
        <f>VLOOKUP(AM6,[1]Punktezuordnung!$A$2:$B$52,2,FALSE())</f>
        <v>0</v>
      </c>
      <c r="AO6" s="53">
        <f t="array" ref="AO6">IF(ISBLANK(NIA_Weit!$A$2),0,IF(ISBLANK(A6),0,IF((OR(EXACT(A6,NIA_Weit!$C$2:$C$200))),VLOOKUP(A6,NIA_Weit!$C$2:$I$200,4,FALSE))))</f>
        <v>0</v>
      </c>
      <c r="AP6" s="29">
        <f>IF(AO6&lt;=0,51,RANK(AO6,$AO$4:$AO$60,0))</f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>IF(AR6&lt;=0,51,RANK(AR6,$AR$4:$AR$60,0))</f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>IF(AU6&lt;=0,51,RANK(AU6,$AU$4:$AU$60,0))</f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6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62</v>
      </c>
      <c r="B7" s="24" t="s">
        <v>26</v>
      </c>
      <c r="C7" s="24">
        <v>2017</v>
      </c>
      <c r="D7" s="24" t="s">
        <v>59</v>
      </c>
      <c r="E7" s="29">
        <f>IF(F7=0,"",RANK(F7,$F$4:$F$60,0))</f>
        <v>4</v>
      </c>
      <c r="F7" s="40">
        <f>SUM(LARGE(H7:S7,{1;2;3;4;5;6;7;8;9}))</f>
        <v>269</v>
      </c>
      <c r="G7" s="34">
        <f>COUNTIF(H7:S7,"&gt;0")</f>
        <v>6</v>
      </c>
      <c r="H7" s="35">
        <f>V7</f>
        <v>46</v>
      </c>
      <c r="I7" s="30">
        <f>Y7</f>
        <v>47</v>
      </c>
      <c r="J7" s="35">
        <f>AB7</f>
        <v>45</v>
      </c>
      <c r="K7" s="30">
        <f>AE7</f>
        <v>44</v>
      </c>
      <c r="L7" s="31">
        <f>AH7</f>
        <v>44</v>
      </c>
      <c r="M7" s="32">
        <f>AK7</f>
        <v>43</v>
      </c>
      <c r="N7" s="36">
        <f>AN7</f>
        <v>0</v>
      </c>
      <c r="O7" s="52">
        <f>AQ7</f>
        <v>0</v>
      </c>
      <c r="P7" s="35">
        <f>AT7</f>
        <v>0</v>
      </c>
      <c r="Q7" s="30">
        <f>AW7</f>
        <v>0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IF(ISBLANK(ALS_Sprint!$A$2),100,IF(ISBLANK(A7),100,IF((OR(EXACT(A7,ALS_Sprint!$C$2:$C$107))),VLOOKUP(A7,ALS_Sprint!$C$2:$I$107,4,FALSE))))</f>
        <v>8.01</v>
      </c>
      <c r="U7" s="29">
        <f>IF(T7&gt;=100,51,RANK(T7,$T$4:$T$60,1))</f>
        <v>5</v>
      </c>
      <c r="V7" s="40">
        <f>VLOOKUP(U7,[1]Punktezuordnung!$A$2:$B$52,2,FALSE())</f>
        <v>46</v>
      </c>
      <c r="W7" s="44">
        <f t="array" ref="W7">IF(ISBLANK(ALS_Wurf!$A$2),0,IF(ISBLANK(A7),0,IF((OR(EXACT(A7,ALS_Wurf!$C$2:$C$108))),VLOOKUP(A7,ALS_Wurf!$C$2:$I$108,4,FALSE))))</f>
        <v>43</v>
      </c>
      <c r="X7" s="29">
        <f>IF(W7&lt;=0,51,RANK(W7,$W$4:$W$60,0))</f>
        <v>4</v>
      </c>
      <c r="Y7" s="40">
        <f>VLOOKUP(X7,[1]Punktezuordnung!$A$2:$B$52,2,FALSE())</f>
        <v>47</v>
      </c>
      <c r="Z7" s="28">
        <f t="array" ref="Z7">IF(ISBLANK(FRI_Sprint!$A$2),100,IF(ISBLANK(A7),100,IF((OR(EXACT(A7,FRI_Sprint!$C$2:$C$112))),VLOOKUP(A7,FRI_Sprint!$C$2:$I$112,4,FALSE))))</f>
        <v>8.4</v>
      </c>
      <c r="AA7" s="29">
        <f>IF(Z7&gt;=100,51,RANK(Z7,$Z$4:$Z$60,1))</f>
        <v>6</v>
      </c>
      <c r="AB7" s="40">
        <f>VLOOKUP(AA7,[1]Punktezuordnung!$A$2:$B$52,2,FALSE())</f>
        <v>45</v>
      </c>
      <c r="AC7" s="37">
        <f t="array" ref="AC7">IF(ISBLANK(FRI_Stoß!$A$2),0,IF(ISBLANK(A7),0,IF((OR(EXACT(A7,FRI_Stoß!$C$2:$C$105))),VLOOKUP(A7,FRI_Stoß!$C$2:$I$105,4,FALSE))))</f>
        <v>21</v>
      </c>
      <c r="AD7" s="29">
        <f>IF(AC7&lt;=0,51,RANK(AC7,$AC$4:$AC$60,0))</f>
        <v>7</v>
      </c>
      <c r="AE7" s="40">
        <f>VLOOKUP(AD7,[1]Punktezuordnung!$A$2:$B$52,2,FALSE())</f>
        <v>44</v>
      </c>
      <c r="AF7" s="59">
        <f t="array" ref="AF7">IF(ISBLANK(LAT_Stab!$A$2),0,IF(ISBLANK(A7),0,IF((OR(EXACT(A7,LAT_Stab!$C$2:$C$123))),VLOOKUP(A7,LAT_Stab!$C$2:$I$123,4,FALSE))))</f>
        <v>13</v>
      </c>
      <c r="AG7" s="29">
        <f>IF(AF7&lt;=0,51,RANK(AF7,$AF$4:$AF$60,0))</f>
        <v>7</v>
      </c>
      <c r="AH7" s="40">
        <f>VLOOKUP(AG7,[1]Punktezuordnung!$A$2:$B$52,2,FALSE())</f>
        <v>44</v>
      </c>
      <c r="AI7" s="38">
        <f t="array" ref="AI7">IF(ISBLANK(LAT_Dreh!$A$2),0,IF(ISBLANK(A7),0,IF((OR(EXACT(A7,LAT_Dreh!$C$2:$C$123))),VLOOKUP(A7,LAT_Dreh!$C$2:$I$123,4,FALSE))))</f>
        <v>21</v>
      </c>
      <c r="AJ7" s="29">
        <f>IF(AI7&lt;=0,51,RANK(AI7,$AI$4:$AI$49,0))</f>
        <v>8</v>
      </c>
      <c r="AK7" s="40">
        <f>VLOOKUP(AJ7,[1]Punktezuordnung!$A$2:$B$52,2,FALSE())</f>
        <v>43</v>
      </c>
      <c r="AL7" s="27">
        <f t="array" ref="AL7">IF(ISBLANK(NIA_Cross!$A$2),100,IF(ISBLANK(A7),100,IF((OR(EXACT(A7,NIA_Cross!$C$2:$C$200))),VLOOKUP(A7,NIA_Cross!$C$2:$I$200,4,FALSE))))</f>
        <v>100</v>
      </c>
      <c r="AM7" s="29">
        <f>IF(AL7=100,51,RANK(AL7,$AL$4:$AL$60,1))</f>
        <v>51</v>
      </c>
      <c r="AN7" s="30">
        <f>VLOOKUP(AM7,[1]Punktezuordnung!$A$2:$B$52,2,FALSE())</f>
        <v>0</v>
      </c>
      <c r="AO7" s="53">
        <f t="array" ref="AO7">IF(ISBLANK(NIA_Weit!$A$2),0,IF(ISBLANK(A7),0,IF((OR(EXACT(A7,NIA_Weit!$C$2:$C$200))),VLOOKUP(A7,NIA_Weit!$C$2:$I$200,4,FALSE))))</f>
        <v>0</v>
      </c>
      <c r="AP7" s="29">
        <f>IF(AO7&lt;=0,51,RANK(AO7,$AO$4:$AO$60,0))</f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>IF(AR7&lt;=0,51,RANK(AR7,$AR$4:$AR$60,0))</f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>IF(AU7&lt;=0,51,RANK(AU7,$AU$4:$AU$60,0))</f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6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67</v>
      </c>
      <c r="B8" s="24" t="s">
        <v>26</v>
      </c>
      <c r="C8" s="24">
        <v>2017</v>
      </c>
      <c r="D8" s="24" t="s">
        <v>31</v>
      </c>
      <c r="E8" s="29">
        <f>IF(F8=0,"",RANK(F8,$F$4:$F$60,0))</f>
        <v>5</v>
      </c>
      <c r="F8" s="40">
        <f>SUM(LARGE(H8:S8,{1;2;3;4;5;6;7;8;9}))</f>
        <v>256</v>
      </c>
      <c r="G8" s="34">
        <f>COUNTIF(H8:S8,"&gt;0")</f>
        <v>6</v>
      </c>
      <c r="H8" s="35">
        <f>V8</f>
        <v>41</v>
      </c>
      <c r="I8" s="30">
        <f>Y8</f>
        <v>45</v>
      </c>
      <c r="J8" s="35">
        <f>AB8</f>
        <v>43</v>
      </c>
      <c r="K8" s="30">
        <f>AE8</f>
        <v>44</v>
      </c>
      <c r="L8" s="31">
        <f>AH8</f>
        <v>42</v>
      </c>
      <c r="M8" s="32">
        <f>AK8</f>
        <v>41</v>
      </c>
      <c r="N8" s="36">
        <f>AN8</f>
        <v>0</v>
      </c>
      <c r="O8" s="52">
        <f>AQ8</f>
        <v>0</v>
      </c>
      <c r="P8" s="35">
        <f>AT8</f>
        <v>0</v>
      </c>
      <c r="Q8" s="30">
        <f>AW8</f>
        <v>0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IF(ISBLANK(ALS_Sprint!$A$2),100,IF(ISBLANK(A8),100,IF((OR(EXACT(A8,ALS_Sprint!$C$2:$C$107))),VLOOKUP(A8,ALS_Sprint!$C$2:$I$107,4,FALSE))))</f>
        <v>9.3699999999999992</v>
      </c>
      <c r="U8" s="29">
        <f>IF(T8&gt;=100,51,RANK(T8,$T$4:$T$60,1))</f>
        <v>10</v>
      </c>
      <c r="V8" s="40">
        <f>VLOOKUP(U8,[1]Punktezuordnung!$A$2:$B$52,2,FALSE())</f>
        <v>41</v>
      </c>
      <c r="W8" s="44">
        <f t="array" ref="W8">IF(ISBLANK(ALS_Wurf!$A$2),0,IF(ISBLANK(A8),0,IF((OR(EXACT(A8,ALS_Wurf!$C$2:$C$108))),VLOOKUP(A8,ALS_Wurf!$C$2:$I$108,4,FALSE))))</f>
        <v>34</v>
      </c>
      <c r="X8" s="29">
        <f>IF(W8&lt;=0,51,RANK(W8,$W$4:$W$60,0))</f>
        <v>6</v>
      </c>
      <c r="Y8" s="40">
        <f>VLOOKUP(X8,[1]Punktezuordnung!$A$2:$B$52,2,FALSE())</f>
        <v>45</v>
      </c>
      <c r="Z8" s="28">
        <f t="array" ref="Z8">IF(ISBLANK(FRI_Sprint!$A$2),100,IF(ISBLANK(A8),100,IF((OR(EXACT(A8,FRI_Sprint!$C$2:$C$112))),VLOOKUP(A8,FRI_Sprint!$C$2:$I$112,4,FALSE))))</f>
        <v>8.8000000000000007</v>
      </c>
      <c r="AA8" s="29">
        <f>IF(Z8&gt;=100,51,RANK(Z8,$Z$4:$Z$60,1))</f>
        <v>8</v>
      </c>
      <c r="AB8" s="40">
        <f>VLOOKUP(AA8,[1]Punktezuordnung!$A$2:$B$52,2,FALSE())</f>
        <v>43</v>
      </c>
      <c r="AC8" s="37">
        <f t="array" ref="AC8">IF(ISBLANK(FRI_Stoß!$A$2),0,IF(ISBLANK(A8),0,IF((OR(EXACT(A8,FRI_Stoß!$C$2:$C$105))),VLOOKUP(A8,FRI_Stoß!$C$2:$I$105,4,FALSE))))</f>
        <v>21</v>
      </c>
      <c r="AD8" s="29">
        <f>IF(AC8&lt;=0,51,RANK(AC8,$AC$4:$AC$60,0))</f>
        <v>7</v>
      </c>
      <c r="AE8" s="40">
        <f>VLOOKUP(AD8,[1]Punktezuordnung!$A$2:$B$52,2,FALSE())</f>
        <v>44</v>
      </c>
      <c r="AF8" s="59">
        <f t="array" ref="AF8">IF(ISBLANK(LAT_Stab!$A$2),0,IF(ISBLANK(A8),0,IF((OR(EXACT(A8,LAT_Stab!$C$2:$C$123))),VLOOKUP(A8,LAT_Stab!$C$2:$I$123,4,FALSE))))</f>
        <v>10</v>
      </c>
      <c r="AG8" s="29">
        <f>IF(AF8&lt;=0,51,RANK(AF8,$AF$4:$AF$60,0))</f>
        <v>9</v>
      </c>
      <c r="AH8" s="40">
        <f>VLOOKUP(AG8,[1]Punktezuordnung!$A$2:$B$52,2,FALSE())</f>
        <v>42</v>
      </c>
      <c r="AI8" s="38">
        <f t="array" ref="AI8">IF(ISBLANK(LAT_Dreh!$A$2),0,IF(ISBLANK(A8),0,IF((OR(EXACT(A8,LAT_Dreh!$C$2:$C$123))),VLOOKUP(A8,LAT_Dreh!$C$2:$I$123,4,FALSE))))</f>
        <v>18</v>
      </c>
      <c r="AJ8" s="29">
        <f>IF(AI8&lt;=0,51,RANK(AI8,$AI$4:$AI$49,0))</f>
        <v>10</v>
      </c>
      <c r="AK8" s="40">
        <f>VLOOKUP(AJ8,[1]Punktezuordnung!$A$2:$B$52,2,FALSE())</f>
        <v>41</v>
      </c>
      <c r="AL8" s="27">
        <f t="array" ref="AL8">IF(ISBLANK(NIA_Cross!$A$2),100,IF(ISBLANK(A8),100,IF((OR(EXACT(A8,NIA_Cross!$C$2:$C$200))),VLOOKUP(A8,NIA_Cross!$C$2:$I$200,4,FALSE))))</f>
        <v>100</v>
      </c>
      <c r="AM8" s="29">
        <f>IF(AL8=100,51,RANK(AL8,$AL$4:$AL$60,1))</f>
        <v>51</v>
      </c>
      <c r="AN8" s="30">
        <f>VLOOKUP(AM8,[1]Punktezuordnung!$A$2:$B$52,2,FALSE())</f>
        <v>0</v>
      </c>
      <c r="AO8" s="53">
        <f t="array" ref="AO8">IF(ISBLANK(NIA_Weit!$A$2),0,IF(ISBLANK(A8),0,IF((OR(EXACT(A8,NIA_Weit!$C$2:$C$200))),VLOOKUP(A8,NIA_Weit!$C$2:$I$200,4,FALSE))))</f>
        <v>0</v>
      </c>
      <c r="AP8" s="29">
        <f>IF(AO8&lt;=0,51,RANK(AO8,$AO$4:$AO$60,0))</f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>IF(AR8&lt;=0,51,RANK(AR8,$AR$4:$AR$60,0))</f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>IF(AU8&lt;=0,51,RANK(AU8,$AU$4:$AU$60,0))</f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6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414</v>
      </c>
      <c r="B9" s="24" t="s">
        <v>26</v>
      </c>
      <c r="C9" s="24">
        <v>2017</v>
      </c>
      <c r="D9" s="24" t="s">
        <v>59</v>
      </c>
      <c r="E9" s="29">
        <f>IF(F9=0,"",RANK(F9,$F$4:$F$60,0))</f>
        <v>6</v>
      </c>
      <c r="F9" s="40">
        <f>SUM(LARGE(H9:S9,{1;2;3;4;5;6;7;8;9}))</f>
        <v>199</v>
      </c>
      <c r="G9" s="34">
        <f>COUNTIF(H9:S9,"&gt;0")</f>
        <v>4</v>
      </c>
      <c r="H9" s="35">
        <f>V9</f>
        <v>0</v>
      </c>
      <c r="I9" s="30">
        <f>Y9</f>
        <v>0</v>
      </c>
      <c r="J9" s="35">
        <f>AB9</f>
        <v>49</v>
      </c>
      <c r="K9" s="30">
        <f>AE9</f>
        <v>50</v>
      </c>
      <c r="L9" s="31">
        <f>AH9</f>
        <v>50</v>
      </c>
      <c r="M9" s="32">
        <f>AK9</f>
        <v>50</v>
      </c>
      <c r="N9" s="36">
        <f>AN9</f>
        <v>0</v>
      </c>
      <c r="O9" s="52">
        <f>AQ9</f>
        <v>0</v>
      </c>
      <c r="P9" s="35">
        <f>AT9</f>
        <v>0</v>
      </c>
      <c r="Q9" s="30">
        <f>AW9</f>
        <v>0</v>
      </c>
      <c r="R9" s="35">
        <f>AZ9</f>
        <v>0</v>
      </c>
      <c r="S9" s="30">
        <f>BC9</f>
        <v>0</v>
      </c>
      <c r="T9" s="25">
        <v>100</v>
      </c>
      <c r="U9" s="29">
        <f>IF(T9&gt;=100,51,RANK(T9,$T$4:$T$60,1))</f>
        <v>51</v>
      </c>
      <c r="V9" s="40">
        <f>VLOOKUP(U9,[1]Punktezuordnung!$A$2:$B$52,2,FALSE())</f>
        <v>0</v>
      </c>
      <c r="W9" s="44">
        <v>0</v>
      </c>
      <c r="X9" s="29">
        <f>IF(W9&lt;=0,51,RANK(W9,$W$4:$W$60,0))</f>
        <v>51</v>
      </c>
      <c r="Y9" s="40">
        <f>VLOOKUP(X9,[1]Punktezuordnung!$A$2:$B$52,2,FALSE())</f>
        <v>0</v>
      </c>
      <c r="Z9" s="28">
        <f t="array" ref="Z9">IF(ISBLANK(FRI_Sprint!$A$2),100,IF(ISBLANK(A9),100,IF((OR(EXACT(A9,FRI_Sprint!$C$2:$C$112))),VLOOKUP(A9,FRI_Sprint!$C$2:$I$112,4,FALSE))))</f>
        <v>8.1</v>
      </c>
      <c r="AA9" s="29">
        <f>IF(Z9&gt;=100,51,RANK(Z9,$Z$4:$Z$60,1))</f>
        <v>2</v>
      </c>
      <c r="AB9" s="40">
        <f>VLOOKUP(AA9,[1]Punktezuordnung!$A$2:$B$52,2,FALSE())</f>
        <v>49</v>
      </c>
      <c r="AC9" s="37">
        <f t="array" ref="AC9">IF(ISBLANK(FRI_Stoß!$A$2),0,IF(ISBLANK(A9),0,IF((OR(EXACT(A9,FRI_Stoß!$C$2:$C$105))),VLOOKUP(A9,FRI_Stoß!$C$2:$I$105,4,FALSE))))</f>
        <v>29</v>
      </c>
      <c r="AD9" s="29">
        <f>IF(AC9&lt;=0,51,RANK(AC9,$AC$4:$AC$60,0))</f>
        <v>1</v>
      </c>
      <c r="AE9" s="40">
        <f>VLOOKUP(AD9,[1]Punktezuordnung!$A$2:$B$52,2,FALSE())</f>
        <v>50</v>
      </c>
      <c r="AF9" s="59">
        <f t="array" ref="AF9">IF(ISBLANK(LAT_Stab!$A$2),0,IF(ISBLANK(A9),0,IF((OR(EXACT(A9,LAT_Stab!$C$2:$C$123))),VLOOKUP(A9,LAT_Stab!$C$2:$I$123,4,FALSE))))</f>
        <v>22</v>
      </c>
      <c r="AG9" s="29">
        <f>IF(AF9&lt;=0,51,RANK(AF9,$AF$4:$AF$60,0))</f>
        <v>1</v>
      </c>
      <c r="AH9" s="40">
        <f>VLOOKUP(AG9,[1]Punktezuordnung!$A$2:$B$52,2,FALSE())</f>
        <v>50</v>
      </c>
      <c r="AI9" s="38">
        <f t="array" ref="AI9">IF(ISBLANK(LAT_Dreh!$A$2),0,IF(ISBLANK(A9),0,IF((OR(EXACT(A9,LAT_Dreh!$C$2:$C$123))),VLOOKUP(A9,LAT_Dreh!$C$2:$I$123,4,FALSE))))</f>
        <v>33</v>
      </c>
      <c r="AJ9" s="29">
        <f>IF(AI9&lt;=0,51,RANK(AI9,$AI$4:$AI$49,0))</f>
        <v>1</v>
      </c>
      <c r="AK9" s="40">
        <f>VLOOKUP(AJ9,[1]Punktezuordnung!$A$2:$B$52,2,FALSE())</f>
        <v>50</v>
      </c>
      <c r="AL9" s="27">
        <f t="array" ref="AL9">IF(ISBLANK(NIA_Cross!$A$2),100,IF(ISBLANK(A9),100,IF((OR(EXACT(A9,NIA_Cross!$C$2:$C$200))),VLOOKUP(A9,NIA_Cross!$C$2:$I$200,4,FALSE))))</f>
        <v>100</v>
      </c>
      <c r="AM9" s="29">
        <f>IF(AL9=100,51,RANK(AL9,$AL$4:$AL$60,1))</f>
        <v>51</v>
      </c>
      <c r="AN9" s="30">
        <f>VLOOKUP(AM9,[1]Punktezuordnung!$A$2:$B$52,2,FALSE())</f>
        <v>0</v>
      </c>
      <c r="AO9" s="53">
        <f t="array" ref="AO9">IF(ISBLANK(NIA_Weit!$A$2),0,IF(ISBLANK(A9),0,IF((OR(EXACT(A9,NIA_Weit!$C$2:$C$200))),VLOOKUP(A9,NIA_Weit!$C$2:$I$200,4,FALSE))))</f>
        <v>0</v>
      </c>
      <c r="AP9" s="29">
        <f>IF(AO9&lt;=0,51,RANK(AO9,$AO$4:$AO$60,0))</f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>IF(AR9&lt;=0,51,RANK(AR9,$AR$4:$AR$60,0))</f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>IF(AU9&lt;=0,51,RANK(AU9,$AU$4:$AU$60,0))</f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6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60</v>
      </c>
      <c r="B10" s="24" t="s">
        <v>26</v>
      </c>
      <c r="C10" s="24">
        <v>2017</v>
      </c>
      <c r="D10" s="24" t="s">
        <v>31</v>
      </c>
      <c r="E10" s="29">
        <f>IF(F10=0,"",RANK(F10,$F$4:$F$60,0))</f>
        <v>7</v>
      </c>
      <c r="F10" s="40">
        <f>SUM(LARGE(H10:S10,{1;2;3;4;5;6;7;8;9}))</f>
        <v>189</v>
      </c>
      <c r="G10" s="34">
        <f>COUNTIF(H10:S10,"&gt;0")</f>
        <v>4</v>
      </c>
      <c r="H10" s="35">
        <f>V10</f>
        <v>45</v>
      </c>
      <c r="I10" s="30">
        <f>Y10</f>
        <v>49</v>
      </c>
      <c r="J10" s="35">
        <f>AB10</f>
        <v>46</v>
      </c>
      <c r="K10" s="30">
        <f>AE10</f>
        <v>49</v>
      </c>
      <c r="L10" s="31">
        <f>AH10</f>
        <v>0</v>
      </c>
      <c r="M10" s="32">
        <f>AK10</f>
        <v>0</v>
      </c>
      <c r="N10" s="36">
        <f>AN10</f>
        <v>0</v>
      </c>
      <c r="O10" s="52">
        <f>AQ10</f>
        <v>0</v>
      </c>
      <c r="P10" s="35">
        <f>AT10</f>
        <v>0</v>
      </c>
      <c r="Q10" s="30">
        <f>AW10</f>
        <v>0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IF(ISBLANK(ALS_Sprint!$A$2),100,IF(ISBLANK(A10),100,IF((OR(EXACT(A10,ALS_Sprint!$C$2:$C$107))),VLOOKUP(A10,ALS_Sprint!$C$2:$I$107,4,FALSE))))</f>
        <v>8.06</v>
      </c>
      <c r="U10" s="29">
        <f>IF(T10&gt;=100,51,RANK(T10,$T$4:$T$60,1))</f>
        <v>6</v>
      </c>
      <c r="V10" s="40">
        <f>VLOOKUP(U10,[1]Punktezuordnung!$A$2:$B$52,2,FALSE())</f>
        <v>45</v>
      </c>
      <c r="W10" s="44">
        <f t="array" ref="W10">IF(ISBLANK(ALS_Wurf!$A$2),0,IF(ISBLANK(A10),0,IF((OR(EXACT(A10,ALS_Wurf!$C$2:$C$108))),VLOOKUP(A10,ALS_Wurf!$C$2:$I$108,4,FALSE))))</f>
        <v>55</v>
      </c>
      <c r="X10" s="29">
        <f>IF(W10&lt;=0,51,RANK(W10,$W$4:$W$60,0))</f>
        <v>2</v>
      </c>
      <c r="Y10" s="40">
        <f>VLOOKUP(X10,[1]Punktezuordnung!$A$2:$B$52,2,FALSE())</f>
        <v>49</v>
      </c>
      <c r="Z10" s="28">
        <f t="array" ref="Z10">IF(ISBLANK(FRI_Sprint!$A$2),100,IF(ISBLANK(A10),100,IF((OR(EXACT(A10,FRI_Sprint!$C$2:$C$112))),VLOOKUP(A10,FRI_Sprint!$C$2:$I$112,4,FALSE))))</f>
        <v>8.3000000000000007</v>
      </c>
      <c r="AA10" s="29">
        <f>IF(Z10&gt;=100,51,RANK(Z10,$Z$4:$Z$60,1))</f>
        <v>5</v>
      </c>
      <c r="AB10" s="40">
        <f>VLOOKUP(AA10,[1]Punktezuordnung!$A$2:$B$52,2,FALSE())</f>
        <v>46</v>
      </c>
      <c r="AC10" s="37">
        <f t="array" ref="AC10">IF(ISBLANK(FRI_Stoß!$A$2),0,IF(ISBLANK(A10),0,IF((OR(EXACT(A10,FRI_Stoß!$C$2:$C$105))),VLOOKUP(A10,FRI_Stoß!$C$2:$I$105,4,FALSE))))</f>
        <v>27</v>
      </c>
      <c r="AD10" s="29">
        <f>IF(AC10&lt;=0,51,RANK(AC10,$AC$4:$AC$60,0))</f>
        <v>2</v>
      </c>
      <c r="AE10" s="40">
        <f>VLOOKUP(AD10,[1]Punktezuordnung!$A$2:$B$52,2,FALSE())</f>
        <v>49</v>
      </c>
      <c r="AF10" s="59">
        <v>0</v>
      </c>
      <c r="AG10" s="29">
        <f>IF(AF10&lt;=0,51,RANK(AF10,$AF$4:$AF$60,0))</f>
        <v>51</v>
      </c>
      <c r="AH10" s="40">
        <f>VLOOKUP(AG10,[1]Punktezuordnung!$A$2:$B$52,2,FALSE())</f>
        <v>0</v>
      </c>
      <c r="AI10" s="38">
        <v>0</v>
      </c>
      <c r="AJ10" s="29">
        <f>IF(AI10&lt;=0,51,RANK(AI10,$AI$4:$AI$49,0))</f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>IF(AL10=100,51,RANK(AL10,$AL$4:$AL$60,1))</f>
        <v>51</v>
      </c>
      <c r="AN10" s="30">
        <f>VLOOKUP(AM10,[1]Punktezuordnung!$A$2:$B$52,2,FALSE())</f>
        <v>0</v>
      </c>
      <c r="AO10" s="53">
        <f t="array" ref="AO10">IF(ISBLANK(NIA_Weit!$A$2),0,IF(ISBLANK(A10),0,IF((OR(EXACT(A10,NIA_Weit!$C$2:$C$200))),VLOOKUP(A10,NIA_Weit!$C$2:$I$200,4,FALSE))))</f>
        <v>0</v>
      </c>
      <c r="AP10" s="29">
        <f>IF(AO10&lt;=0,51,RANK(AO10,$AO$4:$AO$60,0))</f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>IF(AR10&lt;=0,51,RANK(AR10,$AR$4:$AR$60,0))</f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>IF(AU10&lt;=0,51,RANK(AU10,$AU$4:$AU$60,0))</f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6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64</v>
      </c>
      <c r="B11" s="24" t="s">
        <v>26</v>
      </c>
      <c r="C11" s="24">
        <v>2017</v>
      </c>
      <c r="D11" s="24" t="s">
        <v>27</v>
      </c>
      <c r="E11" s="29">
        <f>IF(F11=0,"",RANK(F11,$F$4:$F$60,0))</f>
        <v>8</v>
      </c>
      <c r="F11" s="40">
        <f>SUM(LARGE(H11:S11,{1;2;3;4;5;6;7;8;9}))</f>
        <v>181</v>
      </c>
      <c r="G11" s="34">
        <f>COUNTIF(H11:S11,"&gt;0")</f>
        <v>4</v>
      </c>
      <c r="H11" s="35">
        <f>V11</f>
        <v>44</v>
      </c>
      <c r="I11" s="30">
        <f>Y11</f>
        <v>43</v>
      </c>
      <c r="J11" s="35">
        <f>AB11</f>
        <v>0</v>
      </c>
      <c r="K11" s="30">
        <f>AE11</f>
        <v>0</v>
      </c>
      <c r="L11" s="31">
        <f>AH11</f>
        <v>49</v>
      </c>
      <c r="M11" s="32">
        <f>AK11</f>
        <v>45</v>
      </c>
      <c r="N11" s="36">
        <f>AN11</f>
        <v>0</v>
      </c>
      <c r="O11" s="52">
        <f>AQ11</f>
        <v>0</v>
      </c>
      <c r="P11" s="35">
        <f>AT11</f>
        <v>0</v>
      </c>
      <c r="Q11" s="30">
        <f>AW11</f>
        <v>0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IF(ISBLANK(ALS_Sprint!$A$2),100,IF(ISBLANK(A11),100,IF((OR(EXACT(A11,ALS_Sprint!$C$2:$C$107))),VLOOKUP(A11,ALS_Sprint!$C$2:$I$107,4,FALSE))))</f>
        <v>8.34</v>
      </c>
      <c r="U11" s="29">
        <f>IF(T11&gt;=100,51,RANK(T11,$T$4:$T$60,1))</f>
        <v>7</v>
      </c>
      <c r="V11" s="40">
        <f>VLOOKUP(U11,[1]Punktezuordnung!$A$2:$B$52,2,FALSE())</f>
        <v>44</v>
      </c>
      <c r="W11" s="44">
        <f t="array" ref="W11">IF(ISBLANK(ALS_Wurf!$A$2),0,IF(ISBLANK(A11),0,IF((OR(EXACT(A11,ALS_Wurf!$C$2:$C$108))),VLOOKUP(A11,ALS_Wurf!$C$2:$I$108,4,FALSE))))</f>
        <v>27</v>
      </c>
      <c r="X11" s="29">
        <f>IF(W11&lt;=0,51,RANK(W11,$W$4:$W$60,0))</f>
        <v>8</v>
      </c>
      <c r="Y11" s="40">
        <f>VLOOKUP(X11,[1]Punktezuordnung!$A$2:$B$52,2,FALSE())</f>
        <v>43</v>
      </c>
      <c r="Z11" s="28">
        <v>100</v>
      </c>
      <c r="AA11" s="29">
        <f>IF(Z11&gt;=100,51,RANK(Z11,$Z$4:$Z$60,1))</f>
        <v>51</v>
      </c>
      <c r="AB11" s="40">
        <f>VLOOKUP(AA11,[1]Punktezuordnung!$A$2:$B$52,2,FALSE())</f>
        <v>0</v>
      </c>
      <c r="AC11" s="37">
        <v>0</v>
      </c>
      <c r="AD11" s="29">
        <f>IF(AC11&lt;=0,51,RANK(AC11,$AC$4:$AC$60,0))</f>
        <v>51</v>
      </c>
      <c r="AE11" s="40">
        <f>VLOOKUP(AD11,[1]Punktezuordnung!$A$2:$B$52,2,FALSE())</f>
        <v>0</v>
      </c>
      <c r="AF11" s="59">
        <f t="array" ref="AF11">IF(ISBLANK(LAT_Stab!$A$2),0,IF(ISBLANK(A11),0,IF((OR(EXACT(A11,LAT_Stab!$C$2:$C$123))),VLOOKUP(A11,LAT_Stab!$C$2:$I$123,4,FALSE))))</f>
        <v>21</v>
      </c>
      <c r="AG11" s="29">
        <f>IF(AF11&lt;=0,51,RANK(AF11,$AF$4:$AF$60,0))</f>
        <v>2</v>
      </c>
      <c r="AH11" s="40">
        <f>VLOOKUP(AG11,[1]Punktezuordnung!$A$2:$B$52,2,FALSE())</f>
        <v>49</v>
      </c>
      <c r="AI11" s="38">
        <f t="array" ref="AI11">IF(ISBLANK(LAT_Dreh!$A$2),0,IF(ISBLANK(A11),0,IF((OR(EXACT(A11,LAT_Dreh!$C$2:$C$123))),VLOOKUP(A11,LAT_Dreh!$C$2:$I$123,4,FALSE))))</f>
        <v>22</v>
      </c>
      <c r="AJ11" s="29">
        <f>IF(AI11&lt;=0,51,RANK(AI11,$AI$4:$AI$49,0))</f>
        <v>6</v>
      </c>
      <c r="AK11" s="40">
        <f>VLOOKUP(AJ11,[1]Punktezuordnung!$A$2:$B$52,2,FALSE())</f>
        <v>45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>IF(AL11=100,51,RANK(AL11,$AL$4:$AL$60,1))</f>
        <v>51</v>
      </c>
      <c r="AN11" s="30">
        <f>VLOOKUP(AM11,[1]Punktezuordnung!$A$2:$B$52,2,FALSE())</f>
        <v>0</v>
      </c>
      <c r="AO11" s="53">
        <f t="array" ref="AO11">IF(ISBLANK(NIA_Weit!$A$2),0,IF(ISBLANK(A11),0,IF((OR(EXACT(A11,NIA_Weit!$C$2:$C$200))),VLOOKUP(A11,NIA_Weit!$C$2:$I$200,4,FALSE))))</f>
        <v>0</v>
      </c>
      <c r="AP11" s="29">
        <f>IF(AO11&lt;=0,51,RANK(AO11,$AO$4:$AO$60,0))</f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>IF(AR11&lt;=0,51,RANK(AR11,$AR$4:$AR$60,0))</f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>IF(AU11&lt;=0,51,RANK(AU11,$AU$4:$AU$60,0))</f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6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65</v>
      </c>
      <c r="B12" s="24" t="s">
        <v>26</v>
      </c>
      <c r="C12" s="24">
        <v>2017</v>
      </c>
      <c r="D12" s="24" t="s">
        <v>66</v>
      </c>
      <c r="E12" s="29">
        <f>IF(F12=0,"",RANK(F12,$F$4:$F$60,0))</f>
        <v>9</v>
      </c>
      <c r="F12" s="40">
        <f>SUM(LARGE(H12:S12,{1;2;3;4;5;6;7;8;9}))</f>
        <v>171</v>
      </c>
      <c r="G12" s="34">
        <f>COUNTIF(H12:S12,"&gt;0")</f>
        <v>4</v>
      </c>
      <c r="H12" s="35">
        <f>V12</f>
        <v>42</v>
      </c>
      <c r="I12" s="30">
        <f>Y12</f>
        <v>44</v>
      </c>
      <c r="J12" s="35">
        <f>AB12</f>
        <v>0</v>
      </c>
      <c r="K12" s="30">
        <f>AE12</f>
        <v>0</v>
      </c>
      <c r="L12" s="31">
        <f>AH12</f>
        <v>43</v>
      </c>
      <c r="M12" s="32">
        <f>AK12</f>
        <v>42</v>
      </c>
      <c r="N12" s="36">
        <f>AN12</f>
        <v>0</v>
      </c>
      <c r="O12" s="52">
        <f>AQ12</f>
        <v>0</v>
      </c>
      <c r="P12" s="35">
        <f>AT12</f>
        <v>0</v>
      </c>
      <c r="Q12" s="30">
        <f>AW12</f>
        <v>0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IF(ISBLANK(ALS_Sprint!$A$2),100,IF(ISBLANK(A12),100,IF((OR(EXACT(A12,ALS_Sprint!$C$2:$C$107))),VLOOKUP(A12,ALS_Sprint!$C$2:$I$107,4,FALSE))))</f>
        <v>8.65</v>
      </c>
      <c r="U12" s="29">
        <f>IF(T12&gt;=100,51,RANK(T12,$T$4:$T$60,1))</f>
        <v>9</v>
      </c>
      <c r="V12" s="40">
        <f>VLOOKUP(U12,[1]Punktezuordnung!$A$2:$B$52,2,FALSE())</f>
        <v>42</v>
      </c>
      <c r="W12" s="44">
        <f t="array" ref="W12">IF(ISBLANK(ALS_Wurf!$A$2),0,IF(ISBLANK(A12),0,IF((OR(EXACT(A12,ALS_Wurf!$C$2:$C$108))),VLOOKUP(A12,ALS_Wurf!$C$2:$I$108,4,FALSE))))</f>
        <v>28</v>
      </c>
      <c r="X12" s="29">
        <f>IF(W12&lt;=0,51,RANK(W12,$W$4:$W$60,0))</f>
        <v>7</v>
      </c>
      <c r="Y12" s="40">
        <f>VLOOKUP(X12,[1]Punktezuordnung!$A$2:$B$52,2,FALSE())</f>
        <v>44</v>
      </c>
      <c r="Z12" s="28">
        <v>100</v>
      </c>
      <c r="AA12" s="29">
        <f>IF(Z12&gt;=100,51,RANK(Z12,$Z$4:$Z$60,1))</f>
        <v>51</v>
      </c>
      <c r="AB12" s="40">
        <f>VLOOKUP(AA12,[1]Punktezuordnung!$A$2:$B$52,2,FALSE())</f>
        <v>0</v>
      </c>
      <c r="AC12" s="37">
        <v>0</v>
      </c>
      <c r="AD12" s="29">
        <f>IF(AC12&lt;=0,51,RANK(AC12,$AC$4:$AC$60,0))</f>
        <v>51</v>
      </c>
      <c r="AE12" s="40">
        <f>VLOOKUP(AD12,[1]Punktezuordnung!$A$2:$B$52,2,FALSE())</f>
        <v>0</v>
      </c>
      <c r="AF12" s="59">
        <f t="array" ref="AF12">IF(ISBLANK(LAT_Stab!$A$2),0,IF(ISBLANK(A12),0,IF((OR(EXACT(A12,LAT_Stab!$C$2:$C$123))),VLOOKUP(A12,LAT_Stab!$C$2:$I$123,4,FALSE))))</f>
        <v>11</v>
      </c>
      <c r="AG12" s="29">
        <f>IF(AF12&lt;=0,51,RANK(AF12,$AF$4:$AF$60,0))</f>
        <v>8</v>
      </c>
      <c r="AH12" s="40">
        <f>VLOOKUP(AG12,[1]Punktezuordnung!$A$2:$B$52,2,FALSE())</f>
        <v>43</v>
      </c>
      <c r="AI12" s="38">
        <f t="array" ref="AI12">IF(ISBLANK(LAT_Dreh!$A$2),0,IF(ISBLANK(A12),0,IF((OR(EXACT(A12,LAT_Dreh!$C$2:$C$123))),VLOOKUP(A12,LAT_Dreh!$C$2:$I$123,4,FALSE))))</f>
        <v>19</v>
      </c>
      <c r="AJ12" s="29">
        <f>IF(AI12&lt;=0,51,RANK(AI12,$AI$4:$AI$49,0))</f>
        <v>9</v>
      </c>
      <c r="AK12" s="40">
        <f>VLOOKUP(AJ12,[1]Punktezuordnung!$A$2:$B$52,2,FALSE())</f>
        <v>42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>IF(AL12=100,51,RANK(AL12,$AL$4:$AL$60,1))</f>
        <v>51</v>
      </c>
      <c r="AN12" s="30">
        <f>VLOOKUP(AM12,[1]Punktezuordnung!$A$2:$B$52,2,FALSE())</f>
        <v>0</v>
      </c>
      <c r="AO12" s="53">
        <f t="array" ref="AO12">IF(ISBLANK(NIA_Weit!$A$2),0,IF(ISBLANK(A12),0,IF((OR(EXACT(A12,NIA_Weit!$C$2:$C$200))),VLOOKUP(A12,NIA_Weit!$C$2:$I$200,4,FALSE))))</f>
        <v>0</v>
      </c>
      <c r="AP12" s="29">
        <f>IF(AO12&lt;=0,51,RANK(AO12,$AO$4:$AO$60,0))</f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>IF(AR12&lt;=0,51,RANK(AR12,$AR$4:$AR$60,0))</f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>IF(AU12&lt;=0,51,RANK(AU12,$AU$4:$AU$60,0))</f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6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415</v>
      </c>
      <c r="B13" s="24" t="s">
        <v>26</v>
      </c>
      <c r="C13" s="24">
        <v>2017</v>
      </c>
      <c r="D13" s="24" t="s">
        <v>39</v>
      </c>
      <c r="E13" s="29">
        <f>IF(F13=0,"",RANK(F13,$F$4:$F$60,0))</f>
        <v>10</v>
      </c>
      <c r="F13" s="40">
        <f>SUM(LARGE(H13:S13,{1;2;3;4;5;6;7;8;9}))</f>
        <v>94</v>
      </c>
      <c r="G13" s="34">
        <f>COUNTIF(H13:S13,"&gt;0")</f>
        <v>2</v>
      </c>
      <c r="H13" s="35">
        <f>V13</f>
        <v>0</v>
      </c>
      <c r="I13" s="30">
        <f>Y13</f>
        <v>0</v>
      </c>
      <c r="J13" s="35">
        <f>AB13</f>
        <v>0</v>
      </c>
      <c r="K13" s="30">
        <f>AE13</f>
        <v>0</v>
      </c>
      <c r="L13" s="31">
        <f>AH13</f>
        <v>46</v>
      </c>
      <c r="M13" s="32">
        <f>AK13</f>
        <v>48</v>
      </c>
      <c r="N13" s="36">
        <f>AN13</f>
        <v>0</v>
      </c>
      <c r="O13" s="52">
        <f>AQ13</f>
        <v>0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>
        <v>100</v>
      </c>
      <c r="U13" s="29">
        <f>IF(T13&gt;=100,51,RANK(T13,$T$4:$T$60,1))</f>
        <v>51</v>
      </c>
      <c r="V13" s="40">
        <f>VLOOKUP(U13,[1]Punktezuordnung!$A$2:$B$52,2,FALSE())</f>
        <v>0</v>
      </c>
      <c r="W13" s="44">
        <v>0</v>
      </c>
      <c r="X13" s="29">
        <f>IF(W13&lt;=0,51,RANK(W13,$W$4:$W$60,0))</f>
        <v>51</v>
      </c>
      <c r="Y13" s="40">
        <f>VLOOKUP(X13,[1]Punktezuordnung!$A$2:$B$52,2,FALSE())</f>
        <v>0</v>
      </c>
      <c r="Z13" s="28">
        <v>100</v>
      </c>
      <c r="AA13" s="29">
        <f>IF(Z13&gt;=100,51,RANK(Z13,$Z$4:$Z$60,1))</f>
        <v>51</v>
      </c>
      <c r="AB13" s="40">
        <f>VLOOKUP(AA13,[1]Punktezuordnung!$A$2:$B$52,2,FALSE())</f>
        <v>0</v>
      </c>
      <c r="AC13" s="37">
        <v>0</v>
      </c>
      <c r="AD13" s="29">
        <f>IF(AC13&lt;=0,51,RANK(AC13,$AC$4:$AC$60,0))</f>
        <v>51</v>
      </c>
      <c r="AE13" s="40">
        <f>VLOOKUP(AD13,[1]Punktezuordnung!$A$2:$B$52,2,FALSE())</f>
        <v>0</v>
      </c>
      <c r="AF13" s="59">
        <f t="array" ref="AF13">IF(ISBLANK(LAT_Stab!$A$2),0,IF(ISBLANK(A13),0,IF((OR(EXACT(A13,LAT_Stab!$C$2:$C$123))),VLOOKUP(A13,LAT_Stab!$C$2:$I$123,4,FALSE))))</f>
        <v>16</v>
      </c>
      <c r="AG13" s="29">
        <f>IF(AF13&lt;=0,51,RANK(AF13,$AF$4:$AF$60,0))</f>
        <v>5</v>
      </c>
      <c r="AH13" s="40">
        <f>VLOOKUP(AG13,[1]Punktezuordnung!$A$2:$B$52,2,FALSE())</f>
        <v>46</v>
      </c>
      <c r="AI13" s="38">
        <f t="array" ref="AI13">IF(ISBLANK(LAT_Dreh!$A$2),0,IF(ISBLANK(A13),0,IF((OR(EXACT(A13,LAT_Dreh!$C$2:$C$123))),VLOOKUP(A13,LAT_Dreh!$C$2:$I$123,4,FALSE))))</f>
        <v>25</v>
      </c>
      <c r="AJ13" s="29">
        <f>IF(AI13&lt;=0,51,RANK(AI13,$AI$4:$AI$49,0))</f>
        <v>3</v>
      </c>
      <c r="AK13" s="40">
        <f>VLOOKUP(AJ13,[1]Punktezuordnung!$A$2:$B$52,2,FALSE())</f>
        <v>48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>IF(AL13=100,51,RANK(AL13,$AL$4:$AL$60,1))</f>
        <v>51</v>
      </c>
      <c r="AN13" s="30">
        <f>VLOOKUP(AM13,[1]Punktezuordnung!$A$2:$B$52,2,FALSE())</f>
        <v>0</v>
      </c>
      <c r="AO13" s="53">
        <f t="array" ref="AO13">IF(ISBLANK(NIA_Weit!$A$2),0,IF(ISBLANK(A13),0,IF((OR(EXACT(A13,NIA_Weit!$C$2:$C$200))),VLOOKUP(A13,NIA_Weit!$C$2:$I$200,4,FALSE))))</f>
        <v>0</v>
      </c>
      <c r="AP13" s="29">
        <f>IF(AO13&lt;=0,51,RANK(AO13,$AO$4:$AO$60,0))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>IF(AR13&lt;=0,51,RANK(AR13,$AR$4:$AR$60,0))</f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>IF(AU13&lt;=0,51,RANK(AU13,$AU$4:$AU$60,0))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6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24" t="s">
        <v>446</v>
      </c>
      <c r="B14" s="24" t="s">
        <v>26</v>
      </c>
      <c r="C14" s="24">
        <v>2017</v>
      </c>
      <c r="D14" s="24" t="s">
        <v>27</v>
      </c>
      <c r="E14" s="29">
        <f>IF(F14=0,"",RANK(F14,$F$4:$F$60,0))</f>
        <v>10</v>
      </c>
      <c r="F14" s="40">
        <f>SUM(LARGE(H14:S14,{1;2;3;4;5;6;7;8;9}))</f>
        <v>94</v>
      </c>
      <c r="G14" s="34">
        <f>COUNTIF(H14:S14,"&gt;0")</f>
        <v>2</v>
      </c>
      <c r="H14" s="35">
        <f>V14</f>
        <v>0</v>
      </c>
      <c r="I14" s="30">
        <f>Y14</f>
        <v>0</v>
      </c>
      <c r="J14" s="35">
        <f>AB14</f>
        <v>45</v>
      </c>
      <c r="K14" s="30">
        <f>AE14</f>
        <v>49</v>
      </c>
      <c r="L14" s="31">
        <f>AH14</f>
        <v>0</v>
      </c>
      <c r="M14" s="32">
        <f>AK14</f>
        <v>0</v>
      </c>
      <c r="N14" s="36">
        <f>AN14</f>
        <v>0</v>
      </c>
      <c r="O14" s="52">
        <f>AQ14</f>
        <v>0</v>
      </c>
      <c r="P14" s="35">
        <f>AT14</f>
        <v>0</v>
      </c>
      <c r="Q14" s="30">
        <f>AW14</f>
        <v>0</v>
      </c>
      <c r="R14" s="35">
        <f>AZ14</f>
        <v>0</v>
      </c>
      <c r="S14" s="30">
        <f>BC14</f>
        <v>0</v>
      </c>
      <c r="T14" s="25">
        <v>100</v>
      </c>
      <c r="U14" s="29">
        <f>IF(T14&gt;=100,51,RANK(T14,$T$4:$T$60,1))</f>
        <v>51</v>
      </c>
      <c r="V14" s="40">
        <f>VLOOKUP(U14,[1]Punktezuordnung!$A$2:$B$52,2,FALSE())</f>
        <v>0</v>
      </c>
      <c r="W14" s="44">
        <v>0</v>
      </c>
      <c r="X14" s="29">
        <f>IF(W14&lt;=0,51,RANK(W14,$W$4:$W$60,0))</f>
        <v>51</v>
      </c>
      <c r="Y14" s="40">
        <f>VLOOKUP(X14,[1]Punktezuordnung!$A$2:$B$52,2,FALSE())</f>
        <v>0</v>
      </c>
      <c r="Z14" s="28">
        <f t="array" ref="Z14">IF(ISBLANK(FRI_Sprint!$A$2),100,IF(ISBLANK(A14),100,IF((OR(EXACT(A14,FRI_Sprint!$C$2:$C$112))),VLOOKUP(A14,FRI_Sprint!$C$2:$I$112,4,FALSE))))</f>
        <v>8.4</v>
      </c>
      <c r="AA14" s="29">
        <f>IF(Z14&gt;=100,51,RANK(Z14,$Z$4:$Z$60,1))</f>
        <v>6</v>
      </c>
      <c r="AB14" s="40">
        <f>VLOOKUP(AA14,[1]Punktezuordnung!$A$2:$B$52,2,FALSE())</f>
        <v>45</v>
      </c>
      <c r="AC14" s="37">
        <f t="array" ref="AC14">IF(ISBLANK(FRI_Stoß!$A$2),0,IF(ISBLANK(A14),0,IF((OR(EXACT(A14,FRI_Stoß!$C$2:$C$105))),VLOOKUP(A14,FRI_Stoß!$C$2:$I$105,4,FALSE))))</f>
        <v>27</v>
      </c>
      <c r="AD14" s="29">
        <f>IF(AC14&lt;=0,51,RANK(AC14,$AC$4:$AC$60,0))</f>
        <v>2</v>
      </c>
      <c r="AE14" s="40">
        <f>VLOOKUP(AD14,[1]Punktezuordnung!$A$2:$B$52,2,FALSE())</f>
        <v>49</v>
      </c>
      <c r="AF14" s="59">
        <v>0</v>
      </c>
      <c r="AG14" s="29">
        <f>IF(AF14&lt;=0,51,RANK(AF14,$AF$4:$AF$60,0))</f>
        <v>51</v>
      </c>
      <c r="AH14" s="40">
        <f>VLOOKUP(AG14,[1]Punktezuordnung!$A$2:$B$52,2,FALSE())</f>
        <v>0</v>
      </c>
      <c r="AI14" s="38">
        <v>0</v>
      </c>
      <c r="AJ14" s="29">
        <f>IF(AI14&lt;=0,51,RANK(AI14,$AI$4:$AI$49,0))</f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>IF(AL14=100,51,RANK(AL14,$AL$4:$AL$60,1))</f>
        <v>51</v>
      </c>
      <c r="AN14" s="30">
        <f>VLOOKUP(AM14,[1]Punktezuordnung!$A$2:$B$52,2,FALSE())</f>
        <v>0</v>
      </c>
      <c r="AO14" s="53">
        <f t="array" ref="AO14">IF(ISBLANK(NIA_Weit!$A$2),0,IF(ISBLANK(A14),0,IF((OR(EXACT(A14,NIA_Weit!$C$2:$C$200))),VLOOKUP(A14,NIA_Weit!$C$2:$I$200,4,FALSE))))</f>
        <v>0</v>
      </c>
      <c r="AP14" s="29">
        <f>IF(AO14&lt;=0,51,RANK(AO14,$AO$4:$AO$60,0))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6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24" t="s">
        <v>61</v>
      </c>
      <c r="B15" s="24" t="s">
        <v>26</v>
      </c>
      <c r="C15" s="24">
        <v>2017</v>
      </c>
      <c r="D15" s="24" t="s">
        <v>31</v>
      </c>
      <c r="E15" s="29">
        <f>IF(F15=0,"",RANK(F15,$F$4:$F$60,0))</f>
        <v>12</v>
      </c>
      <c r="F15" s="40">
        <f>SUM(LARGE(H15:S15,{1;2;3;4;5;6;7;8;9}))</f>
        <v>93</v>
      </c>
      <c r="G15" s="46">
        <f>COUNTIF(H15:S15,"&gt;0")</f>
        <v>2</v>
      </c>
      <c r="H15" s="47">
        <f>V15</f>
        <v>47</v>
      </c>
      <c r="I15" s="45">
        <f>Y15</f>
        <v>46</v>
      </c>
      <c r="J15" s="47">
        <f>AB15</f>
        <v>0</v>
      </c>
      <c r="K15" s="45">
        <f>AE15</f>
        <v>0</v>
      </c>
      <c r="L15" s="31">
        <f>AH15</f>
        <v>0</v>
      </c>
      <c r="M15" s="32">
        <f>AK15</f>
        <v>0</v>
      </c>
      <c r="N15" s="48">
        <f>AN15</f>
        <v>0</v>
      </c>
      <c r="O15" s="52">
        <f>AQ15</f>
        <v>0</v>
      </c>
      <c r="P15" s="47">
        <f>AT15</f>
        <v>0</v>
      </c>
      <c r="Q15" s="45">
        <f>AW15</f>
        <v>0</v>
      </c>
      <c r="R15" s="47">
        <f>AZ15</f>
        <v>0</v>
      </c>
      <c r="S15" s="45">
        <f>BC15</f>
        <v>0</v>
      </c>
      <c r="T15" s="25">
        <f t="array" ref="T15">IF(ISBLANK(ALS_Sprint!$A$2),100,IF(ISBLANK(A15),100,IF((OR(EXACT(A15,ALS_Sprint!$C$2:$C$107))),VLOOKUP(A15,ALS_Sprint!$C$2:$I$107,4,FALSE))))</f>
        <v>7.94</v>
      </c>
      <c r="U15" s="29">
        <f>IF(T15&gt;=100,51,RANK(T15,$T$4:$T$60,1))</f>
        <v>4</v>
      </c>
      <c r="V15" s="40">
        <f>VLOOKUP(U15,[1]Punktezuordnung!$A$2:$B$52,2,FALSE())</f>
        <v>47</v>
      </c>
      <c r="W15" s="44">
        <f t="array" ref="W15">IF(ISBLANK(ALS_Wurf!$A$2),0,IF(ISBLANK(A15),0,IF((OR(EXACT(A15,ALS_Wurf!$C$2:$C$108))),VLOOKUP(A15,ALS_Wurf!$C$2:$I$108,4,FALSE))))</f>
        <v>39</v>
      </c>
      <c r="X15" s="29">
        <f>IF(W15&lt;=0,51,RANK(W15,$W$4:$W$60,0))</f>
        <v>5</v>
      </c>
      <c r="Y15" s="40">
        <f>VLOOKUP(X15,[1]Punktezuordnung!$A$2:$B$52,2,FALSE())</f>
        <v>46</v>
      </c>
      <c r="Z15" s="28">
        <v>100</v>
      </c>
      <c r="AA15" s="29">
        <f>IF(Z15&gt;=100,51,RANK(Z15,$Z$4:$Z$60,1))</f>
        <v>51</v>
      </c>
      <c r="AB15" s="40">
        <f>VLOOKUP(AA15,[1]Punktezuordnung!$A$2:$B$52,2,FALSE())</f>
        <v>0</v>
      </c>
      <c r="AC15" s="37">
        <v>0</v>
      </c>
      <c r="AD15" s="29">
        <f>IF(AC15&lt;=0,51,RANK(AC15,$AC$4:$AC$60,0))</f>
        <v>51</v>
      </c>
      <c r="AE15" s="40">
        <f>VLOOKUP(AD15,[1]Punktezuordnung!$A$2:$B$52,2,FALSE())</f>
        <v>0</v>
      </c>
      <c r="AF15" s="59">
        <v>0</v>
      </c>
      <c r="AG15" s="29">
        <f>IF(AF15&lt;=0,51,RANK(AF15,$AF$4:$AF$60,0))</f>
        <v>51</v>
      </c>
      <c r="AH15" s="40">
        <f>VLOOKUP(AG15,[1]Punktezuordnung!$A$2:$B$52,2,FALSE())</f>
        <v>0</v>
      </c>
      <c r="AI15" s="38">
        <v>0</v>
      </c>
      <c r="AJ15" s="29">
        <f>IF(AI15&lt;=0,51,RANK(AI15,$AI$4:$AI$49,0))</f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>IF(AL15=100,51,RANK(AL15,$AL$4:$AL$60,1))</f>
        <v>51</v>
      </c>
      <c r="AN15" s="30">
        <f>VLOOKUP(AM15,[1]Punktezuordnung!$A$2:$B$52,2,FALSE())</f>
        <v>0</v>
      </c>
      <c r="AO15" s="53">
        <f t="array" ref="AO15">IF(ISBLANK(NIA_Weit!$A$2),0,IF(ISBLANK(A15),0,IF((OR(EXACT(A15,NIA_Weit!$C$2:$C$200))),VLOOKUP(A15,NIA_Weit!$C$2:$I$200,4,FALSE))))</f>
        <v>0</v>
      </c>
      <c r="AP15" s="29">
        <f>IF(AO15&lt;=0,51,RANK(AO15,$AO$4:$AO$60,0))</f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>IF(AR15&lt;=0,51,RANK(AR15,$AR$4:$AR$60,0))</f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>IF(AU15&lt;=0,51,RANK(AU15,$AU$4:$AU$60,0))</f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6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x14ac:dyDescent="0.3">
      <c r="A16" s="24" t="s">
        <v>416</v>
      </c>
      <c r="B16" s="24" t="s">
        <v>26</v>
      </c>
      <c r="C16" s="24">
        <v>2017</v>
      </c>
      <c r="D16" s="24" t="s">
        <v>59</v>
      </c>
      <c r="E16" s="29">
        <f>IF(F16=0,"",RANK(F16,$F$4:$F$60,0))</f>
        <v>12</v>
      </c>
      <c r="F16" s="40">
        <f>SUM(LARGE(H16:S16,{1;2;3;4;5;6;7;8;9}))</f>
        <v>93</v>
      </c>
      <c r="G16" s="34">
        <f>COUNTIF(H16:S16,"&gt;0")</f>
        <v>2</v>
      </c>
      <c r="H16" s="35">
        <f>V16</f>
        <v>0</v>
      </c>
      <c r="I16" s="30">
        <f>Y16</f>
        <v>0</v>
      </c>
      <c r="J16" s="35">
        <f>AB16</f>
        <v>0</v>
      </c>
      <c r="K16" s="30">
        <f>AE16</f>
        <v>0</v>
      </c>
      <c r="L16" s="31">
        <f>AH16</f>
        <v>45</v>
      </c>
      <c r="M16" s="32">
        <f>AK16</f>
        <v>48</v>
      </c>
      <c r="N16" s="36">
        <f>AN16</f>
        <v>0</v>
      </c>
      <c r="O16" s="52">
        <f>AQ16</f>
        <v>0</v>
      </c>
      <c r="P16" s="35">
        <f>AT16</f>
        <v>0</v>
      </c>
      <c r="Q16" s="30">
        <f>AW16</f>
        <v>0</v>
      </c>
      <c r="R16" s="35">
        <f>AZ16</f>
        <v>0</v>
      </c>
      <c r="S16" s="30">
        <f>BC16</f>
        <v>0</v>
      </c>
      <c r="T16" s="25">
        <v>100</v>
      </c>
      <c r="U16" s="29">
        <f>IF(T16&gt;=100,51,RANK(T16,$T$4:$T$60,1))</f>
        <v>51</v>
      </c>
      <c r="V16" s="40">
        <f>VLOOKUP(U16,[1]Punktezuordnung!$A$2:$B$52,2,FALSE())</f>
        <v>0</v>
      </c>
      <c r="W16" s="44">
        <v>0</v>
      </c>
      <c r="X16" s="29">
        <f>IF(W16&lt;=0,51,RANK(W16,$W$4:$W$60,0))</f>
        <v>51</v>
      </c>
      <c r="Y16" s="40">
        <f>VLOOKUP(X16,[1]Punktezuordnung!$A$2:$B$52,2,FALSE())</f>
        <v>0</v>
      </c>
      <c r="Z16" s="28">
        <v>100</v>
      </c>
      <c r="AA16" s="29">
        <f>IF(Z16&gt;=100,51,RANK(Z16,$Z$4:$Z$60,1))</f>
        <v>51</v>
      </c>
      <c r="AB16" s="40">
        <f>VLOOKUP(AA16,[1]Punktezuordnung!$A$2:$B$52,2,FALSE())</f>
        <v>0</v>
      </c>
      <c r="AC16" s="37">
        <v>0</v>
      </c>
      <c r="AD16" s="29">
        <f>IF(AC16&lt;=0,51,RANK(AC16,$AC$4:$AC$60,0))</f>
        <v>51</v>
      </c>
      <c r="AE16" s="40">
        <f>VLOOKUP(AD16,[1]Punktezuordnung!$A$2:$B$52,2,FALSE())</f>
        <v>0</v>
      </c>
      <c r="AF16" s="59">
        <f t="array" ref="AF16">IF(ISBLANK(LAT_Stab!$A$2),0,IF(ISBLANK(A16),0,IF((OR(EXACT(A16,LAT_Stab!$C$2:$C$123))),VLOOKUP(A16,LAT_Stab!$C$2:$I$123,4,FALSE))))</f>
        <v>15</v>
      </c>
      <c r="AG16" s="29">
        <f>IF(AF16&lt;=0,51,RANK(AF16,$AF$4:$AF$60,0))</f>
        <v>6</v>
      </c>
      <c r="AH16" s="40">
        <f>VLOOKUP(AG16,[1]Punktezuordnung!$A$2:$B$52,2,FALSE())</f>
        <v>45</v>
      </c>
      <c r="AI16" s="38">
        <f t="array" ref="AI16">IF(ISBLANK(LAT_Dreh!$A$2),0,IF(ISBLANK(A16),0,IF((OR(EXACT(A16,LAT_Dreh!$C$2:$C$123))),VLOOKUP(A16,LAT_Dreh!$C$2:$I$123,4,FALSE))))</f>
        <v>25</v>
      </c>
      <c r="AJ16" s="29">
        <f>IF(AI16&lt;=0,51,RANK(AI16,$AI$4:$AI$49,0))</f>
        <v>3</v>
      </c>
      <c r="AK16" s="40">
        <f>VLOOKUP(AJ16,[1]Punktezuordnung!$A$2:$B$52,2,FALSE())</f>
        <v>48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>IF(AL16=100,51,RANK(AL16,$AL$4:$AL$60,1))</f>
        <v>51</v>
      </c>
      <c r="AN16" s="30">
        <f>VLOOKUP(AM16,[1]Punktezuordnung!$A$2:$B$52,2,FALSE())</f>
        <v>0</v>
      </c>
      <c r="AO16" s="53">
        <f t="array" ref="AO16">IF(ISBLANK(NIA_Weit!$A$2),0,IF(ISBLANK(A16),0,IF((OR(EXACT(A16,NIA_Weit!$C$2:$C$200))),VLOOKUP(A16,NIA_Weit!$C$2:$I$200,4,FALSE))))</f>
        <v>0</v>
      </c>
      <c r="AP16" s="29">
        <f>IF(AO16&lt;=0,51,RANK(AO16,$AO$4:$AO$60,0))</f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>IF(AR16&lt;=0,51,RANK(AR16,$AR$4:$AR$60,0))</f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>IF(AU16&lt;=0,51,RANK(AU16,$AU$4:$AU$60,0))</f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6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x14ac:dyDescent="0.3">
      <c r="A17" s="24" t="s">
        <v>68</v>
      </c>
      <c r="B17" s="24" t="s">
        <v>26</v>
      </c>
      <c r="C17" s="24">
        <v>2017</v>
      </c>
      <c r="D17" s="24" t="s">
        <v>56</v>
      </c>
      <c r="E17" s="29">
        <f>IF(F17=0,"",RANK(F17,$F$4:$F$60,0))</f>
        <v>14</v>
      </c>
      <c r="F17" s="40">
        <f>SUM(LARGE(H17:S17,{1;2;3;4;5;6;7;8;9}))</f>
        <v>84</v>
      </c>
      <c r="G17" s="34">
        <f>COUNTIF(H17:S17,"&gt;0")</f>
        <v>2</v>
      </c>
      <c r="H17" s="35">
        <f>V17</f>
        <v>43</v>
      </c>
      <c r="I17" s="30">
        <f>Y17</f>
        <v>41</v>
      </c>
      <c r="J17" s="35">
        <f>AB17</f>
        <v>0</v>
      </c>
      <c r="K17" s="30">
        <f>AE17</f>
        <v>0</v>
      </c>
      <c r="L17" s="31">
        <f>AH17</f>
        <v>0</v>
      </c>
      <c r="M17" s="32">
        <f>AK17</f>
        <v>0</v>
      </c>
      <c r="N17" s="36">
        <f>AN17</f>
        <v>0</v>
      </c>
      <c r="O17" s="52">
        <f>AQ17</f>
        <v>0</v>
      </c>
      <c r="P17" s="35">
        <f>AT17</f>
        <v>0</v>
      </c>
      <c r="Q17" s="30">
        <f>AW17</f>
        <v>0</v>
      </c>
      <c r="R17" s="35">
        <f>AZ17</f>
        <v>0</v>
      </c>
      <c r="S17" s="30">
        <f>BC17</f>
        <v>0</v>
      </c>
      <c r="T17" s="25">
        <f t="array" ref="T17">IF(ISBLANK(ALS_Sprint!$A$2),100,IF(ISBLANK(A17),100,IF((OR(EXACT(A17,ALS_Sprint!$C$2:$C$107))),VLOOKUP(A17,ALS_Sprint!$C$2:$I$107,4,FALSE))))</f>
        <v>8.39</v>
      </c>
      <c r="U17" s="29">
        <f>IF(T17&gt;=100,51,RANK(T17,$T$4:$T$60,1))</f>
        <v>8</v>
      </c>
      <c r="V17" s="40">
        <f>VLOOKUP(U17,[1]Punktezuordnung!$A$2:$B$52,2,FALSE())</f>
        <v>43</v>
      </c>
      <c r="W17" s="44">
        <f t="array" ref="W17">IF(ISBLANK(ALS_Wurf!$A$2),0,IF(ISBLANK(A17),0,IF((OR(EXACT(A17,ALS_Wurf!$C$2:$C$108))),VLOOKUP(A17,ALS_Wurf!$C$2:$I$108,4,FALSE))))</f>
        <v>7</v>
      </c>
      <c r="X17" s="29">
        <f>IF(W17&lt;=0,51,RANK(W17,$W$4:$W$60,0))</f>
        <v>10</v>
      </c>
      <c r="Y17" s="40">
        <f>VLOOKUP(X17,[1]Punktezuordnung!$A$2:$B$52,2,FALSE())</f>
        <v>41</v>
      </c>
      <c r="Z17" s="28">
        <v>100</v>
      </c>
      <c r="AA17" s="29">
        <f>IF(Z17&gt;=100,51,RANK(Z17,$Z$4:$Z$60,1))</f>
        <v>51</v>
      </c>
      <c r="AB17" s="40">
        <f>VLOOKUP(AA17,[1]Punktezuordnung!$A$2:$B$52,2,FALSE())</f>
        <v>0</v>
      </c>
      <c r="AC17" s="37">
        <v>0</v>
      </c>
      <c r="AD17" s="29">
        <f>IF(AC17&lt;=0,51,RANK(AC17,$AC$4:$AC$60,0))</f>
        <v>51</v>
      </c>
      <c r="AE17" s="40">
        <f>VLOOKUP(AD17,[1]Punktezuordnung!$A$2:$B$52,2,FALSE())</f>
        <v>0</v>
      </c>
      <c r="AF17" s="59">
        <v>0</v>
      </c>
      <c r="AG17" s="29">
        <f>IF(AF17&lt;=0,51,RANK(AF17,$AF$4:$AF$60,0))</f>
        <v>51</v>
      </c>
      <c r="AH17" s="40">
        <f>VLOOKUP(AG17,[1]Punktezuordnung!$A$2:$B$52,2,FALSE())</f>
        <v>0</v>
      </c>
      <c r="AI17" s="38">
        <v>0</v>
      </c>
      <c r="AJ17" s="29">
        <f>IF(AI17&lt;=0,51,RANK(AI17,$AI$4:$AI$49,0))</f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>IF(AL17=100,51,RANK(AL17,$AL$4:$AL$60,1))</f>
        <v>51</v>
      </c>
      <c r="AN17" s="30">
        <f>VLOOKUP(AM17,[1]Punktezuordnung!$A$2:$B$52,2,FALSE())</f>
        <v>0</v>
      </c>
      <c r="AO17" s="53">
        <f t="array" ref="AO17">IF(ISBLANK(NIA_Weit!$A$2),0,IF(ISBLANK(A17),0,IF((OR(EXACT(A17,NIA_Weit!$C$2:$C$200))),VLOOKUP(A17,NIA_Weit!$C$2:$I$200,4,FALSE))))</f>
        <v>0</v>
      </c>
      <c r="AP17" s="29">
        <f>IF(AO17&lt;=0,51,RANK(AO17,$AO$4:$AO$60,0))</f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>IF(AR17&lt;=0,51,RANK(AR17,$AR$4:$AR$60,0))</f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>IF(AU17&lt;=0,51,RANK(AU17,$AU$4:$AU$60,0))</f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6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x14ac:dyDescent="0.3">
      <c r="A18" s="24" t="s">
        <v>447</v>
      </c>
      <c r="B18" s="24" t="s">
        <v>26</v>
      </c>
      <c r="C18" s="24">
        <v>2017</v>
      </c>
      <c r="D18" s="24" t="s">
        <v>29</v>
      </c>
      <c r="E18" s="29">
        <f>IF(F18=0,"",RANK(F18,$F$4:$F$60,0))</f>
        <v>14</v>
      </c>
      <c r="F18" s="40">
        <f>SUM(LARGE(H18:S18,{1;2;3;4;5;6;7;8;9}))</f>
        <v>84</v>
      </c>
      <c r="G18" s="34">
        <f>COUNTIF(H18:S18,"&gt;0")</f>
        <v>2</v>
      </c>
      <c r="H18" s="35">
        <f>V18</f>
        <v>0</v>
      </c>
      <c r="I18" s="30">
        <f>Y18</f>
        <v>0</v>
      </c>
      <c r="J18" s="35">
        <f>AB18</f>
        <v>42</v>
      </c>
      <c r="K18" s="30">
        <f>AE18</f>
        <v>42</v>
      </c>
      <c r="L18" s="31">
        <f>AH18</f>
        <v>0</v>
      </c>
      <c r="M18" s="32">
        <f>AK18</f>
        <v>0</v>
      </c>
      <c r="N18" s="36">
        <f>AN18</f>
        <v>0</v>
      </c>
      <c r="O18" s="52">
        <f>AQ18</f>
        <v>0</v>
      </c>
      <c r="P18" s="35">
        <f>AT18</f>
        <v>0</v>
      </c>
      <c r="Q18" s="30">
        <f>AW18</f>
        <v>0</v>
      </c>
      <c r="R18" s="35">
        <f>AZ18</f>
        <v>0</v>
      </c>
      <c r="S18" s="30">
        <f>BC18</f>
        <v>0</v>
      </c>
      <c r="T18" s="25">
        <v>100</v>
      </c>
      <c r="U18" s="29">
        <f>IF(T18&gt;=100,51,RANK(T18,$T$4:$T$60,1))</f>
        <v>51</v>
      </c>
      <c r="V18" s="40">
        <f>VLOOKUP(U18,[1]Punktezuordnung!$A$2:$B$52,2,FALSE())</f>
        <v>0</v>
      </c>
      <c r="W18" s="44">
        <v>0</v>
      </c>
      <c r="X18" s="29">
        <f>IF(W18&lt;=0,51,RANK(W18,$W$4:$W$60,0))</f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IF(ISBLANK(FRI_Sprint!$A$2),100,IF(ISBLANK(A18),100,IF((OR(EXACT(A18,FRI_Sprint!$C$2:$C$112))),VLOOKUP(A18,FRI_Sprint!$C$2:$I$112,4,FALSE))))</f>
        <v>9.8000000000000007</v>
      </c>
      <c r="AA18" s="29">
        <f>IF(Z18&gt;=100,51,RANK(Z18,$Z$4:$Z$60,1))</f>
        <v>9</v>
      </c>
      <c r="AB18" s="40">
        <f>VLOOKUP(AA18,[1]Punktezuordnung!$A$2:$B$52,2,FALSE())</f>
        <v>42</v>
      </c>
      <c r="AC18" s="37">
        <f t="array" ref="AC18">IF(ISBLANK(FRI_Stoß!$A$2),0,IF(ISBLANK(A18),0,IF((OR(EXACT(A18,FRI_Stoß!$C$2:$C$105))),VLOOKUP(A18,FRI_Stoß!$C$2:$I$105,4,FALSE))))</f>
        <v>17</v>
      </c>
      <c r="AD18" s="29">
        <f>IF(AC18&lt;=0,51,RANK(AC18,$AC$4:$AC$60,0))</f>
        <v>9</v>
      </c>
      <c r="AE18" s="40">
        <f>VLOOKUP(AD18,[1]Punktezuordnung!$A$2:$B$52,2,FALSE())</f>
        <v>42</v>
      </c>
      <c r="AF18" s="59">
        <v>0</v>
      </c>
      <c r="AG18" s="29">
        <f>IF(AF18&lt;=0,51,RANK(AF18,$AF$4:$AF$60,0))</f>
        <v>51</v>
      </c>
      <c r="AH18" s="40">
        <f>VLOOKUP(AG18,[1]Punktezuordnung!$A$2:$B$52,2,FALSE())</f>
        <v>0</v>
      </c>
      <c r="AI18" s="38">
        <v>0</v>
      </c>
      <c r="AJ18" s="29">
        <f>IF(AI18&lt;=0,51,RANK(AI18,$AI$4:$AI$49,0))</f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>IF(AL18=100,51,RANK(AL18,$AL$4:$AL$60,1))</f>
        <v>51</v>
      </c>
      <c r="AN18" s="30">
        <f>VLOOKUP(AM18,[1]Punktezuordnung!$A$2:$B$52,2,FALSE())</f>
        <v>0</v>
      </c>
      <c r="AO18" s="53">
        <f t="array" ref="AO18">IF(ISBLANK(NIA_Weit!$A$2),0,IF(ISBLANK(A18),0,IF((OR(EXACT(A18,NIA_Weit!$C$2:$C$200))),VLOOKUP(A18,NIA_Weit!$C$2:$I$200,4,FALSE))))</f>
        <v>0</v>
      </c>
      <c r="AP18" s="29">
        <f>IF(AO18&lt;=0,51,RANK(AO18,$AO$4:$AO$60,0))</f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>IF(AR18&lt;=0,51,RANK(AR18,$AR$4:$AR$60,0))</f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>IF(AU18&lt;=0,51,RANK(AU18,$AU$4:$AU$60,0))</f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>IF(AX18&gt;=100,51,RANK(AX18,$AX$4:$AX$60,1))</f>
        <v>51</v>
      </c>
      <c r="AZ18" s="30">
        <f>VLOOKUP(AY18,[1]Punktezuordnung!$A$2:$B$52,2,FALSE())</f>
        <v>0</v>
      </c>
      <c r="BA18" s="56">
        <f t="array" ref="BA18">IF(ISBLANK(ANG_Hoch!$A$2),0,IF(ISBLANK(A18),0,IF((OR(EXACT(A18,ANG_Hoch!$C$2:$C$200))),VLOOKUP(A18,ANG_Hoch!$C$2:$I$200,4,FALSE))))</f>
        <v>0</v>
      </c>
      <c r="BB18" s="29">
        <f>IF(BA18&lt;=0,51,RANK(BA18,$BA$4:$BA$60,0))</f>
        <v>51</v>
      </c>
      <c r="BC18" s="39">
        <f>VLOOKUP(BB18,[1]Punktezuordnung!$A$2:$B$52,2,FALSE())</f>
        <v>0</v>
      </c>
    </row>
    <row r="19" spans="1:55" x14ac:dyDescent="0.3">
      <c r="A19" s="24"/>
      <c r="B19" s="24"/>
      <c r="C19" s="24"/>
      <c r="D19" s="24"/>
      <c r="E19" s="29" t="str">
        <f t="shared" ref="E17:E60" si="0">IF(F19=0,"",RANK(F19,$F$4:$F$60,0))</f>
        <v/>
      </c>
      <c r="F19" s="40">
        <f>SUM(LARGE(H19:S19,{1;2;3;4;5;6;7;8;9}))</f>
        <v>0</v>
      </c>
      <c r="G19" s="34">
        <f t="shared" ref="G17:G60" si="1">COUNTIF(H19:S19,"&gt;0")</f>
        <v>0</v>
      </c>
      <c r="H19" s="35">
        <f t="shared" ref="H17:H60" si="2">V19</f>
        <v>0</v>
      </c>
      <c r="I19" s="30">
        <f t="shared" ref="I17:I60" si="3">Y19</f>
        <v>0</v>
      </c>
      <c r="J19" s="35">
        <f t="shared" ref="J17:J60" si="4">AB19</f>
        <v>0</v>
      </c>
      <c r="K19" s="30">
        <f t="shared" ref="K17:K60" si="5">AE19</f>
        <v>0</v>
      </c>
      <c r="L19" s="31">
        <f t="shared" ref="L17:L60" si="6">AH19</f>
        <v>0</v>
      </c>
      <c r="M19" s="32">
        <f t="shared" ref="M17:M60" si="7">AK19</f>
        <v>0</v>
      </c>
      <c r="N19" s="36">
        <f t="shared" ref="N17:N60" si="8">AN19</f>
        <v>0</v>
      </c>
      <c r="O19" s="52">
        <f t="shared" ref="O17:O60" si="9">AQ19</f>
        <v>0</v>
      </c>
      <c r="P19" s="35">
        <f t="shared" ref="P17:P60" si="10">AT19</f>
        <v>0</v>
      </c>
      <c r="Q19" s="30">
        <f t="shared" ref="Q17:Q60" si="11">AW19</f>
        <v>0</v>
      </c>
      <c r="R19" s="35">
        <f t="shared" ref="R17:R60" si="12">AZ19</f>
        <v>0</v>
      </c>
      <c r="S19" s="30">
        <f t="shared" ref="S17:S60" si="13">BC19</f>
        <v>0</v>
      </c>
      <c r="T19" s="25">
        <f t="array" ref="T19">IF(ISBLANK(ALS_Sprint!$A$2),100,IF(ISBLANK(A19),100,IF((OR(EXACT(A19,ALS_Sprint!$C$2:$C$107))),VLOOKUP(A19,ALS_Sprint!$C$2:$I$107,4,FALSE))))</f>
        <v>100</v>
      </c>
      <c r="U19" s="29">
        <f t="shared" ref="U17:U60" si="14">IF(T19&gt;=100,51,RANK(T19,$T$4:$T$60,1))</f>
        <v>51</v>
      </c>
      <c r="V19" s="40">
        <f>VLOOKUP(U19,[1]Punktezuordnung!$A$2:$B$52,2,FALSE())</f>
        <v>0</v>
      </c>
      <c r="W19" s="44">
        <f t="array" ref="W19">IF(ISBLANK(ALS_Wurf!$A$2),0,IF(ISBLANK(A19),0,IF((OR(EXACT(A19,ALS_Wurf!$C$2:$C$108))),VLOOKUP(A19,ALS_Wurf!$C$2:$I$108,4,FALSE))))</f>
        <v>0</v>
      </c>
      <c r="X19" s="29">
        <f t="shared" ref="X17:X60" si="15">IF(W19&lt;=0,51,RANK(W19,$W$4:$W$60,0))</f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IF(ISBLANK(FRI_Sprint!$A$2),100,IF(ISBLANK(A19),100,IF((OR(EXACT(A19,FRI_Sprint!$C$2:$C$112))),VLOOKUP(A19,FRI_Sprint!$C$2:$I$112,4,FALSE))))</f>
        <v>100</v>
      </c>
      <c r="AA19" s="29">
        <f t="shared" ref="AA17:AA60" si="16">IF(Z19&gt;=100,51,RANK(Z19,$Z$4:$Z$60,1))</f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IF(ISBLANK(FRI_Stoß!$A$2),0,IF(ISBLANK(A19),0,IF((OR(EXACT(A19,FRI_Stoß!$C$2:$C$105))),VLOOKUP(A19,FRI_Stoß!$C$2:$I$105,4,FALSE))))</f>
        <v>0</v>
      </c>
      <c r="AD19" s="29">
        <f t="shared" ref="AD17:AD60" si="17">IF(AC19&lt;=0,51,RANK(AC19,$AC$4:$AC$60,0))</f>
        <v>51</v>
      </c>
      <c r="AE19" s="40">
        <f>VLOOKUP(AD19,[1]Punktezuordnung!$A$2:$B$52,2,FALSE())</f>
        <v>0</v>
      </c>
      <c r="AF19" s="59">
        <f t="array" ref="AF19">IF(ISBLANK(LAT_Stab!$A$2),0,IF(ISBLANK(A19),0,IF((OR(EXACT(A19,LAT_Stab!$C$2:$C$123))),VLOOKUP(A19,LAT_Stab!$C$2:$I$123,4,FALSE))))</f>
        <v>0</v>
      </c>
      <c r="AG19" s="29">
        <f t="shared" ref="AG17:AG60" si="18">IF(AF19&lt;=0,51,RANK(AF19,$AF$4:$AF$60,0))</f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IF(ISBLANK(LAT_Dreh!$A$2),0,IF(ISBLANK(A19),0,IF((OR(EXACT(A19,LAT_Dreh!$C$2:$C$123))),VLOOKUP(A19,LAT_Dreh!$C$2:$I$123,4,FALSE))))</f>
        <v>0</v>
      </c>
      <c r="AJ19" s="29">
        <f t="shared" ref="AJ17:AJ60" si="19">IF(AI19&lt;=0,51,RANK(AI19,$AI$4:$AI$49,0))</f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ref="AM17:AM60" si="20">IF(AL19=100,51,RANK(AL19,$AL$4:$AL$60,1))</f>
        <v>51</v>
      </c>
      <c r="AN19" s="30">
        <f>VLOOKUP(AM19,[1]Punktezuordnung!$A$2:$B$52,2,FALSE())</f>
        <v>0</v>
      </c>
      <c r="AO19" s="53">
        <f t="array" ref="AO19">IF(ISBLANK(NIA_Weit!$A$2),0,IF(ISBLANK(A19),0,IF((OR(EXACT(A19,NIA_Weit!$C$2:$C$200))),VLOOKUP(A19,NIA_Weit!$C$2:$I$200,4,FALSE))))</f>
        <v>0</v>
      </c>
      <c r="AP19" s="29">
        <f t="shared" ref="AP17:AP60" si="21">IF(AO19&lt;=0,51,RANK(AO19,$AO$4:$AO$60,0))</f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ref="AS17:AS60" si="22">IF(AR19&lt;=0,51,RANK(AR19,$AR$4:$AR$60,0))</f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ref="AV17:AV60" si="23">IF(AU19&lt;=0,51,RANK(AU19,$AU$4:$AU$60,0))</f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ref="AY17:AY60" si="24">IF(AX19&gt;=100,51,RANK(AX19,$AX$4:$AX$60,1))</f>
        <v>51</v>
      </c>
      <c r="AZ19" s="30">
        <f>VLOOKUP(AY19,[1]Punktezuordnung!$A$2:$B$52,2,FALSE())</f>
        <v>0</v>
      </c>
      <c r="BA19" s="56">
        <f t="array" ref="BA19">IF(ISBLANK(ANG_Hoch!$A$2),0,IF(ISBLANK(A19),0,IF((OR(EXACT(A19,ANG_Hoch!$C$2:$C$200))),VLOOKUP(A19,ANG_Hoch!$C$2:$I$200,4,FALSE))))</f>
        <v>0</v>
      </c>
      <c r="BB19" s="29">
        <f t="shared" ref="BB17:BB60" si="25"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24"/>
      <c r="B20" s="24"/>
      <c r="C20" s="24"/>
      <c r="D20" s="24"/>
      <c r="E20" s="29" t="str">
        <f t="shared" si="0"/>
        <v/>
      </c>
      <c r="F20" s="40">
        <f>SUM(LARGE(H20:S20,{1;2;3;4;5;6;7;8;9}))</f>
        <v>0</v>
      </c>
      <c r="G20" s="34">
        <f t="shared" si="1"/>
        <v>0</v>
      </c>
      <c r="H20" s="35">
        <f t="shared" si="2"/>
        <v>0</v>
      </c>
      <c r="I20" s="30">
        <f t="shared" si="3"/>
        <v>0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0</v>
      </c>
      <c r="O20" s="52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IF(ISBLANK(ALS_Sprint!$A$2),100,IF(ISBLANK(A20),100,IF((OR(EXACT(A20,ALS_Sprint!$C$2:$C$107))),VLOOKUP(A20,ALS_Sprint!$C$2:$I$107,4,FALSE))))</f>
        <v>100</v>
      </c>
      <c r="U20" s="29">
        <f t="shared" si="14"/>
        <v>51</v>
      </c>
      <c r="V20" s="40">
        <f>VLOOKUP(U20,[1]Punktezuordnung!$A$2:$B$52,2,FALSE())</f>
        <v>0</v>
      </c>
      <c r="W20" s="44">
        <f t="array" ref="W20">IF(ISBLANK(ALS_Wurf!$A$2),0,IF(ISBLANK(A20),0,IF((OR(EXACT(A20,ALS_Wurf!$C$2:$C$108))),VLOOKUP(A20,ALS_Wurf!$C$2:$I$108,4,FALSE))))</f>
        <v>0</v>
      </c>
      <c r="X20" s="29">
        <f t="shared" si="15"/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IF(ISBLANK(FRI_Sprint!$A$2),100,IF(ISBLANK(A20),100,IF((OR(EXACT(A20,FRI_Sprint!$C$2:$C$112))),VLOOKUP(A20,FRI_Sprint!$C$2:$I$112,4,FALSE))))</f>
        <v>100</v>
      </c>
      <c r="AA20" s="29">
        <f t="shared" si="16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IF(ISBLANK(FRI_Stoß!$A$2),0,IF(ISBLANK(A20),0,IF((OR(EXACT(A20,FRI_Stoß!$C$2:$C$105))),VLOOKUP(A20,FRI_Stoß!$C$2:$I$105,4,FALSE))))</f>
        <v>0</v>
      </c>
      <c r="AD20" s="29">
        <f t="shared" si="17"/>
        <v>51</v>
      </c>
      <c r="AE20" s="40">
        <f>VLOOKUP(AD20,[1]Punktezuordnung!$A$2:$B$52,2,FALSE())</f>
        <v>0</v>
      </c>
      <c r="AF20" s="59">
        <f t="array" ref="AF20">IF(ISBLANK(LAT_Stab!$A$2),0,IF(ISBLANK(A20),0,IF((OR(EXACT(A20,LAT_Stab!$C$2:$C$123))),VLOOKUP(A20,LAT_Stab!$C$2:$I$123,4,FALSE))))</f>
        <v>0</v>
      </c>
      <c r="AG20" s="29">
        <f t="shared" si="18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IF(ISBLANK(LAT_Dreh!$A$2),0,IF(ISBLANK(A20),0,IF((OR(EXACT(A20,LAT_Dreh!$C$2:$C$123))),VLOOKUP(A20,LAT_Dreh!$C$2:$I$123,4,FALSE))))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20"/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IF(ISBLANK(NIA_Weit!$A$2),0,IF(ISBLANK(A20),0,IF((OR(EXACT(A20,NIA_Weit!$C$2:$C$200))),VLOOKUP(A20,NIA_Weit!$C$2:$I$200,4,FALSE))))</f>
        <v>0</v>
      </c>
      <c r="AP20" s="29">
        <f t="shared" si="21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6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0"/>
        <v/>
      </c>
      <c r="F21" s="40">
        <f>SUM(LARGE(H21:S21,{1;2;3;4;5;6;7;8;9}))</f>
        <v>0</v>
      </c>
      <c r="G21" s="34">
        <f t="shared" si="1"/>
        <v>0</v>
      </c>
      <c r="H21" s="35">
        <f t="shared" si="2"/>
        <v>0</v>
      </c>
      <c r="I21" s="30">
        <f t="shared" si="3"/>
        <v>0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2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IF(ISBLANK(ALS_Sprint!$A$2),100,IF(ISBLANK(A21),100,IF((OR(EXACT(A21,ALS_Sprint!$C$2:$C$107))),VLOOKUP(A21,ALS_Sprint!$C$2:$I$107,4,FALSE))))</f>
        <v>100</v>
      </c>
      <c r="U21" s="29">
        <f t="shared" si="14"/>
        <v>51</v>
      </c>
      <c r="V21" s="40">
        <f>VLOOKUP(U21,[1]Punktezuordnung!$A$2:$B$52,2,FALSE())</f>
        <v>0</v>
      </c>
      <c r="W21" s="44">
        <f t="array" ref="W21">IF(ISBLANK(ALS_Wurf!$A$2),0,IF(ISBLANK(A21),0,IF((OR(EXACT(A21,ALS_Wurf!$C$2:$C$108))),VLOOKUP(A21,ALS_Wurf!$C$2:$I$108,4,FALSE))))</f>
        <v>0</v>
      </c>
      <c r="X21" s="29">
        <f t="shared" si="15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IF(ISBLANK(FRI_Sprint!$A$2),100,IF(ISBLANK(A21),100,IF((OR(EXACT(A21,FRI_Sprint!$C$2:$C$112))),VLOOKUP(A21,FRI_Sprint!$C$2:$I$112,4,FALSE))))</f>
        <v>100</v>
      </c>
      <c r="AA21" s="29">
        <f t="shared" si="16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IF(ISBLANK(FRI_Stoß!$A$2),0,IF(ISBLANK(A21),0,IF((OR(EXACT(A21,FRI_Stoß!$C$2:$C$105))),VLOOKUP(A21,FRI_Stoß!$C$2:$I$105,4,FALSE))))</f>
        <v>0</v>
      </c>
      <c r="AD21" s="29">
        <f t="shared" si="17"/>
        <v>51</v>
      </c>
      <c r="AE21" s="40">
        <f>VLOOKUP(AD21,[1]Punktezuordnung!$A$2:$B$52,2,FALSE())</f>
        <v>0</v>
      </c>
      <c r="AF21" s="59">
        <f t="array" ref="AF21">IF(ISBLANK(LAT_Stab!$A$2),0,IF(ISBLANK(A21),0,IF((OR(EXACT(A21,LAT_Stab!$C$2:$C$123))),VLOOKUP(A21,LAT_Stab!$C$2:$I$123,4,FALSE))))</f>
        <v>0</v>
      </c>
      <c r="AG21" s="29">
        <f t="shared" si="18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IF(ISBLANK(LAT_Dreh!$A$2),0,IF(ISBLANK(A21),0,IF((OR(EXACT(A21,LAT_Dreh!$C$2:$C$123))),VLOOKUP(A21,LAT_Dreh!$C$2:$I$123,4,FALSE))))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20"/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IF(ISBLANK(NIA_Weit!$A$2),0,IF(ISBLANK(A21),0,IF((OR(EXACT(A21,NIA_Weit!$C$2:$C$200))),VLOOKUP(A21,NIA_Weit!$C$2:$I$200,4,FALSE))))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6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0"/>
        <v/>
      </c>
      <c r="F22" s="40">
        <f>SUM(LARGE(H22:S22,{1;2;3;4;5;6;7;8;9}))</f>
        <v>0</v>
      </c>
      <c r="G22" s="34">
        <f t="shared" si="1"/>
        <v>0</v>
      </c>
      <c r="H22" s="35">
        <f t="shared" si="2"/>
        <v>0</v>
      </c>
      <c r="I22" s="30">
        <f t="shared" si="3"/>
        <v>0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2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IF(ISBLANK(ALS_Sprint!$A$2),100,IF(ISBLANK(A22),100,IF((OR(EXACT(A22,ALS_Sprint!$C$2:$C$107))),VLOOKUP(A22,ALS_Sprint!$C$2:$I$107,4,FALSE))))</f>
        <v>100</v>
      </c>
      <c r="U22" s="29">
        <f t="shared" si="14"/>
        <v>51</v>
      </c>
      <c r="V22" s="40">
        <f>VLOOKUP(U22,[1]Punktezuordnung!$A$2:$B$52,2,FALSE())</f>
        <v>0</v>
      </c>
      <c r="W22" s="44">
        <f t="array" ref="W22">IF(ISBLANK(ALS_Wurf!$A$2),0,IF(ISBLANK(A22),0,IF((OR(EXACT(A22,ALS_Wurf!$C$2:$C$108))),VLOOKUP(A22,ALS_Wurf!$C$2:$I$108,4,FALSE))))</f>
        <v>0</v>
      </c>
      <c r="X22" s="29">
        <f t="shared" si="15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IF(ISBLANK(FRI_Sprint!$A$2),100,IF(ISBLANK(A22),100,IF((OR(EXACT(A22,FRI_Sprint!$C$2:$C$112))),VLOOKUP(A22,FRI_Sprint!$C$2:$I$112,4,FALSE))))</f>
        <v>100</v>
      </c>
      <c r="AA22" s="29">
        <f t="shared" si="16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IF(ISBLANK(FRI_Stoß!$A$2),0,IF(ISBLANK(A22),0,IF((OR(EXACT(A22,FRI_Stoß!$C$2:$C$105))),VLOOKUP(A22,FRI_Stoß!$C$2:$I$105,4,FALSE))))</f>
        <v>0</v>
      </c>
      <c r="AD22" s="29">
        <f t="shared" si="17"/>
        <v>51</v>
      </c>
      <c r="AE22" s="40">
        <f>VLOOKUP(AD22,[1]Punktezuordnung!$A$2:$B$52,2,FALSE())</f>
        <v>0</v>
      </c>
      <c r="AF22" s="59">
        <f t="array" ref="AF22">IF(ISBLANK(LAT_Stab!$A$2),0,IF(ISBLANK(A22),0,IF((OR(EXACT(A22,LAT_Stab!$C$2:$C$123))),VLOOKUP(A22,LAT_Stab!$C$2:$I$123,4,FALSE))))</f>
        <v>0</v>
      </c>
      <c r="AG22" s="29">
        <f t="shared" si="18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IF(ISBLANK(LAT_Dreh!$A$2),0,IF(ISBLANK(A22),0,IF((OR(EXACT(A22,LAT_Dreh!$C$2:$C$123))),VLOOKUP(A22,LAT_Dreh!$C$2:$I$123,4,FALSE))))</f>
        <v>0</v>
      </c>
      <c r="AJ22" s="29">
        <f t="shared" si="19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20"/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IF(ISBLANK(NIA_Weit!$A$2),0,IF(ISBLANK(A22),0,IF((OR(EXACT(A22,NIA_Weit!$C$2:$C$200))),VLOOKUP(A22,NIA_Weit!$C$2:$I$200,4,FALSE))))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6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0"/>
        <v/>
      </c>
      <c r="F23" s="40">
        <f>SUM(LARGE(H23:S23,{1;2;3;4;5;6;7;8;9}))</f>
        <v>0</v>
      </c>
      <c r="G23" s="34">
        <f t="shared" si="1"/>
        <v>0</v>
      </c>
      <c r="H23" s="35">
        <f t="shared" si="2"/>
        <v>0</v>
      </c>
      <c r="I23" s="30">
        <f t="shared" si="3"/>
        <v>0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2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IF(ISBLANK(ALS_Sprint!$A$2),100,IF(ISBLANK(A23),100,IF((OR(EXACT(A23,ALS_Sprint!$C$2:$C$107))),VLOOKUP(A23,ALS_Sprint!$C$2:$I$107,4,FALSE))))</f>
        <v>100</v>
      </c>
      <c r="U23" s="29">
        <f t="shared" si="14"/>
        <v>51</v>
      </c>
      <c r="V23" s="40">
        <f>VLOOKUP(U23,[1]Punktezuordnung!$A$2:$B$52,2,FALSE())</f>
        <v>0</v>
      </c>
      <c r="W23" s="44">
        <f t="array" ref="W23">IF(ISBLANK(ALS_Wurf!$A$2),0,IF(ISBLANK(A23),0,IF((OR(EXACT(A23,ALS_Wurf!$C$2:$C$108))),VLOOKUP(A23,ALS_Wurf!$C$2:$I$108,4,FALSE))))</f>
        <v>0</v>
      </c>
      <c r="X23" s="29">
        <f t="shared" si="15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IF(ISBLANK(FRI_Sprint!$A$2),100,IF(ISBLANK(A23),100,IF((OR(EXACT(A23,FRI_Sprint!$C$2:$C$112))),VLOOKUP(A23,FRI_Sprint!$C$2:$I$112,4,FALSE))))</f>
        <v>100</v>
      </c>
      <c r="AA23" s="29">
        <f t="shared" si="16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IF(ISBLANK(FRI_Stoß!$A$2),0,IF(ISBLANK(A23),0,IF((OR(EXACT(A23,FRI_Stoß!$C$2:$C$105))),VLOOKUP(A23,FRI_Stoß!$C$2:$I$105,4,FALSE))))</f>
        <v>0</v>
      </c>
      <c r="AD23" s="29">
        <f t="shared" si="17"/>
        <v>51</v>
      </c>
      <c r="AE23" s="40">
        <f>VLOOKUP(AD23,[1]Punktezuordnung!$A$2:$B$52,2,FALSE())</f>
        <v>0</v>
      </c>
      <c r="AF23" s="59">
        <f t="array" ref="AF23">IF(ISBLANK(LAT_Stab!$A$2),0,IF(ISBLANK(A23),0,IF((OR(EXACT(A23,LAT_Stab!$C$2:$C$123))),VLOOKUP(A23,LAT_Stab!$C$2:$I$123,4,FALSE))))</f>
        <v>0</v>
      </c>
      <c r="AG23" s="29">
        <f t="shared" si="18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IF(ISBLANK(LAT_Dreh!$A$2),0,IF(ISBLANK(A23),0,IF((OR(EXACT(A23,LAT_Dreh!$C$2:$C$123))),VLOOKUP(A23,LAT_Dreh!$C$2:$I$123,4,FALSE))))</f>
        <v>0</v>
      </c>
      <c r="AJ23" s="29">
        <f t="shared" si="19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20"/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IF(ISBLANK(NIA_Weit!$A$2),0,IF(ISBLANK(A23),0,IF((OR(EXACT(A23,NIA_Weit!$C$2:$C$200))),VLOOKUP(A23,NIA_Weit!$C$2:$I$200,4,FALSE))))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6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0"/>
        <v/>
      </c>
      <c r="F24" s="40">
        <f>SUM(LARGE(H24:S24,{1;2;3;4;5;6;7;8;9}))</f>
        <v>0</v>
      </c>
      <c r="G24" s="34">
        <f t="shared" si="1"/>
        <v>0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2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IF(ISBLANK(ALS_Sprint!$A$2),100,IF(ISBLANK(A24),100,IF((OR(EXACT(A24,ALS_Sprint!$C$2:$C$107))),VLOOKUP(A24,ALS_Sprint!$C$2:$I$107,4,FALSE))))</f>
        <v>100</v>
      </c>
      <c r="U24" s="29">
        <f t="shared" si="14"/>
        <v>51</v>
      </c>
      <c r="V24" s="40">
        <f>VLOOKUP(U24,[1]Punktezuordnung!$A$2:$B$52,2,FALSE())</f>
        <v>0</v>
      </c>
      <c r="W24" s="44">
        <f t="array" ref="W24">IF(ISBLANK(ALS_Wurf!$A$2),0,IF(ISBLANK(A24),0,IF((OR(EXACT(A24,ALS_Wurf!$C$2:$C$108))),VLOOKUP(A24,ALS_Wurf!$C$2:$I$108,4,FALSE))))</f>
        <v>0</v>
      </c>
      <c r="X24" s="29">
        <f t="shared" si="15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IF(ISBLANK(FRI_Sprint!$A$2),100,IF(ISBLANK(A24),100,IF((OR(EXACT(A24,FRI_Sprint!$C$2:$C$112))),VLOOKUP(A24,FRI_Sprint!$C$2:$I$112,4,FALSE))))</f>
        <v>100</v>
      </c>
      <c r="AA24" s="29">
        <f t="shared" si="16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IF(ISBLANK(FRI_Stoß!$A$2),0,IF(ISBLANK(A24),0,IF((OR(EXACT(A24,FRI_Stoß!$C$2:$C$105))),VLOOKUP(A24,FRI_Stoß!$C$2:$I$105,4,FALSE))))</f>
        <v>0</v>
      </c>
      <c r="AD24" s="29">
        <f t="shared" si="17"/>
        <v>51</v>
      </c>
      <c r="AE24" s="40">
        <f>VLOOKUP(AD24,[1]Punktezuordnung!$A$2:$B$52,2,FALSE())</f>
        <v>0</v>
      </c>
      <c r="AF24" s="59">
        <f t="array" ref="AF24">IF(ISBLANK(LAT_Stab!$A$2),0,IF(ISBLANK(A24),0,IF((OR(EXACT(A24,LAT_Stab!$C$2:$C$123))),VLOOKUP(A24,LAT_Stab!$C$2:$I$123,4,FALSE))))</f>
        <v>0</v>
      </c>
      <c r="AG24" s="29">
        <f t="shared" si="18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IF(ISBLANK(LAT_Dreh!$A$2),0,IF(ISBLANK(A24),0,IF((OR(EXACT(A24,LAT_Dreh!$C$2:$C$123))),VLOOKUP(A24,LAT_Dreh!$C$2:$I$123,4,FALSE))))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20"/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IF(ISBLANK(NIA_Weit!$A$2),0,IF(ISBLANK(A24),0,IF((OR(EXACT(A24,NIA_Weit!$C$2:$C$200))),VLOOKUP(A24,NIA_Weit!$C$2:$I$200,4,FALSE))))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6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0"/>
        <v/>
      </c>
      <c r="F25" s="40">
        <f>SUM(LARGE(H25:S25,{1;2;3;4;5;6;7;8;9}))</f>
        <v>0</v>
      </c>
      <c r="G25" s="34">
        <f t="shared" si="1"/>
        <v>0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2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IF(ISBLANK(ALS_Sprint!$A$2),100,IF(ISBLANK(A25),100,IF((OR(EXACT(A25,ALS_Sprint!$C$2:$C$107))),VLOOKUP(A25,ALS_Sprint!$C$2:$I$107,4,FALSE))))</f>
        <v>100</v>
      </c>
      <c r="U25" s="29">
        <f t="shared" si="14"/>
        <v>51</v>
      </c>
      <c r="V25" s="40">
        <f>VLOOKUP(U25,[1]Punktezuordnung!$A$2:$B$52,2,FALSE())</f>
        <v>0</v>
      </c>
      <c r="W25" s="44">
        <f t="array" ref="W25">IF(ISBLANK(ALS_Wurf!$A$2),0,IF(ISBLANK(A25),0,IF((OR(EXACT(A25,ALS_Wurf!$C$2:$C$108))),VLOOKUP(A25,ALS_Wurf!$C$2:$I$108,4,FALSE))))</f>
        <v>0</v>
      </c>
      <c r="X25" s="29">
        <f t="shared" si="15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IF(ISBLANK(FRI_Sprint!$A$2),100,IF(ISBLANK(A25),100,IF((OR(EXACT(A25,FRI_Sprint!$C$2:$C$112))),VLOOKUP(A25,FRI_Sprint!$C$2:$I$112,4,FALSE))))</f>
        <v>100</v>
      </c>
      <c r="AA25" s="29">
        <f t="shared" si="16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IF(ISBLANK(FRI_Stoß!$A$2),0,IF(ISBLANK(A25),0,IF((OR(EXACT(A25,FRI_Stoß!$C$2:$C$105))),VLOOKUP(A25,FRI_Stoß!$C$2:$I$105,4,FALSE))))</f>
        <v>0</v>
      </c>
      <c r="AD25" s="29">
        <f t="shared" si="17"/>
        <v>51</v>
      </c>
      <c r="AE25" s="40">
        <f>VLOOKUP(AD25,[1]Punktezuordnung!$A$2:$B$52,2,FALSE())</f>
        <v>0</v>
      </c>
      <c r="AF25" s="59">
        <f t="array" ref="AF25">IF(ISBLANK(LAT_Stab!$A$2),0,IF(ISBLANK(A25),0,IF((OR(EXACT(A25,LAT_Stab!$C$2:$C$123))),VLOOKUP(A25,LAT_Stab!$C$2:$I$123,4,FALSE))))</f>
        <v>0</v>
      </c>
      <c r="AG25" s="29">
        <f t="shared" si="18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IF(ISBLANK(LAT_Dreh!$A$2),0,IF(ISBLANK(A25),0,IF((OR(EXACT(A25,LAT_Dreh!$C$2:$C$123))),VLOOKUP(A25,LAT_Dreh!$C$2:$I$123,4,FALSE))))</f>
        <v>0</v>
      </c>
      <c r="AJ25" s="29">
        <f t="shared" si="19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20"/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IF(ISBLANK(NIA_Weit!$A$2),0,IF(ISBLANK(A25),0,IF((OR(EXACT(A25,NIA_Weit!$C$2:$C$200))),VLOOKUP(A25,NIA_Weit!$C$2:$I$200,4,FALSE))))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6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0"/>
        <v/>
      </c>
      <c r="F26" s="40">
        <f>SUM(LARGE(H26:S26,{1;2;3;4;5;6;7;8;9}))</f>
        <v>0</v>
      </c>
      <c r="G26" s="34">
        <f t="shared" si="1"/>
        <v>0</v>
      </c>
      <c r="H26" s="35">
        <f t="shared" si="2"/>
        <v>0</v>
      </c>
      <c r="I26" s="30">
        <f t="shared" si="3"/>
        <v>0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2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IF(ISBLANK(ALS_Sprint!$A$2),100,IF(ISBLANK(A26),100,IF((OR(EXACT(A26,ALS_Sprint!$C$2:$C$107))),VLOOKUP(A26,ALS_Sprint!$C$2:$I$107,4,FALSE))))</f>
        <v>100</v>
      </c>
      <c r="U26" s="29">
        <f t="shared" si="14"/>
        <v>51</v>
      </c>
      <c r="V26" s="40">
        <f>VLOOKUP(U26,[1]Punktezuordnung!$A$2:$B$52,2,FALSE())</f>
        <v>0</v>
      </c>
      <c r="W26" s="44">
        <f t="array" ref="W26">IF(ISBLANK(ALS_Wurf!$A$2),0,IF(ISBLANK(A26),0,IF((OR(EXACT(A26,ALS_Wurf!$C$2:$C$108))),VLOOKUP(A26,ALS_Wurf!$C$2:$I$108,4,FALSE))))</f>
        <v>0</v>
      </c>
      <c r="X26" s="29">
        <f t="shared" si="15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IF(ISBLANK(FRI_Sprint!$A$2),100,IF(ISBLANK(A26),100,IF((OR(EXACT(A26,FRI_Sprint!$C$2:$C$112))),VLOOKUP(A26,FRI_Sprint!$C$2:$I$112,4,FALSE))))</f>
        <v>100</v>
      </c>
      <c r="AA26" s="29">
        <f t="shared" si="16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IF(ISBLANK(FRI_Stoß!$A$2),0,IF(ISBLANK(A26),0,IF((OR(EXACT(A26,FRI_Stoß!$C$2:$C$105))),VLOOKUP(A26,FRI_Stoß!$C$2:$I$105,4,FALSE))))</f>
        <v>0</v>
      </c>
      <c r="AD26" s="29">
        <f t="shared" si="17"/>
        <v>51</v>
      </c>
      <c r="AE26" s="40">
        <f>VLOOKUP(AD26,[1]Punktezuordnung!$A$2:$B$52,2,FALSE())</f>
        <v>0</v>
      </c>
      <c r="AF26" s="59">
        <f t="array" ref="AF26">IF(ISBLANK(LAT_Stab!$A$2),0,IF(ISBLANK(A26),0,IF((OR(EXACT(A26,LAT_Stab!$C$2:$C$123))),VLOOKUP(A26,LAT_Stab!$C$2:$I$123,4,FALSE))))</f>
        <v>0</v>
      </c>
      <c r="AG26" s="29">
        <f t="shared" si="18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IF(ISBLANK(LAT_Dreh!$A$2),0,IF(ISBLANK(A26),0,IF((OR(EXACT(A26,LAT_Dreh!$C$2:$C$123))),VLOOKUP(A26,LAT_Dreh!$C$2:$I$123,4,FALSE))))</f>
        <v>0</v>
      </c>
      <c r="AJ26" s="29">
        <f t="shared" si="19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20"/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IF(ISBLANK(NIA_Weit!$A$2),0,IF(ISBLANK(A26),0,IF((OR(EXACT(A26,NIA_Weit!$C$2:$C$200))),VLOOKUP(A26,NIA_Weit!$C$2:$I$200,4,FALSE))))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6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0"/>
        <v/>
      </c>
      <c r="F27" s="40">
        <f>SUM(LARGE(H27:S27,{1;2;3;4;5;6;7;8;9}))</f>
        <v>0</v>
      </c>
      <c r="G27" s="34">
        <f t="shared" si="1"/>
        <v>0</v>
      </c>
      <c r="H27" s="35">
        <f t="shared" si="2"/>
        <v>0</v>
      </c>
      <c r="I27" s="30">
        <f t="shared" si="3"/>
        <v>0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2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IF(ISBLANK(ALS_Sprint!$A$2),100,IF(ISBLANK(A27),100,IF((OR(EXACT(A27,ALS_Sprint!$C$2:$C$107))),VLOOKUP(A27,ALS_Sprint!$C$2:$I$107,4,FALSE))))</f>
        <v>100</v>
      </c>
      <c r="U27" s="29">
        <f t="shared" si="14"/>
        <v>51</v>
      </c>
      <c r="V27" s="40">
        <f>VLOOKUP(U27,[1]Punktezuordnung!$A$2:$B$52,2,FALSE())</f>
        <v>0</v>
      </c>
      <c r="W27" s="44">
        <f t="array" ref="W27">IF(ISBLANK(ALS_Wurf!$A$2),0,IF(ISBLANK(A27),0,IF((OR(EXACT(A27,ALS_Wurf!$C$2:$C$108))),VLOOKUP(A27,ALS_Wurf!$C$2:$I$108,4,FALSE))))</f>
        <v>0</v>
      </c>
      <c r="X27" s="29">
        <f t="shared" si="15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IF(ISBLANK(FRI_Sprint!$A$2),100,IF(ISBLANK(A27),100,IF((OR(EXACT(A27,FRI_Sprint!$C$2:$C$112))),VLOOKUP(A27,FRI_Sprint!$C$2:$I$112,4,FALSE))))</f>
        <v>100</v>
      </c>
      <c r="AA27" s="29">
        <f t="shared" si="16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IF(ISBLANK(FRI_Stoß!$A$2),0,IF(ISBLANK(A27),0,IF((OR(EXACT(A27,FRI_Stoß!$C$2:$C$105))),VLOOKUP(A27,FRI_Stoß!$C$2:$I$105,4,FALSE))))</f>
        <v>0</v>
      </c>
      <c r="AD27" s="29">
        <f t="shared" si="17"/>
        <v>51</v>
      </c>
      <c r="AE27" s="40">
        <f>VLOOKUP(AD27,[1]Punktezuordnung!$A$2:$B$52,2,FALSE())</f>
        <v>0</v>
      </c>
      <c r="AF27" s="59">
        <f t="array" ref="AF27">IF(ISBLANK(LAT_Stab!$A$2),0,IF(ISBLANK(A27),0,IF((OR(EXACT(A27,LAT_Stab!$C$2:$C$123))),VLOOKUP(A27,LAT_Stab!$C$2:$I$123,4,FALSE))))</f>
        <v>0</v>
      </c>
      <c r="AG27" s="29">
        <f t="shared" si="18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IF(ISBLANK(LAT_Dreh!$A$2),0,IF(ISBLANK(A27),0,IF((OR(EXACT(A27,LAT_Dreh!$C$2:$C$123))),VLOOKUP(A27,LAT_Dreh!$C$2:$I$123,4,FALSE))))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20"/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IF(ISBLANK(NIA_Weit!$A$2),0,IF(ISBLANK(A27),0,IF((OR(EXACT(A27,NIA_Weit!$C$2:$C$200))),VLOOKUP(A27,NIA_Weit!$C$2:$I$200,4,FALSE))))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6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0"/>
        <v/>
      </c>
      <c r="F28" s="40">
        <f>SUM(LARGE(H28:S28,{1;2;3;4;5;6;7;8;9}))</f>
        <v>0</v>
      </c>
      <c r="G28" s="34">
        <f t="shared" si="1"/>
        <v>0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2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IF(ISBLANK(ALS_Sprint!$A$2),100,IF(ISBLANK(A28),100,IF((OR(EXACT(A28,ALS_Sprint!$C$2:$C$107))),VLOOKUP(A28,ALS_Sprint!$C$2:$I$107,4,FALSE))))</f>
        <v>100</v>
      </c>
      <c r="U28" s="29">
        <f t="shared" si="14"/>
        <v>51</v>
      </c>
      <c r="V28" s="40">
        <f>VLOOKUP(U28,[1]Punktezuordnung!$A$2:$B$52,2,FALSE())</f>
        <v>0</v>
      </c>
      <c r="W28" s="44">
        <f t="array" ref="W28">IF(ISBLANK(ALS_Wurf!$A$2),0,IF(ISBLANK(A28),0,IF((OR(EXACT(A28,ALS_Wurf!$C$2:$C$108))),VLOOKUP(A28,ALS_Wurf!$C$2:$I$108,4,FALSE))))</f>
        <v>0</v>
      </c>
      <c r="X28" s="29">
        <f t="shared" si="15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IF(ISBLANK(FRI_Sprint!$A$2),100,IF(ISBLANK(A28),100,IF((OR(EXACT(A28,FRI_Sprint!$C$2:$C$112))),VLOOKUP(A28,FRI_Sprint!$C$2:$I$112,4,FALSE))))</f>
        <v>100</v>
      </c>
      <c r="AA28" s="29">
        <f t="shared" si="16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IF(ISBLANK(FRI_Stoß!$A$2),0,IF(ISBLANK(A28),0,IF((OR(EXACT(A28,FRI_Stoß!$C$2:$C$105))),VLOOKUP(A28,FRI_Stoß!$C$2:$I$105,4,FALSE))))</f>
        <v>0</v>
      </c>
      <c r="AD28" s="29">
        <f t="shared" si="17"/>
        <v>51</v>
      </c>
      <c r="AE28" s="40">
        <f>VLOOKUP(AD28,[1]Punktezuordnung!$A$2:$B$52,2,FALSE())</f>
        <v>0</v>
      </c>
      <c r="AF28" s="59">
        <f t="array" ref="AF28">IF(ISBLANK(LAT_Stab!$A$2),0,IF(ISBLANK(A28),0,IF((OR(EXACT(A28,LAT_Stab!$C$2:$C$123))),VLOOKUP(A28,LAT_Stab!$C$2:$I$123,4,FALSE))))</f>
        <v>0</v>
      </c>
      <c r="AG28" s="29">
        <f t="shared" si="18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IF(ISBLANK(LAT_Dreh!$A$2),0,IF(ISBLANK(A28),0,IF((OR(EXACT(A28,LAT_Dreh!$C$2:$C$123))),VLOOKUP(A28,LAT_Dreh!$C$2:$I$123,4,FALSE))))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20"/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IF(ISBLANK(NIA_Weit!$A$2),0,IF(ISBLANK(A28),0,IF((OR(EXACT(A28,NIA_Weit!$C$2:$C$200))),VLOOKUP(A28,NIA_Weit!$C$2:$I$200,4,FALSE))))</f>
        <v>0</v>
      </c>
      <c r="AP28" s="29">
        <f t="shared" si="21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6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0"/>
        <v/>
      </c>
      <c r="F29" s="40">
        <f>SUM(LARGE(H29:S29,{1;2;3;4;5;6;7;8;9}))</f>
        <v>0</v>
      </c>
      <c r="G29" s="34">
        <f t="shared" si="1"/>
        <v>0</v>
      </c>
      <c r="H29" s="35">
        <f t="shared" si="2"/>
        <v>0</v>
      </c>
      <c r="I29" s="30">
        <f t="shared" si="3"/>
        <v>0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2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IF(ISBLANK(ALS_Sprint!$A$2),100,IF(ISBLANK(A29),100,IF((OR(EXACT(A29,ALS_Sprint!$C$2:$C$107))),VLOOKUP(A29,ALS_Sprint!$C$2:$I$107,4,FALSE))))</f>
        <v>100</v>
      </c>
      <c r="U29" s="29">
        <f t="shared" si="14"/>
        <v>51</v>
      </c>
      <c r="V29" s="40">
        <f>VLOOKUP(U29,[1]Punktezuordnung!$A$2:$B$52,2,FALSE())</f>
        <v>0</v>
      </c>
      <c r="W29" s="44">
        <f t="array" ref="W29">IF(ISBLANK(ALS_Wurf!$A$2),0,IF(ISBLANK(A29),0,IF((OR(EXACT(A29,ALS_Wurf!$C$2:$C$108))),VLOOKUP(A29,ALS_Wurf!$C$2:$I$108,4,FALSE))))</f>
        <v>0</v>
      </c>
      <c r="X29" s="29">
        <f t="shared" si="15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IF(ISBLANK(FRI_Sprint!$A$2),100,IF(ISBLANK(A29),100,IF((OR(EXACT(A29,FRI_Sprint!$C$2:$C$112))),VLOOKUP(A29,FRI_Sprint!$C$2:$I$112,4,FALSE))))</f>
        <v>100</v>
      </c>
      <c r="AA29" s="29">
        <f t="shared" si="16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IF(ISBLANK(FRI_Stoß!$A$2),0,IF(ISBLANK(A29),0,IF((OR(EXACT(A29,FRI_Stoß!$C$2:$C$105))),VLOOKUP(A29,FRI_Stoß!$C$2:$I$105,4,FALSE))))</f>
        <v>0</v>
      </c>
      <c r="AD29" s="29">
        <f t="shared" si="17"/>
        <v>51</v>
      </c>
      <c r="AE29" s="40">
        <f>VLOOKUP(AD29,[1]Punktezuordnung!$A$2:$B$52,2,FALSE())</f>
        <v>0</v>
      </c>
      <c r="AF29" s="59">
        <f t="array" ref="AF29">IF(ISBLANK(LAT_Stab!$A$2),0,IF(ISBLANK(A29),0,IF((OR(EXACT(A29,LAT_Stab!$C$2:$C$123))),VLOOKUP(A29,LAT_Stab!$C$2:$I$123,4,FALSE))))</f>
        <v>0</v>
      </c>
      <c r="AG29" s="29">
        <f t="shared" si="18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IF(ISBLANK(LAT_Dreh!$A$2),0,IF(ISBLANK(A29),0,IF((OR(EXACT(A29,LAT_Dreh!$C$2:$C$123))),VLOOKUP(A29,LAT_Dreh!$C$2:$I$123,4,FALSE))))</f>
        <v>0</v>
      </c>
      <c r="AJ29" s="29">
        <f t="shared" si="19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20"/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IF(ISBLANK(NIA_Weit!$A$2),0,IF(ISBLANK(A29),0,IF((OR(EXACT(A29,NIA_Weit!$C$2:$C$200))),VLOOKUP(A29,NIA_Weit!$C$2:$I$200,4,FALSE))))</f>
        <v>0</v>
      </c>
      <c r="AP29" s="29">
        <f t="shared" si="21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6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0"/>
        <v/>
      </c>
      <c r="F30" s="40">
        <f>SUM(LARGE(H30:S30,{1;2;3;4;5;6;7;8;9}))</f>
        <v>0</v>
      </c>
      <c r="G30" s="34">
        <f t="shared" si="1"/>
        <v>0</v>
      </c>
      <c r="H30" s="35">
        <f t="shared" si="2"/>
        <v>0</v>
      </c>
      <c r="I30" s="30">
        <f t="shared" si="3"/>
        <v>0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2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IF(ISBLANK(ALS_Sprint!$A$2),100,IF(ISBLANK(A30),100,IF((OR(EXACT(A30,ALS_Sprint!$C$2:$C$107))),VLOOKUP(A30,ALS_Sprint!$C$2:$I$107,4,FALSE))))</f>
        <v>100</v>
      </c>
      <c r="U30" s="29">
        <f t="shared" si="14"/>
        <v>51</v>
      </c>
      <c r="V30" s="40">
        <f>VLOOKUP(U30,[1]Punktezuordnung!$A$2:$B$52,2,FALSE())</f>
        <v>0</v>
      </c>
      <c r="W30" s="44">
        <f t="array" ref="W30">IF(ISBLANK(ALS_Wurf!$A$2),0,IF(ISBLANK(A30),0,IF((OR(EXACT(A30,ALS_Wurf!$C$2:$C$108))),VLOOKUP(A30,ALS_Wurf!$C$2:$I$108,4,FALSE))))</f>
        <v>0</v>
      </c>
      <c r="X30" s="29">
        <f t="shared" si="15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IF(ISBLANK(FRI_Sprint!$A$2),100,IF(ISBLANK(A30),100,IF((OR(EXACT(A30,FRI_Sprint!$C$2:$C$112))),VLOOKUP(A30,FRI_Sprint!$C$2:$I$112,4,FALSE))))</f>
        <v>100</v>
      </c>
      <c r="AA30" s="29">
        <f t="shared" si="16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IF(ISBLANK(FRI_Stoß!$A$2),0,IF(ISBLANK(A30),0,IF((OR(EXACT(A30,FRI_Stoß!$C$2:$C$105))),VLOOKUP(A30,FRI_Stoß!$C$2:$I$105,4,FALSE))))</f>
        <v>0</v>
      </c>
      <c r="AD30" s="29">
        <f t="shared" si="17"/>
        <v>51</v>
      </c>
      <c r="AE30" s="40">
        <f>VLOOKUP(AD30,[1]Punktezuordnung!$A$2:$B$52,2,FALSE())</f>
        <v>0</v>
      </c>
      <c r="AF30" s="59">
        <f t="array" ref="AF30">IF(ISBLANK(LAT_Stab!$A$2),0,IF(ISBLANK(A30),0,IF((OR(EXACT(A30,LAT_Stab!$C$2:$C$123))),VLOOKUP(A30,LAT_Stab!$C$2:$I$123,4,FALSE))))</f>
        <v>0</v>
      </c>
      <c r="AG30" s="29">
        <f t="shared" si="18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IF(ISBLANK(LAT_Dreh!$A$2),0,IF(ISBLANK(A30),0,IF((OR(EXACT(A30,LAT_Dreh!$C$2:$C$123))),VLOOKUP(A30,LAT_Dreh!$C$2:$I$123,4,FALSE))))</f>
        <v>0</v>
      </c>
      <c r="AJ30" s="29">
        <f t="shared" si="19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20"/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IF(ISBLANK(NIA_Weit!$A$2),0,IF(ISBLANK(A30),0,IF((OR(EXACT(A30,NIA_Weit!$C$2:$C$200))),VLOOKUP(A30,NIA_Weit!$C$2:$I$200,4,FALSE))))</f>
        <v>0</v>
      </c>
      <c r="AP30" s="29">
        <f t="shared" si="21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6">
        <f t="array" ref="BA30">IF(ISBLANK(ANG_Hoch!$A$2),0,IF(ISBLANK(A30),0,IF((OR(EXACT(A30,ANG_Hoch!$C$2:$C$200))),VLOOKUP(A30,ANG_Hoch!$C$2:$I$200,4,FALSE))))</f>
        <v>0</v>
      </c>
      <c r="BB30" s="29">
        <f t="shared" si="25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0"/>
        <v/>
      </c>
      <c r="F31" s="40">
        <f>SUM(LARGE(H31:S31,{1;2;3;4;5;6;7;8;9}))</f>
        <v>0</v>
      </c>
      <c r="G31" s="34">
        <f t="shared" si="1"/>
        <v>0</v>
      </c>
      <c r="H31" s="35">
        <f t="shared" si="2"/>
        <v>0</v>
      </c>
      <c r="I31" s="30">
        <f t="shared" si="3"/>
        <v>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2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IF(ISBLANK(ALS_Sprint!$A$2),100,IF(ISBLANK(A31),100,IF((OR(EXACT(A31,ALS_Sprint!$C$2:$C$107))),VLOOKUP(A31,ALS_Sprint!$C$2:$I$107,4,FALSE))))</f>
        <v>100</v>
      </c>
      <c r="U31" s="29">
        <f t="shared" si="14"/>
        <v>51</v>
      </c>
      <c r="V31" s="40">
        <f>VLOOKUP(U31,[1]Punktezuordnung!$A$2:$B$52,2,FALSE())</f>
        <v>0</v>
      </c>
      <c r="W31" s="44">
        <f t="array" ref="W31">IF(ISBLANK(ALS_Wurf!$A$2),0,IF(ISBLANK(A31),0,IF((OR(EXACT(A31,ALS_Wurf!$C$2:$C$108))),VLOOKUP(A31,ALS_Wurf!$C$2:$I$108,4,FALSE))))</f>
        <v>0</v>
      </c>
      <c r="X31" s="29">
        <f t="shared" si="15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IF(ISBLANK(FRI_Sprint!$A$2),100,IF(ISBLANK(A31),100,IF((OR(EXACT(A31,FRI_Sprint!$C$2:$C$112))),VLOOKUP(A31,FRI_Sprint!$C$2:$I$112,4,FALSE))))</f>
        <v>100</v>
      </c>
      <c r="AA31" s="29">
        <f t="shared" si="16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IF(ISBLANK(FRI_Stoß!$A$2),0,IF(ISBLANK(A31),0,IF((OR(EXACT(A31,FRI_Stoß!$C$2:$C$105))),VLOOKUP(A31,FRI_Stoß!$C$2:$I$105,4,FALSE))))</f>
        <v>0</v>
      </c>
      <c r="AD31" s="29">
        <f t="shared" si="17"/>
        <v>51</v>
      </c>
      <c r="AE31" s="40">
        <f>VLOOKUP(AD31,[1]Punktezuordnung!$A$2:$B$52,2,FALSE())</f>
        <v>0</v>
      </c>
      <c r="AF31" s="59">
        <f t="array" ref="AF31">IF(ISBLANK(LAT_Stab!$A$2),0,IF(ISBLANK(A31),0,IF((OR(EXACT(A31,LAT_Stab!$C$2:$C$123))),VLOOKUP(A31,LAT_Stab!$C$2:$I$123,4,FALSE))))</f>
        <v>0</v>
      </c>
      <c r="AG31" s="29">
        <f t="shared" si="18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IF(ISBLANK(LAT_Dreh!$A$2),0,IF(ISBLANK(A31),0,IF((OR(EXACT(A31,LAT_Dreh!$C$2:$C$123))),VLOOKUP(A31,LAT_Dreh!$C$2:$I$123,4,FALSE))))</f>
        <v>0</v>
      </c>
      <c r="AJ31" s="29">
        <f t="shared" si="19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20"/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IF(ISBLANK(NIA_Weit!$A$2),0,IF(ISBLANK(A31),0,IF((OR(EXACT(A31,NIA_Weit!$C$2:$C$200))),VLOOKUP(A31,NIA_Weit!$C$2:$I$200,4,FALSE))))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6">
        <f t="array" ref="BA31">IF(ISBLANK(ANG_Hoch!$A$2),0,IF(ISBLANK(A31),0,IF((OR(EXACT(A31,ANG_Hoch!$C$2:$C$200))),VLOOKUP(A31,ANG_Hoch!$C$2:$I$200,4,FALSE))))</f>
        <v>0</v>
      </c>
      <c r="BB31" s="29">
        <f t="shared" si="25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0"/>
        <v/>
      </c>
      <c r="F32" s="40">
        <f>SUM(LARGE(H32:S32,{1;2;3;4;5;6;7;8;9}))</f>
        <v>0</v>
      </c>
      <c r="G32" s="34">
        <f t="shared" si="1"/>
        <v>0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2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IF(ISBLANK(ALS_Sprint!$A$2),100,IF(ISBLANK(A32),100,IF((OR(EXACT(A32,ALS_Sprint!$C$2:$C$107))),VLOOKUP(A32,ALS_Sprint!$C$2:$I$107,4,FALSE))))</f>
        <v>100</v>
      </c>
      <c r="U32" s="29">
        <f t="shared" si="14"/>
        <v>51</v>
      </c>
      <c r="V32" s="40">
        <f>VLOOKUP(U32,[1]Punktezuordnung!$A$2:$B$52,2,FALSE())</f>
        <v>0</v>
      </c>
      <c r="W32" s="44">
        <f t="array" ref="W32">IF(ISBLANK(ALS_Wurf!$A$2),0,IF(ISBLANK(A32),0,IF((OR(EXACT(A32,ALS_Wurf!$C$2:$C$108))),VLOOKUP(A32,ALS_Wurf!$C$2:$I$108,4,FALSE))))</f>
        <v>0</v>
      </c>
      <c r="X32" s="29">
        <f t="shared" si="15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IF(ISBLANK(FRI_Sprint!$A$2),100,IF(ISBLANK(A32),100,IF((OR(EXACT(A32,FRI_Sprint!$C$2:$C$112))),VLOOKUP(A32,FRI_Sprint!$C$2:$I$112,4,FALSE))))</f>
        <v>100</v>
      </c>
      <c r="AA32" s="29">
        <f t="shared" si="16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IF(ISBLANK(FRI_Stoß!$A$2),0,IF(ISBLANK(A32),0,IF((OR(EXACT(A32,FRI_Stoß!$C$2:$C$105))),VLOOKUP(A32,FRI_Stoß!$C$2:$I$105,4,FALSE))))</f>
        <v>0</v>
      </c>
      <c r="AD32" s="29">
        <f t="shared" si="17"/>
        <v>51</v>
      </c>
      <c r="AE32" s="40">
        <f>VLOOKUP(AD32,[1]Punktezuordnung!$A$2:$B$52,2,FALSE())</f>
        <v>0</v>
      </c>
      <c r="AF32" s="59">
        <f t="array" ref="AF32">IF(ISBLANK(LAT_Stab!$A$2),0,IF(ISBLANK(A32),0,IF((OR(EXACT(A32,LAT_Stab!$C$2:$C$123))),VLOOKUP(A32,LAT_Stab!$C$2:$I$123,4,FALSE))))</f>
        <v>0</v>
      </c>
      <c r="AG32" s="29">
        <f t="shared" si="18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IF(ISBLANK(LAT_Dreh!$A$2),0,IF(ISBLANK(A32),0,IF((OR(EXACT(A32,LAT_Dreh!$C$2:$C$123))),VLOOKUP(A32,LAT_Dreh!$C$2:$I$123,4,FALSE))))</f>
        <v>0</v>
      </c>
      <c r="AJ32" s="29">
        <f t="shared" si="19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20"/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IF(ISBLANK(NIA_Weit!$A$2),0,IF(ISBLANK(A32),0,IF((OR(EXACT(A32,NIA_Weit!$C$2:$C$200))),VLOOKUP(A32,NIA_Weit!$C$2:$I$200,4,FALSE))))</f>
        <v>0</v>
      </c>
      <c r="AP32" s="29">
        <f t="shared" si="21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6">
        <f t="array" ref="BA32">IF(ISBLANK(ANG_Hoch!$A$2),0,IF(ISBLANK(A32),0,IF((OR(EXACT(A32,ANG_Hoch!$C$2:$C$200))),VLOOKUP(A32,ANG_Hoch!$C$2:$I$200,4,FALSE))))</f>
        <v>0</v>
      </c>
      <c r="BB32" s="29">
        <f t="shared" si="25"/>
        <v>51</v>
      </c>
      <c r="BC32" s="39">
        <f>VLOOKUP(BB32,[1]Punktezuordnung!$A$2:$B$52,2,FALSE())</f>
        <v>0</v>
      </c>
    </row>
    <row r="33" spans="1:55" x14ac:dyDescent="0.3">
      <c r="A33" s="54"/>
      <c r="B33" s="54"/>
      <c r="C33" s="54"/>
      <c r="D33" s="54"/>
      <c r="E33" s="29" t="str">
        <f t="shared" si="0"/>
        <v/>
      </c>
      <c r="F33" s="40">
        <f>SUM(LARGE(H33:S33,{1;2;3;4;5;6;7;8;9}))</f>
        <v>0</v>
      </c>
      <c r="G33" s="34">
        <f t="shared" si="1"/>
        <v>0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si="8"/>
        <v>0</v>
      </c>
      <c r="O33" s="52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IF(ISBLANK(ALS_Sprint!$A$2),100,IF(ISBLANK(A33),100,IF((OR(EXACT(A33,ALS_Sprint!$C$2:$C$107))),VLOOKUP(A33,ALS_Sprint!$C$2:$I$107,4,FALSE))))</f>
        <v>100</v>
      </c>
      <c r="U33" s="29">
        <f t="shared" si="14"/>
        <v>51</v>
      </c>
      <c r="V33" s="40">
        <f>VLOOKUP(U33,[1]Punktezuordnung!$A$2:$B$52,2,FALSE())</f>
        <v>0</v>
      </c>
      <c r="W33" s="44">
        <f t="array" ref="W33">IF(ISBLANK(ALS_Wurf!$A$2),0,IF(ISBLANK(A33),0,IF((OR(EXACT(A33,ALS_Wurf!$C$2:$C$108))),VLOOKUP(A33,ALS_Wurf!$C$2:$I$108,4,FALSE))))</f>
        <v>0</v>
      </c>
      <c r="X33" s="29">
        <f t="shared" si="15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IF(ISBLANK(FRI_Sprint!$A$2),100,IF(ISBLANK(A33),100,IF((OR(EXACT(A33,FRI_Sprint!$C$2:$C$112))),VLOOKUP(A33,FRI_Sprint!$C$2:$I$112,4,FALSE))))</f>
        <v>100</v>
      </c>
      <c r="AA33" s="29">
        <f t="shared" si="16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IF(ISBLANK(FRI_Stoß!$A$2),0,IF(ISBLANK(A33),0,IF((OR(EXACT(A33,FRI_Stoß!$C$2:$C$105))),VLOOKUP(A33,FRI_Stoß!$C$2:$I$105,4,FALSE))))</f>
        <v>0</v>
      </c>
      <c r="AD33" s="29">
        <f t="shared" si="17"/>
        <v>51</v>
      </c>
      <c r="AE33" s="40">
        <f>VLOOKUP(AD33,[1]Punktezuordnung!$A$2:$B$52,2,FALSE())</f>
        <v>0</v>
      </c>
      <c r="AF33" s="59">
        <f t="array" ref="AF33">IF(ISBLANK(LAT_Stab!$A$2),0,IF(ISBLANK(A33),0,IF((OR(EXACT(A33,LAT_Stab!$C$2:$C$123))),VLOOKUP(A33,LAT_Stab!$C$2:$I$123,4,FALSE))))</f>
        <v>0</v>
      </c>
      <c r="AG33" s="29">
        <f t="shared" si="18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IF(ISBLANK(LAT_Dreh!$A$2),0,IF(ISBLANK(A33),0,IF((OR(EXACT(A33,LAT_Dreh!$C$2:$C$123))),VLOOKUP(A33,LAT_Dreh!$C$2:$I$123,4,FALSE))))</f>
        <v>0</v>
      </c>
      <c r="AJ33" s="29">
        <f t="shared" si="19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20"/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IF(ISBLANK(NIA_Weit!$A$2),0,IF(ISBLANK(A33),0,IF((OR(EXACT(A33,NIA_Weit!$C$2:$C$200))),VLOOKUP(A33,NIA_Weit!$C$2:$I$200,4,FALSE))))</f>
        <v>0</v>
      </c>
      <c r="AP33" s="29">
        <f t="shared" si="21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6">
        <f t="array" ref="BA33">IF(ISBLANK(ANG_Hoch!$A$2),0,IF(ISBLANK(A33),0,IF((OR(EXACT(A33,ANG_Hoch!$C$2:$C$200))),VLOOKUP(A33,ANG_Hoch!$C$2:$I$200,4,FALSE))))</f>
        <v>0</v>
      </c>
      <c r="BB33" s="29">
        <f t="shared" si="25"/>
        <v>51</v>
      </c>
      <c r="BC33" s="39">
        <f>VLOOKUP(BB33,[1]Punktezuordnung!$A$2:$B$52,2,FALSE())</f>
        <v>0</v>
      </c>
    </row>
    <row r="34" spans="1:55" x14ac:dyDescent="0.3">
      <c r="A34" s="54"/>
      <c r="B34" s="54"/>
      <c r="C34" s="54"/>
      <c r="D34" s="54"/>
      <c r="E34" s="29" t="str">
        <f t="shared" si="0"/>
        <v/>
      </c>
      <c r="F34" s="40">
        <f>SUM(LARGE(H34:S34,{1;2;3;4;5;6;7;8;9}))</f>
        <v>0</v>
      </c>
      <c r="G34" s="34">
        <f t="shared" si="1"/>
        <v>0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8"/>
        <v>0</v>
      </c>
      <c r="O34" s="52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IF(ISBLANK(ALS_Sprint!$A$2),100,IF(ISBLANK(A34),100,IF((OR(EXACT(A34,ALS_Sprint!$C$2:$C$107))),VLOOKUP(A34,ALS_Sprint!$C$2:$I$107,4,FALSE))))</f>
        <v>100</v>
      </c>
      <c r="U34" s="29">
        <f t="shared" si="14"/>
        <v>51</v>
      </c>
      <c r="V34" s="40">
        <f>VLOOKUP(U34,[1]Punktezuordnung!$A$2:$B$52,2,FALSE())</f>
        <v>0</v>
      </c>
      <c r="W34" s="44">
        <f t="array" ref="W34">IF(ISBLANK(ALS_Wurf!$A$2),0,IF(ISBLANK(A34),0,IF((OR(EXACT(A34,ALS_Wurf!$C$2:$C$108))),VLOOKUP(A34,ALS_Wurf!$C$2:$I$108,4,FALSE))))</f>
        <v>0</v>
      </c>
      <c r="X34" s="29">
        <f t="shared" si="15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IF(ISBLANK(FRI_Sprint!$A$2),100,IF(ISBLANK(A34),100,IF((OR(EXACT(A34,FRI_Sprint!$C$2:$C$112))),VLOOKUP(A34,FRI_Sprint!$C$2:$I$112,4,FALSE))))</f>
        <v>100</v>
      </c>
      <c r="AA34" s="29">
        <f t="shared" si="16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IF(ISBLANK(FRI_Stoß!$A$2),0,IF(ISBLANK(A34),0,IF((OR(EXACT(A34,FRI_Stoß!$C$2:$C$105))),VLOOKUP(A34,FRI_Stoß!$C$2:$I$105,4,FALSE))))</f>
        <v>0</v>
      </c>
      <c r="AD34" s="29">
        <f t="shared" si="17"/>
        <v>51</v>
      </c>
      <c r="AE34" s="40">
        <f>VLOOKUP(AD34,[1]Punktezuordnung!$A$2:$B$52,2,FALSE())</f>
        <v>0</v>
      </c>
      <c r="AF34" s="59">
        <f t="array" ref="AF34">IF(ISBLANK(LAT_Stab!$A$2),0,IF(ISBLANK(A34),0,IF((OR(EXACT(A34,LAT_Stab!$C$2:$C$123))),VLOOKUP(A34,LAT_Stab!$C$2:$I$123,4,FALSE))))</f>
        <v>0</v>
      </c>
      <c r="AG34" s="29">
        <f t="shared" si="18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IF(ISBLANK(LAT_Dreh!$A$2),0,IF(ISBLANK(A34),0,IF((OR(EXACT(A34,LAT_Dreh!$C$2:$C$123))),VLOOKUP(A34,LAT_Dreh!$C$2:$I$123,4,FALSE))))</f>
        <v>0</v>
      </c>
      <c r="AJ34" s="29">
        <f t="shared" si="19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20"/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IF(ISBLANK(NIA_Weit!$A$2),0,IF(ISBLANK(A34),0,IF((OR(EXACT(A34,NIA_Weit!$C$2:$C$200))),VLOOKUP(A34,NIA_Weit!$C$2:$I$200,4,FALSE))))</f>
        <v>0</v>
      </c>
      <c r="AP34" s="29">
        <f t="shared" si="21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6">
        <f t="array" ref="BA34">IF(ISBLANK(ANG_Hoch!$A$2),0,IF(ISBLANK(A34),0,IF((OR(EXACT(A34,ANG_Hoch!$C$2:$C$200))),VLOOKUP(A34,ANG_Hoch!$C$2:$I$200,4,FALSE))))</f>
        <v>0</v>
      </c>
      <c r="BB34" s="29">
        <f t="shared" si="25"/>
        <v>51</v>
      </c>
      <c r="BC34" s="39">
        <f>VLOOKUP(BB34,[1]Punktezuordnung!$A$2:$B$52,2,FALSE())</f>
        <v>0</v>
      </c>
    </row>
    <row r="35" spans="1:55" x14ac:dyDescent="0.3">
      <c r="A35" s="54"/>
      <c r="B35" s="54"/>
      <c r="C35" s="54"/>
      <c r="D35" s="54"/>
      <c r="E35" s="29" t="str">
        <f t="shared" si="0"/>
        <v/>
      </c>
      <c r="F35" s="40">
        <f>SUM(LARGE(H35:S35,{1;2;3;4;5;6;7;8;9}))</f>
        <v>0</v>
      </c>
      <c r="G35" s="34">
        <f t="shared" si="1"/>
        <v>0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8"/>
        <v>0</v>
      </c>
      <c r="O35" s="52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IF(ISBLANK(ALS_Sprint!$A$2),100,IF(ISBLANK(A35),100,IF((OR(EXACT(A35,ALS_Sprint!$C$2:$C$107))),VLOOKUP(A35,ALS_Sprint!$C$2:$I$107,4,FALSE))))</f>
        <v>100</v>
      </c>
      <c r="U35" s="29">
        <f t="shared" si="14"/>
        <v>51</v>
      </c>
      <c r="V35" s="40">
        <f>VLOOKUP(U35,[1]Punktezuordnung!$A$2:$B$52,2,FALSE())</f>
        <v>0</v>
      </c>
      <c r="W35" s="44">
        <f t="array" ref="W35">IF(ISBLANK(ALS_Wurf!$A$2),0,IF(ISBLANK(A35),0,IF((OR(EXACT(A35,ALS_Wurf!$C$2:$C$108))),VLOOKUP(A35,ALS_Wurf!$C$2:$I$108,4,FALSE))))</f>
        <v>0</v>
      </c>
      <c r="X35" s="29">
        <f t="shared" si="15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IF(ISBLANK(FRI_Sprint!$A$2),100,IF(ISBLANK(A35),100,IF((OR(EXACT(A35,FRI_Sprint!$C$2:$C$112))),VLOOKUP(A35,FRI_Sprint!$C$2:$I$112,4,FALSE))))</f>
        <v>100</v>
      </c>
      <c r="AA35" s="29">
        <f t="shared" si="16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IF(ISBLANK(FRI_Stoß!$A$2),0,IF(ISBLANK(A35),0,IF((OR(EXACT(A35,FRI_Stoß!$C$2:$C$105))),VLOOKUP(A35,FRI_Stoß!$C$2:$I$105,4,FALSE))))</f>
        <v>0</v>
      </c>
      <c r="AD35" s="29">
        <f t="shared" si="17"/>
        <v>51</v>
      </c>
      <c r="AE35" s="40">
        <f>VLOOKUP(AD35,[1]Punktezuordnung!$A$2:$B$52,2,FALSE())</f>
        <v>0</v>
      </c>
      <c r="AF35" s="59">
        <f t="array" ref="AF35">IF(ISBLANK(LAT_Stab!$A$2),0,IF(ISBLANK(A35),0,IF((OR(EXACT(A35,LAT_Stab!$C$2:$C$123))),VLOOKUP(A35,LAT_Stab!$C$2:$I$123,4,FALSE))))</f>
        <v>0</v>
      </c>
      <c r="AG35" s="29">
        <f t="shared" si="18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IF(ISBLANK(LAT_Dreh!$A$2),0,IF(ISBLANK(A35),0,IF((OR(EXACT(A35,LAT_Dreh!$C$2:$C$123))),VLOOKUP(A35,LAT_Dreh!$C$2:$I$123,4,FALSE))))</f>
        <v>0</v>
      </c>
      <c r="AJ35" s="29">
        <f t="shared" si="19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20"/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IF(ISBLANK(NIA_Weit!$A$2),0,IF(ISBLANK(A35),0,IF((OR(EXACT(A35,NIA_Weit!$C$2:$C$200))),VLOOKUP(A35,NIA_Weit!$C$2:$I$200,4,FALSE))))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6">
        <f t="array" ref="BA35">IF(ISBLANK(ANG_Hoch!$A$2),0,IF(ISBLANK(A35),0,IF((OR(EXACT(A35,ANG_Hoch!$C$2:$C$200))),VLOOKUP(A35,ANG_Hoch!$C$2:$I$200,4,FALSE))))</f>
        <v>0</v>
      </c>
      <c r="BB35" s="29">
        <f t="shared" si="25"/>
        <v>51</v>
      </c>
      <c r="BC35" s="39">
        <f>VLOOKUP(BB35,[1]Punktezuordnung!$A$2:$B$52,2,FALSE())</f>
        <v>0</v>
      </c>
    </row>
    <row r="36" spans="1:55" x14ac:dyDescent="0.3">
      <c r="A36" s="54"/>
      <c r="B36" s="54"/>
      <c r="C36" s="54"/>
      <c r="D36" s="54"/>
      <c r="E36" s="29" t="str">
        <f t="shared" si="0"/>
        <v/>
      </c>
      <c r="F36" s="40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2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IF(ISBLANK(ALS_Sprint!$A$2),100,IF(ISBLANK(A36),100,IF((OR(EXACT(A36,ALS_Sprint!$C$2:$C$107))),VLOOKUP(A36,ALS_Sprint!$C$2:$I$107,4,FALSE))))</f>
        <v>100</v>
      </c>
      <c r="U36" s="29">
        <f t="shared" si="14"/>
        <v>51</v>
      </c>
      <c r="V36" s="40">
        <f>VLOOKUP(U36,[1]Punktezuordnung!$A$2:$B$52,2,FALSE())</f>
        <v>0</v>
      </c>
      <c r="W36" s="44">
        <f t="array" ref="W36">IF(ISBLANK(ALS_Wurf!$A$2),0,IF(ISBLANK(A36),0,IF((OR(EXACT(A36,ALS_Wurf!$C$2:$C$108))),VLOOKUP(A36,ALS_Wurf!$C$2:$I$108,4,FALSE))))</f>
        <v>0</v>
      </c>
      <c r="X36" s="29">
        <f t="shared" si="15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IF(ISBLANK(FRI_Sprint!$A$2),100,IF(ISBLANK(A36),100,IF((OR(EXACT(A36,FRI_Sprint!$C$2:$C$112))),VLOOKUP(A36,FRI_Sprint!$C$2:$I$112,4,FALSE))))</f>
        <v>100</v>
      </c>
      <c r="AA36" s="29">
        <f t="shared" si="16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IF(ISBLANK(FRI_Stoß!$A$2),0,IF(ISBLANK(A36),0,IF((OR(EXACT(A36,FRI_Stoß!$C$2:$C$105))),VLOOKUP(A36,FRI_Stoß!$C$2:$I$105,4,FALSE))))</f>
        <v>0</v>
      </c>
      <c r="AD36" s="29">
        <f t="shared" si="17"/>
        <v>51</v>
      </c>
      <c r="AE36" s="40">
        <f>VLOOKUP(AD36,[1]Punktezuordnung!$A$2:$B$52,2,FALSE())</f>
        <v>0</v>
      </c>
      <c r="AF36" s="59">
        <f t="array" ref="AF36">IF(ISBLANK(LAT_Stab!$A$2),0,IF(ISBLANK(A36),0,IF((OR(EXACT(A36,LAT_Stab!$C$2:$C$123))),VLOOKUP(A36,LAT_Stab!$C$2:$I$123,4,FALSE))))</f>
        <v>0</v>
      </c>
      <c r="AG36" s="29">
        <f t="shared" si="18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IF(ISBLANK(LAT_Dreh!$A$2),0,IF(ISBLANK(A36),0,IF((OR(EXACT(A36,LAT_Dreh!$C$2:$C$123))),VLOOKUP(A36,LAT_Dreh!$C$2:$I$123,4,FALSE))))</f>
        <v>0</v>
      </c>
      <c r="AJ36" s="29">
        <f t="shared" si="19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20"/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IF(ISBLANK(NIA_Weit!$A$2),0,IF(ISBLANK(A36),0,IF((OR(EXACT(A36,NIA_Weit!$C$2:$C$200))),VLOOKUP(A36,NIA_Weit!$C$2:$I$200,4,FALSE))))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6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si="0"/>
        <v/>
      </c>
      <c r="F37" s="40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0</v>
      </c>
      <c r="O37" s="52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si="14"/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si="15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IF(ISBLANK(FRI_Sprint!$A$2),100,IF(ISBLANK(A37),100,IF((OR(EXACT(A37,FRI_Sprint!$C$2:$C$112))),VLOOKUP(A37,FRI_Sprint!$C$2:$I$112,4,FALSE))))</f>
        <v>100</v>
      </c>
      <c r="AA37" s="29">
        <f t="shared" si="16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IF(ISBLANK(FRI_Stoß!$A$2),0,IF(ISBLANK(A37),0,IF((OR(EXACT(A37,FRI_Stoß!$C$2:$C$105))),VLOOKUP(A37,FRI_Stoß!$C$2:$I$105,4,FALSE))))</f>
        <v>0</v>
      </c>
      <c r="AD37" s="29">
        <f t="shared" si="17"/>
        <v>51</v>
      </c>
      <c r="AE37" s="40">
        <f>VLOOKUP(AD37,[1]Punktezuordnung!$A$2:$B$52,2,FALSE())</f>
        <v>0</v>
      </c>
      <c r="AF37" s="59">
        <f t="array" ref="AF37">IF(ISBLANK(LAT_Stab!$A$2),0,IF(ISBLANK(A37),0,IF((OR(EXACT(A37,LAT_Stab!$C$2:$C$123))),VLOOKUP(A37,LAT_Stab!$C$2:$I$123,4,FALSE))))</f>
        <v>0</v>
      </c>
      <c r="AG37" s="29">
        <f t="shared" si="18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IF(ISBLANK(LAT_Dreh!$A$2),0,IF(ISBLANK(A37),0,IF((OR(EXACT(A37,LAT_Dreh!$C$2:$C$123))),VLOOKUP(A37,LAT_Dreh!$C$2:$I$123,4,FALSE))))</f>
        <v>0</v>
      </c>
      <c r="AJ37" s="29">
        <f t="shared" si="19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20"/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IF(ISBLANK(NIA_Weit!$A$2),0,IF(ISBLANK(A37),0,IF((OR(EXACT(A37,NIA_Weit!$C$2:$C$200))),VLOOKUP(A37,NIA_Weit!$C$2:$I$200,4,FALSE))))</f>
        <v>0</v>
      </c>
      <c r="AP37" s="29">
        <f t="shared" si="21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6">
        <f t="array" ref="BA37">IF(ISBLANK(ANG_Hoch!$A$2),0,IF(ISBLANK(A37),0,IF((OR(EXACT(A37,ANG_Hoch!$C$2:$C$200))),VLOOKUP(A37,ANG_Hoch!$C$2:$I$200,4,FALSE))))</f>
        <v>0</v>
      </c>
      <c r="BB37" s="29">
        <f t="shared" si="25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si="0"/>
        <v/>
      </c>
      <c r="F38" s="40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8"/>
        <v>0</v>
      </c>
      <c r="O38" s="52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si="14"/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100</v>
      </c>
      <c r="AA38" s="29">
        <f t="shared" si="16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IF(ISBLANK(FRI_Stoß!$A$2),0,IF(ISBLANK(A38),0,IF((OR(EXACT(A38,FRI_Stoß!$C$2:$C$105))),VLOOKUP(A38,FRI_Stoß!$C$2:$I$105,4,FALSE))))</f>
        <v>0</v>
      </c>
      <c r="AD38" s="29">
        <f t="shared" si="17"/>
        <v>51</v>
      </c>
      <c r="AE38" s="40">
        <f>VLOOKUP(AD38,[1]Punktezuordnung!$A$2:$B$52,2,FALSE())</f>
        <v>0</v>
      </c>
      <c r="AF38" s="59">
        <f t="array" ref="AF38">IF(ISBLANK(LAT_Stab!$A$2),0,IF(ISBLANK(A38),0,IF((OR(EXACT(A38,LAT_Stab!$C$2:$C$123))),VLOOKUP(A38,LAT_Stab!$C$2:$I$123,4,FALSE))))</f>
        <v>0</v>
      </c>
      <c r="AG38" s="29">
        <f t="shared" si="18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IF(ISBLANK(LAT_Dreh!$A$2),0,IF(ISBLANK(A38),0,IF((OR(EXACT(A38,LAT_Dreh!$C$2:$C$123))),VLOOKUP(A38,LAT_Dreh!$C$2:$I$123,4,FALSE))))</f>
        <v>0</v>
      </c>
      <c r="AJ38" s="29">
        <f t="shared" si="19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20"/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IF(ISBLANK(NIA_Weit!$A$2),0,IF(ISBLANK(A38),0,IF((OR(EXACT(A38,NIA_Weit!$C$2:$C$200))),VLOOKUP(A38,NIA_Weit!$C$2:$I$200,4,FALSE))))</f>
        <v>0</v>
      </c>
      <c r="AP38" s="29">
        <f t="shared" si="21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6">
        <f t="array" ref="BA38">IF(ISBLANK(ANG_Hoch!$A$2),0,IF(ISBLANK(A38),0,IF((OR(EXACT(A38,ANG_Hoch!$C$2:$C$200))),VLOOKUP(A38,ANG_Hoch!$C$2:$I$200,4,FALSE))))</f>
        <v>0</v>
      </c>
      <c r="BB38" s="29">
        <f t="shared" si="25"/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0"/>
        <v/>
      </c>
      <c r="F39" s="40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8"/>
        <v>0</v>
      </c>
      <c r="O39" s="52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14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15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IF(ISBLANK(FRI_Sprint!$A$2),100,IF(ISBLANK(A39),100,IF((OR(EXACT(A39,FRI_Sprint!$C$2:$C$112))),VLOOKUP(A39,FRI_Sprint!$C$2:$I$112,4,FALSE))))</f>
        <v>100</v>
      </c>
      <c r="AA39" s="29">
        <f t="shared" si="16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IF(ISBLANK(FRI_Stoß!$A$2),0,IF(ISBLANK(A39),0,IF((OR(EXACT(A39,FRI_Stoß!$C$2:$C$105))),VLOOKUP(A39,FRI_Stoß!$C$2:$I$105,4,FALSE))))</f>
        <v>0</v>
      </c>
      <c r="AD39" s="29">
        <f t="shared" si="17"/>
        <v>51</v>
      </c>
      <c r="AE39" s="40">
        <f>VLOOKUP(AD39,[1]Punktezuordnung!$A$2:$B$52,2,FALSE())</f>
        <v>0</v>
      </c>
      <c r="AF39" s="59">
        <f t="array" ref="AF39">IF(ISBLANK(LAT_Stab!$A$2),0,IF(ISBLANK(A39),0,IF((OR(EXACT(A39,LAT_Stab!$C$2:$C$123))),VLOOKUP(A39,LAT_Stab!$C$2:$I$123,4,FALSE))))</f>
        <v>0</v>
      </c>
      <c r="AG39" s="29">
        <f t="shared" si="18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IF(ISBLANK(LAT_Dreh!$A$2),0,IF(ISBLANK(A39),0,IF((OR(EXACT(A39,LAT_Dreh!$C$2:$C$123))),VLOOKUP(A39,LAT_Dreh!$C$2:$I$123,4,FALSE))))</f>
        <v>0</v>
      </c>
      <c r="AJ39" s="29">
        <f t="shared" si="19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20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IF(ISBLANK(NIA_Weit!$A$2),0,IF(ISBLANK(A39),0,IF((OR(EXACT(A39,NIA_Weit!$C$2:$C$200))),VLOOKUP(A39,NIA_Weit!$C$2:$I$200,4,FALSE))))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6">
        <f t="array" ref="BA39">IF(ISBLANK(ANG_Hoch!$A$2),0,IF(ISBLANK(A39),0,IF((OR(EXACT(A39,ANG_Hoch!$C$2:$C$200))),VLOOKUP(A39,ANG_Hoch!$C$2:$I$200,4,FALSE))))</f>
        <v>0</v>
      </c>
      <c r="BB39" s="29">
        <f t="shared" si="25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14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IF(ISBLANK(FRI_Sprint!$A$2),100,IF(ISBLANK(A40),100,IF((OR(EXACT(A40,FRI_Sprint!$C$2:$C$112))),VLOOKUP(A40,FRI_Sprint!$C$2:$I$112,4,FALSE))))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IF(ISBLANK(FRI_Stoß!$A$2),0,IF(ISBLANK(A40),0,IF((OR(EXACT(A40,FRI_Stoß!$C$2:$C$105))),VLOOKUP(A40,FRI_Stoß!$C$2:$I$105,4,FALSE))))</f>
        <v>0</v>
      </c>
      <c r="AD40" s="29">
        <f t="shared" si="17"/>
        <v>51</v>
      </c>
      <c r="AE40" s="40">
        <f>VLOOKUP(AD40,[1]Punktezuordnung!$A$2:$B$52,2,FALSE())</f>
        <v>0</v>
      </c>
      <c r="AF40" s="59">
        <f t="array" ref="AF40">IF(ISBLANK(LAT_Stab!$A$2),0,IF(ISBLANK(A40),0,IF((OR(EXACT(A40,LAT_Stab!$C$2:$C$123))),VLOOKUP(A40,LAT_Stab!$C$2:$I$123,4,FALSE))))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IF(ISBLANK(LAT_Dreh!$A$2),0,IF(ISBLANK(A40),0,IF((OR(EXACT(A40,LAT_Dreh!$C$2:$C$123))),VLOOKUP(A40,LAT_Dreh!$C$2:$I$123,4,FALSE))))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20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IF(ISBLANK(NIA_Weit!$A$2),0,IF(ISBLANK(A40),0,IF((OR(EXACT(A40,NIA_Weit!$C$2:$C$200))),VLOOKUP(A40,NIA_Weit!$C$2:$I$200,4,FALSE))))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6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2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14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IF(ISBLANK(FRI_Sprint!$A$2),100,IF(ISBLANK(A41),100,IF((OR(EXACT(A41,FRI_Sprint!$C$2:$C$112))),VLOOKUP(A41,FRI_Sprint!$C$2:$I$112,4,FALSE))))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IF(ISBLANK(FRI_Stoß!$A$2),0,IF(ISBLANK(A41),0,IF((OR(EXACT(A41,FRI_Stoß!$C$2:$C$105))),VLOOKUP(A41,FRI_Stoß!$C$2:$I$105,4,FALSE))))</f>
        <v>0</v>
      </c>
      <c r="AD41" s="29">
        <f t="shared" si="17"/>
        <v>51</v>
      </c>
      <c r="AE41" s="40">
        <f>VLOOKUP(AD41,[1]Punktezuordnung!$A$2:$B$52,2,FALSE())</f>
        <v>0</v>
      </c>
      <c r="AF41" s="59">
        <f t="array" ref="AF41">IF(ISBLANK(LAT_Stab!$A$2),0,IF(ISBLANK(A41),0,IF((OR(EXACT(A41,LAT_Stab!$C$2:$C$123))),VLOOKUP(A41,LAT_Stab!$C$2:$I$123,4,FALSE))))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IF(ISBLANK(LAT_Dreh!$A$2),0,IF(ISBLANK(A41),0,IF((OR(EXACT(A41,LAT_Dreh!$C$2:$C$123))),VLOOKUP(A41,LAT_Dreh!$C$2:$I$123,4,FALSE))))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20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IF(ISBLANK(NIA_Weit!$A$2),0,IF(ISBLANK(A41),0,IF((OR(EXACT(A41,NIA_Weit!$C$2:$C$200))),VLOOKUP(A41,NIA_Weit!$C$2:$I$200,4,FALSE))))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6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14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IF(ISBLANK(FRI_Sprint!$A$2),100,IF(ISBLANK(A42),100,IF((OR(EXACT(A42,FRI_Sprint!$C$2:$C$112))),VLOOKUP(A42,FRI_Sprint!$C$2:$I$112,4,FALSE))))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IF(ISBLANK(FRI_Stoß!$A$2),0,IF(ISBLANK(A42),0,IF((OR(EXACT(A42,FRI_Stoß!$C$2:$C$105))),VLOOKUP(A42,FRI_Stoß!$C$2:$I$105,4,FALSE))))</f>
        <v>0</v>
      </c>
      <c r="AD42" s="29">
        <f t="shared" si="17"/>
        <v>51</v>
      </c>
      <c r="AE42" s="40">
        <f>VLOOKUP(AD42,[1]Punktezuordnung!$A$2:$B$52,2,FALSE())</f>
        <v>0</v>
      </c>
      <c r="AF42" s="59">
        <f t="array" ref="AF42">IF(ISBLANK(LAT_Stab!$A$2),0,IF(ISBLANK(A42),0,IF((OR(EXACT(A42,LAT_Stab!$C$2:$C$123))),VLOOKUP(A42,LAT_Stab!$C$2:$I$123,4,FALSE))))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IF(ISBLANK(LAT_Dreh!$A$2),0,IF(ISBLANK(A42),0,IF((OR(EXACT(A42,LAT_Dreh!$C$2:$C$123))),VLOOKUP(A42,LAT_Dreh!$C$2:$I$123,4,FALSE))))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20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IF(ISBLANK(NIA_Weit!$A$2),0,IF(ISBLANK(A42),0,IF((OR(EXACT(A42,NIA_Weit!$C$2:$C$200))),VLOOKUP(A42,NIA_Weit!$C$2:$I$200,4,FALSE))))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6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2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14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IF(ISBLANK(FRI_Stoß!$A$2),0,IF(ISBLANK(A43),0,IF((OR(EXACT(A43,FRI_Stoß!$C$2:$C$105))),VLOOKUP(A43,FRI_Stoß!$C$2:$I$105,4,FALSE))))</f>
        <v>0</v>
      </c>
      <c r="AD43" s="29">
        <f t="shared" si="17"/>
        <v>51</v>
      </c>
      <c r="AE43" s="40">
        <f>VLOOKUP(AD43,[1]Punktezuordnung!$A$2:$B$52,2,FALSE())</f>
        <v>0</v>
      </c>
      <c r="AF43" s="59">
        <f t="array" ref="AF43">IF(ISBLANK(LAT_Stab!$A$2),0,IF(ISBLANK(A43),0,IF((OR(EXACT(A43,LAT_Stab!$C$2:$C$123))),VLOOKUP(A43,LAT_Stab!$C$2:$I$123,4,FALSE))))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IF(ISBLANK(LAT_Dreh!$A$2),0,IF(ISBLANK(A43),0,IF((OR(EXACT(A43,LAT_Dreh!$C$2:$C$123))),VLOOKUP(A43,LAT_Dreh!$C$2:$I$123,4,FALSE))))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20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IF(ISBLANK(NIA_Weit!$A$2),0,IF(ISBLANK(A43),0,IF((OR(EXACT(A43,NIA_Weit!$C$2:$C$200))),VLOOKUP(A43,NIA_Weit!$C$2:$I$200,4,FALSE))))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6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14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IF(ISBLANK(FRI_Sprint!$A$2),100,IF(ISBLANK(A44),100,IF((OR(EXACT(A44,FRI_Sprint!$C$2:$C$112))),VLOOKUP(A44,FRI_Sprint!$C$2:$I$112,4,FALSE))))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IF(ISBLANK(FRI_Stoß!$A$2),0,IF(ISBLANK(A44),0,IF((OR(EXACT(A44,FRI_Stoß!$C$2:$C$105))),VLOOKUP(A44,FRI_Stoß!$C$2:$I$105,4,FALSE))))</f>
        <v>0</v>
      </c>
      <c r="AD44" s="29">
        <f t="shared" si="17"/>
        <v>51</v>
      </c>
      <c r="AE44" s="40">
        <f>VLOOKUP(AD44,[1]Punktezuordnung!$A$2:$B$52,2,FALSE())</f>
        <v>0</v>
      </c>
      <c r="AF44" s="59">
        <f t="array" ref="AF44">IF(ISBLANK(LAT_Stab!$A$2),0,IF(ISBLANK(A44),0,IF((OR(EXACT(A44,LAT_Stab!$C$2:$C$123))),VLOOKUP(A44,LAT_Stab!$C$2:$I$123,4,FALSE))))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IF(ISBLANK(LAT_Dreh!$A$2),0,IF(ISBLANK(A44),0,IF((OR(EXACT(A44,LAT_Dreh!$C$2:$C$123))),VLOOKUP(A44,LAT_Dreh!$C$2:$I$123,4,FALSE))))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20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IF(ISBLANK(NIA_Weit!$A$2),0,IF(ISBLANK(A44),0,IF((OR(EXACT(A44,NIA_Weit!$C$2:$C$200))),VLOOKUP(A44,NIA_Weit!$C$2:$I$200,4,FALSE))))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6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14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IF(ISBLANK(FRI_Stoß!$A$2),0,IF(ISBLANK(A45),0,IF((OR(EXACT(A45,FRI_Stoß!$C$2:$C$105))),VLOOKUP(A45,FRI_Stoß!$C$2:$I$105,4,FALSE))))</f>
        <v>0</v>
      </c>
      <c r="AD45" s="29">
        <f t="shared" si="17"/>
        <v>51</v>
      </c>
      <c r="AE45" s="40">
        <f>VLOOKUP(AD45,[1]Punktezuordnung!$A$2:$B$52,2,FALSE())</f>
        <v>0</v>
      </c>
      <c r="AF45" s="59">
        <f t="array" ref="AF45">IF(ISBLANK(LAT_Stab!$A$2),0,IF(ISBLANK(A45),0,IF((OR(EXACT(A45,LAT_Stab!$C$2:$C$123))),VLOOKUP(A45,LAT_Stab!$C$2:$I$123,4,FALSE))))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IF(ISBLANK(LAT_Dreh!$A$2),0,IF(ISBLANK(A45),0,IF((OR(EXACT(A45,LAT_Dreh!$C$2:$C$123))),VLOOKUP(A45,LAT_Dreh!$C$2:$I$123,4,FALSE))))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20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IF(ISBLANK(NIA_Weit!$A$2),0,IF(ISBLANK(A45),0,IF((OR(EXACT(A45,NIA_Weit!$C$2:$C$200))),VLOOKUP(A45,NIA_Weit!$C$2:$I$200,4,FALSE))))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6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14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IF(ISBLANK(FRI_Stoß!$A$2),0,IF(ISBLANK(A46),0,IF((OR(EXACT(A46,FRI_Stoß!$C$2:$C$105))),VLOOKUP(A46,FRI_Stoß!$C$2:$I$105,4,FALSE))))</f>
        <v>0</v>
      </c>
      <c r="AD46" s="29">
        <f t="shared" si="17"/>
        <v>51</v>
      </c>
      <c r="AE46" s="40">
        <f>VLOOKUP(AD46,[1]Punktezuordnung!$A$2:$B$52,2,FALSE())</f>
        <v>0</v>
      </c>
      <c r="AF46" s="59">
        <f t="array" ref="AF46">IF(ISBLANK(LAT_Stab!$A$2),0,IF(ISBLANK(A46),0,IF((OR(EXACT(A46,LAT_Stab!$C$2:$C$123))),VLOOKUP(A46,LAT_Stab!$C$2:$I$123,4,FALSE))))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IF(ISBLANK(LAT_Dreh!$A$2),0,IF(ISBLANK(A46),0,IF((OR(EXACT(A46,LAT_Dreh!$C$2:$C$123))),VLOOKUP(A46,LAT_Dreh!$C$2:$I$123,4,FALSE))))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20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IF(ISBLANK(NIA_Weit!$A$2),0,IF(ISBLANK(A46),0,IF((OR(EXACT(A46,NIA_Weit!$C$2:$C$200))),VLOOKUP(A46,NIA_Weit!$C$2:$I$200,4,FALSE))))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6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14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17"/>
        <v>51</v>
      </c>
      <c r="AE47" s="40">
        <f>VLOOKUP(AD47,[1]Punktezuordnung!$A$2:$B$52,2,FALSE())</f>
        <v>0</v>
      </c>
      <c r="AF47" s="59">
        <f t="array" ref="AF47">IF(ISBLANK(LAT_Stab!$A$2),0,IF(ISBLANK(A47),0,IF((OR(EXACT(A47,LAT_Stab!$C$2:$C$123))),VLOOKUP(A47,LAT_Stab!$C$2:$I$123,4,FALSE))))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20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IF(ISBLANK(NIA_Weit!$A$2),0,IF(ISBLANK(A47),0,IF((OR(EXACT(A47,NIA_Weit!$C$2:$C$200))),VLOOKUP(A47,NIA_Weit!$C$2:$I$200,4,FALSE))))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6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14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17"/>
        <v>51</v>
      </c>
      <c r="AE48" s="40">
        <f>VLOOKUP(AD48,[1]Punktezuordnung!$A$2:$B$52,2,FALSE())</f>
        <v>0</v>
      </c>
      <c r="AF48" s="59">
        <f t="array" ref="AF48">IF(ISBLANK(LAT_Stab!$A$2),0,IF(ISBLANK(A48),0,IF((OR(EXACT(A48,LAT_Stab!$C$2:$C$123))),VLOOKUP(A48,LAT_Stab!$C$2:$I$123,4,FALSE))))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20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IF(ISBLANK(NIA_Weit!$A$2),0,IF(ISBLANK(A48),0,IF((OR(EXACT(A48,NIA_Weit!$C$2:$C$200))),VLOOKUP(A48,NIA_Weit!$C$2:$I$200,4,FALSE))))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6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14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17"/>
        <v>51</v>
      </c>
      <c r="AE49" s="40">
        <f>VLOOKUP(AD49,[1]Punktezuordnung!$A$2:$B$52,2,FALSE())</f>
        <v>0</v>
      </c>
      <c r="AF49" s="59">
        <f t="array" ref="AF49">IF(ISBLANK(LAT_Stab!$A$2),0,IF(ISBLANK(A49),0,IF((OR(EXACT(A49,LAT_Stab!$C$2:$C$123))),VLOOKUP(A49,LAT_Stab!$C$2:$I$123,4,FALSE))))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20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IF(ISBLANK(NIA_Weit!$A$2),0,IF(ISBLANK(A49),0,IF((OR(EXACT(A49,NIA_Weit!$C$2:$C$200))),VLOOKUP(A49,NIA_Weit!$C$2:$I$200,4,FALSE))))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6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14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17"/>
        <v>51</v>
      </c>
      <c r="AE50" s="40">
        <f>VLOOKUP(AD50,[1]Punktezuordnung!$A$2:$B$52,2,FALSE())</f>
        <v>0</v>
      </c>
      <c r="AF50" s="59">
        <f t="array" ref="AF50">IF(ISBLANK(LAT_Stab!$A$2),0,IF(ISBLANK(A50),0,IF((OR(EXACT(A50,LAT_Stab!$C$2:$C$123))),VLOOKUP(A50,LAT_Stab!$C$2:$I$123,4,FALSE))))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20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IF(ISBLANK(NIA_Weit!$A$2),0,IF(ISBLANK(A50),0,IF((OR(EXACT(A50,NIA_Weit!$C$2:$C$200))),VLOOKUP(A50,NIA_Weit!$C$2:$I$200,4,FALSE))))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6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14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17"/>
        <v>51</v>
      </c>
      <c r="AE51" s="40">
        <f>VLOOKUP(AD51,[1]Punktezuordnung!$A$2:$B$52,2,FALSE())</f>
        <v>0</v>
      </c>
      <c r="AF51" s="59">
        <f t="array" ref="AF51">IF(ISBLANK(LAT_Stab!$A$2),0,IF(ISBLANK(A51),0,IF((OR(EXACT(A51,LAT_Stab!$C$2:$C$123))),VLOOKUP(A51,LAT_Stab!$C$2:$I$123,4,FALSE))))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20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IF(ISBLANK(NIA_Weit!$A$2),0,IF(ISBLANK(A51),0,IF((OR(EXACT(A51,NIA_Weit!$C$2:$C$200))),VLOOKUP(A51,NIA_Weit!$C$2:$I$200,4,FALSE))))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6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14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17"/>
        <v>51</v>
      </c>
      <c r="AE52" s="40">
        <f>VLOOKUP(AD52,[1]Punktezuordnung!$A$2:$B$52,2,FALSE())</f>
        <v>0</v>
      </c>
      <c r="AF52" s="59">
        <f t="array" ref="AF52">IF(ISBLANK(LAT_Stab!$A$2),0,IF(ISBLANK(A52),0,IF((OR(EXACT(A52,LAT_Stab!$C$2:$C$123))),VLOOKUP(A52,LAT_Stab!$C$2:$I$123,4,FALSE))))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20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IF(ISBLANK(NIA_Weit!$A$2),0,IF(ISBLANK(A52),0,IF((OR(EXACT(A52,NIA_Weit!$C$2:$C$200))),VLOOKUP(A52,NIA_Weit!$C$2:$I$200,4,FALSE))))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6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14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17"/>
        <v>51</v>
      </c>
      <c r="AE53" s="40">
        <f>VLOOKUP(AD53,[1]Punktezuordnung!$A$2:$B$52,2,FALSE())</f>
        <v>0</v>
      </c>
      <c r="AF53" s="59">
        <f t="array" ref="AF53">IF(ISBLANK(LAT_Stab!$A$2),0,IF(ISBLANK(A53),0,IF((OR(EXACT(A53,LAT_Stab!$C$2:$C$123))),VLOOKUP(A53,LAT_Stab!$C$2:$I$123,4,FALSE))))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20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IF(ISBLANK(NIA_Weit!$A$2),0,IF(ISBLANK(A53),0,IF((OR(EXACT(A53,NIA_Weit!$C$2:$C$200))),VLOOKUP(A53,NIA_Weit!$C$2:$I$200,4,FALSE))))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6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14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17"/>
        <v>51</v>
      </c>
      <c r="AE54" s="40">
        <f>VLOOKUP(AD54,[1]Punktezuordnung!$A$2:$B$52,2,FALSE())</f>
        <v>0</v>
      </c>
      <c r="AF54" s="59">
        <f t="array" ref="AF54">IF(ISBLANK(LAT_Stab!$A$2),0,IF(ISBLANK(A54),0,IF((OR(EXACT(A54,LAT_Stab!$C$2:$C$123))),VLOOKUP(A54,LAT_Stab!$C$2:$I$123,4,FALSE))))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20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IF(ISBLANK(NIA_Weit!$A$2),0,IF(ISBLANK(A54),0,IF((OR(EXACT(A54,NIA_Weit!$C$2:$C$200))),VLOOKUP(A54,NIA_Weit!$C$2:$I$200,4,FALSE))))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6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14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17"/>
        <v>51</v>
      </c>
      <c r="AE55" s="40">
        <f>VLOOKUP(AD55,[1]Punktezuordnung!$A$2:$B$52,2,FALSE())</f>
        <v>0</v>
      </c>
      <c r="AF55" s="59">
        <f t="array" ref="AF55">IF(ISBLANK(LAT_Stab!$A$2),0,IF(ISBLANK(A55),0,IF((OR(EXACT(A55,LAT_Stab!$C$2:$C$123))),VLOOKUP(A55,LAT_Stab!$C$2:$I$123,4,FALSE))))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20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IF(ISBLANK(NIA_Weit!$A$2),0,IF(ISBLANK(A55),0,IF((OR(EXACT(A55,NIA_Weit!$C$2:$C$200))),VLOOKUP(A55,NIA_Weit!$C$2:$I$200,4,FALSE))))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6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14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17"/>
        <v>51</v>
      </c>
      <c r="AE56" s="40">
        <f>VLOOKUP(AD56,[1]Punktezuordnung!$A$2:$B$52,2,FALSE())</f>
        <v>0</v>
      </c>
      <c r="AF56" s="59">
        <f t="array" ref="AF56">IF(ISBLANK(LAT_Stab!$A$2),0,IF(ISBLANK(A56),0,IF((OR(EXACT(A56,LAT_Stab!$C$2:$C$123))),VLOOKUP(A56,LAT_Stab!$C$2:$I$123,4,FALSE))))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20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IF(ISBLANK(NIA_Weit!$A$2),0,IF(ISBLANK(A56),0,IF((OR(EXACT(A56,NIA_Weit!$C$2:$C$200))),VLOOKUP(A56,NIA_Weit!$C$2:$I$200,4,FALSE))))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6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14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17"/>
        <v>51</v>
      </c>
      <c r="AE57" s="40">
        <f>VLOOKUP(AD57,[1]Punktezuordnung!$A$2:$B$52,2,FALSE())</f>
        <v>0</v>
      </c>
      <c r="AF57" s="59">
        <f t="array" ref="AF57">IF(ISBLANK(LAT_Stab!$A$2),0,IF(ISBLANK(A57),0,IF((OR(EXACT(A57,LAT_Stab!$C$2:$C$123))),VLOOKUP(A57,LAT_Stab!$C$2:$I$123,4,FALSE))))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20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IF(ISBLANK(NIA_Weit!$A$2),0,IF(ISBLANK(A57),0,IF((OR(EXACT(A57,NIA_Weit!$C$2:$C$200))),VLOOKUP(A57,NIA_Weit!$C$2:$I$200,4,FALSE))))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6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14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17"/>
        <v>51</v>
      </c>
      <c r="AE58" s="40">
        <f>VLOOKUP(AD58,[1]Punktezuordnung!$A$2:$B$52,2,FALSE())</f>
        <v>0</v>
      </c>
      <c r="AF58" s="59">
        <f t="array" ref="AF58">IF(ISBLANK(LAT_Stab!$A$2),0,IF(ISBLANK(A58),0,IF((OR(EXACT(A58,LAT_Stab!$C$2:$C$123))),VLOOKUP(A58,LAT_Stab!$C$2:$I$123,4,FALSE))))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20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IF(ISBLANK(NIA_Weit!$A$2),0,IF(ISBLANK(A58),0,IF((OR(EXACT(A58,NIA_Weit!$C$2:$C$200))),VLOOKUP(A58,NIA_Weit!$C$2:$I$200,4,FALSE))))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6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14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17"/>
        <v>51</v>
      </c>
      <c r="AE59" s="40">
        <f>VLOOKUP(AD59,[1]Punktezuordnung!$A$2:$B$52,2,FALSE())</f>
        <v>0</v>
      </c>
      <c r="AF59" s="59">
        <f t="array" ref="AF59">IF(ISBLANK(LAT_Stab!$A$2),0,IF(ISBLANK(A59),0,IF((OR(EXACT(A59,LAT_Stab!$C$2:$C$123))),VLOOKUP(A59,LAT_Stab!$C$2:$I$123,4,FALSE))))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20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IF(ISBLANK(NIA_Weit!$A$2),0,IF(ISBLANK(A59),0,IF((OR(EXACT(A59,NIA_Weit!$C$2:$C$200))),VLOOKUP(A59,NIA_Weit!$C$2:$I$200,4,FALSE))))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6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14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17"/>
        <v>51</v>
      </c>
      <c r="AE60" s="40">
        <f>VLOOKUP(AD60,[1]Punktezuordnung!$A$2:$B$52,2,FALSE())</f>
        <v>0</v>
      </c>
      <c r="AF60" s="59">
        <f t="array" ref="AF60">IF(ISBLANK(LAT_Stab!$A$2),0,IF(ISBLANK(A60),0,IF((OR(EXACT(A60,LAT_Stab!$C$2:$C$123))),VLOOKUP(A60,LAT_Stab!$C$2:$I$123,4,FALSE))))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20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IF(ISBLANK(NIA_Weit!$A$2),0,IF(ISBLANK(A60),0,IF((OR(EXACT(A60,NIA_Weit!$C$2:$C$200))),VLOOKUP(A60,NIA_Weit!$C$2:$I$200,4,FALSE))))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6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8">
    <sortCondition ref="E4:E18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60"/>
  <sheetViews>
    <sheetView zoomScaleNormal="100" workbookViewId="0">
      <pane xSplit="6" ySplit="3" topLeftCell="G4" activePane="bottomRight" state="frozen"/>
      <selection pane="topRight" activeCell="B20" sqref="B20"/>
      <selection pane="bottomLeft" activeCell="B20" sqref="B20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</v>
      </c>
      <c r="Q2" s="7" t="str">
        <f>AU2</f>
        <v>Schlagwurf</v>
      </c>
      <c r="R2" s="57" t="str">
        <f>AX2</f>
        <v>Hindernissprint</v>
      </c>
      <c r="S2" s="7" t="str">
        <f>BA2</f>
        <v>Hoch</v>
      </c>
      <c r="T2" s="2" t="s">
        <v>9</v>
      </c>
      <c r="W2" s="58" t="s">
        <v>16</v>
      </c>
      <c r="Y2" s="9"/>
      <c r="Z2" s="2" t="s">
        <v>9</v>
      </c>
      <c r="AC2" s="58" t="s">
        <v>13</v>
      </c>
      <c r="AF2" s="2" t="s">
        <v>11</v>
      </c>
      <c r="AI2" s="58" t="s">
        <v>10</v>
      </c>
      <c r="AL2" s="2" t="s">
        <v>17</v>
      </c>
      <c r="AO2" s="58" t="s">
        <v>12</v>
      </c>
      <c r="AR2" s="2" t="s">
        <v>13</v>
      </c>
      <c r="AU2" s="58" t="s">
        <v>16</v>
      </c>
      <c r="AX2" s="3" t="s">
        <v>14</v>
      </c>
      <c r="BA2" s="58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72</v>
      </c>
      <c r="B4" s="24" t="s">
        <v>70</v>
      </c>
      <c r="C4" s="24">
        <v>2016</v>
      </c>
      <c r="D4" s="24" t="s">
        <v>46</v>
      </c>
      <c r="E4" s="29">
        <f>IF(F4=0,"",RANK(F4,$F$4:$F$60,0))</f>
        <v>1</v>
      </c>
      <c r="F4" s="40">
        <f>SUM(LARGE(H4:S4,{1;2;3;4;5;6;7;8;9}))</f>
        <v>288</v>
      </c>
      <c r="G4" s="41">
        <f>COUNTIF(H4:S4,"&gt;0")</f>
        <v>6</v>
      </c>
      <c r="H4" s="42">
        <f>V4</f>
        <v>49</v>
      </c>
      <c r="I4" s="40">
        <f>Y4</f>
        <v>43</v>
      </c>
      <c r="J4" s="42">
        <f>AB4</f>
        <v>49</v>
      </c>
      <c r="K4" s="40">
        <f>AE4</f>
        <v>48</v>
      </c>
      <c r="L4" s="31">
        <f>AH4</f>
        <v>50</v>
      </c>
      <c r="M4" s="32">
        <f>AK4</f>
        <v>49</v>
      </c>
      <c r="N4" s="43">
        <f>AN4</f>
        <v>0</v>
      </c>
      <c r="O4" s="52">
        <f>AQ4</f>
        <v>0</v>
      </c>
      <c r="P4" s="42">
        <f>AT4</f>
        <v>0</v>
      </c>
      <c r="Q4" s="40">
        <f>AW4</f>
        <v>0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IF(ISBLANK(ALS_Sprint!$A$2),100,IF(ISBLANK(A4),100,IF((OR(EXACT(A4,ALS_Sprint!$C$2:$C$107))),VLOOKUP(A4,ALS_Sprint!$C$2:$I$107,4,FALSE))))</f>
        <v>7.35</v>
      </c>
      <c r="U4" s="29">
        <f>IF(T4&gt;=100,51,RANK(T4,$T$4:$T$60,1))</f>
        <v>2</v>
      </c>
      <c r="V4" s="40">
        <f>VLOOKUP(U4,[1]Punktezuordnung!$A$2:$B$52,2,FALSE())</f>
        <v>49</v>
      </c>
      <c r="W4" s="44">
        <f t="array" ref="W4">IF(ISBLANK(ALS_Wurf!$A$2),0,IF(ISBLANK(A4),0,IF((OR(EXACT(A4,ALS_Wurf!$C$2:$C$108))),VLOOKUP(A4,ALS_Wurf!$C$2:$I$108,4,FALSE))))</f>
        <v>38</v>
      </c>
      <c r="X4" s="29">
        <f>IF(W4&lt;=0,51,RANK(W4,$W$4:$W$60,0))</f>
        <v>8</v>
      </c>
      <c r="Y4" s="40">
        <f>VLOOKUP(X4,[1]Punktezuordnung!$A$2:$B$52,2,FALSE())</f>
        <v>43</v>
      </c>
      <c r="Z4" s="28">
        <f t="array" ref="Z4">IF(ISBLANK(FRI_Sprint!$A$2),100,IF(ISBLANK(A4),100,IF((OR(EXACT(A4,FRI_Sprint!$C$2:$C$112))),VLOOKUP(A4,FRI_Sprint!$C$2:$I$112,4,FALSE))))</f>
        <v>7.4</v>
      </c>
      <c r="AA4" s="29">
        <f>IF(Z4&gt;=100,51,RANK(Z4,$Z$4:$Z$60,1))</f>
        <v>2</v>
      </c>
      <c r="AB4" s="40">
        <f>VLOOKUP(AA4,[1]Punktezuordnung!$A$2:$B$52,2,FALSE())</f>
        <v>49</v>
      </c>
      <c r="AC4" s="37">
        <f t="array" ref="AC4">IF(ISBLANK(FRI_Stoß!$A$2),0,IF(ISBLANK(A4),0,IF((OR(EXACT(A4,FRI_Stoß!$C$2:$C$105))),VLOOKUP(A4,FRI_Stoß!$C$2:$I$105,4,FALSE))))</f>
        <v>29</v>
      </c>
      <c r="AD4" s="29">
        <f>IF(AC4&lt;=0,51,RANK(AC4,$AC$4:$AC$60,0))</f>
        <v>3</v>
      </c>
      <c r="AE4" s="40">
        <f>VLOOKUP(AD4,[1]Punktezuordnung!$A$2:$B$52,2,FALSE())</f>
        <v>48</v>
      </c>
      <c r="AF4" s="59">
        <f t="array" ref="AF4">IF(ISBLANK(LAT_Stab!$A$2),0,IF(ISBLANK(A4),0,IF((OR(EXACT(A4,LAT_Stab!$C$2:$C$123))),VLOOKUP(A4,LAT_Stab!$C$2:$I$123,4,FALSE))))</f>
        <v>25</v>
      </c>
      <c r="AG4" s="29">
        <f>IF(AF4&lt;=0,51,RANK(AF4,$AF$4:$AF$60,0))</f>
        <v>1</v>
      </c>
      <c r="AH4" s="40">
        <f>VLOOKUP(AG4,[1]Punktezuordnung!$A$2:$B$52,2,FALSE())</f>
        <v>50</v>
      </c>
      <c r="AI4" s="38">
        <f t="array" ref="AI4">IF(ISBLANK(LAT_Dreh!$A$2),0,IF(ISBLANK(A4),0,IF((OR(EXACT(A4,LAT_Dreh!$C$2:$C$123))),VLOOKUP(A4,LAT_Dreh!$C$2:$I$123,4,FALSE))))</f>
        <v>30</v>
      </c>
      <c r="AJ4" s="29">
        <f>IF(AI4&lt;=0,51,RANK(AI4,$AI$4:$AI$49,0))</f>
        <v>2</v>
      </c>
      <c r="AK4" s="40">
        <f>VLOOKUP(AJ4,[1]Punktezuordnung!$A$2:$B$52,2,FALSE())</f>
        <v>49</v>
      </c>
      <c r="AL4" s="27">
        <f t="array" ref="AL4">IF(ISBLANK(NIA_Cross!$A$2),100,IF(ISBLANK(A4),100,IF((OR(EXACT(A4,NIA_Cross!$C$2:$C$200))),VLOOKUP(A4,NIA_Cross!$C$2:$I$200,4,FALSE))))</f>
        <v>100</v>
      </c>
      <c r="AM4" s="29">
        <f>IF(AL4=100,51,RANK(AL4,$AL$4:$AL$60,1))</f>
        <v>51</v>
      </c>
      <c r="AN4" s="30">
        <f>VLOOKUP(AM4,[1]Punktezuordnung!$A$2:$B$52,2,FALSE())</f>
        <v>0</v>
      </c>
      <c r="AO4" s="53">
        <f t="array" ref="AO4">IF(ISBLANK(NIA_Weit!$A$2),0,IF(ISBLANK(A4),0,IF((OR(EXACT(A4,NIA_Weit!$C$2:$C$200))),VLOOKUP(A4,NIA_Weit!$C$2:$I$200,4,FALSE))))</f>
        <v>0</v>
      </c>
      <c r="AP4" s="29">
        <f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6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76</v>
      </c>
      <c r="B5" s="24" t="s">
        <v>70</v>
      </c>
      <c r="C5" s="24">
        <v>2016</v>
      </c>
      <c r="D5" s="24" t="s">
        <v>29</v>
      </c>
      <c r="E5" s="29">
        <f>IF(F5=0,"",RANK(F5,$F$4:$F$60,0))</f>
        <v>2</v>
      </c>
      <c r="F5" s="40">
        <f>SUM(LARGE(H5:S5,{1;2;3;4;5;6;7;8;9}))</f>
        <v>278</v>
      </c>
      <c r="G5" s="34">
        <f>COUNTIF(H5:S5,"&gt;0")</f>
        <v>6</v>
      </c>
      <c r="H5" s="35">
        <f>V5</f>
        <v>44</v>
      </c>
      <c r="I5" s="30">
        <f>Y5</f>
        <v>45</v>
      </c>
      <c r="J5" s="35">
        <f>AB5</f>
        <v>49</v>
      </c>
      <c r="K5" s="30">
        <f>AE5</f>
        <v>50</v>
      </c>
      <c r="L5" s="31">
        <f>AH5</f>
        <v>43</v>
      </c>
      <c r="M5" s="32">
        <f>AK5</f>
        <v>47</v>
      </c>
      <c r="N5" s="36">
        <f>AN5</f>
        <v>0</v>
      </c>
      <c r="O5" s="52">
        <f>AQ5</f>
        <v>0</v>
      </c>
      <c r="P5" s="35">
        <f>AT5</f>
        <v>0</v>
      </c>
      <c r="Q5" s="30">
        <f>AW5</f>
        <v>0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IF(ISBLANK(ALS_Sprint!$A$2),100,IF(ISBLANK(A5),100,IF((OR(EXACT(A5,ALS_Sprint!$C$2:$C$107))),VLOOKUP(A5,ALS_Sprint!$C$2:$I$107,4,FALSE))))</f>
        <v>7.73</v>
      </c>
      <c r="U5" s="29">
        <f>IF(T5&gt;=100,51,RANK(T5,$T$4:$T$60,1))</f>
        <v>7</v>
      </c>
      <c r="V5" s="40">
        <f>VLOOKUP(U5,[1]Punktezuordnung!$A$2:$B$52,2,FALSE())</f>
        <v>44</v>
      </c>
      <c r="W5" s="44">
        <f t="array" ref="W5">IF(ISBLANK(ALS_Wurf!$A$2),0,IF(ISBLANK(A5),0,IF((OR(EXACT(A5,ALS_Wurf!$C$2:$C$108))),VLOOKUP(A5,ALS_Wurf!$C$2:$I$108,4,FALSE))))</f>
        <v>41</v>
      </c>
      <c r="X5" s="29">
        <f>IF(W5&lt;=0,51,RANK(W5,$W$4:$W$60,0))</f>
        <v>6</v>
      </c>
      <c r="Y5" s="40">
        <f>VLOOKUP(X5,[1]Punktezuordnung!$A$2:$B$52,2,FALSE())</f>
        <v>45</v>
      </c>
      <c r="Z5" s="28">
        <f t="array" ref="Z5">IF(ISBLANK(FRI_Sprint!$A$2),100,IF(ISBLANK(A5),100,IF((OR(EXACT(A5,FRI_Sprint!$C$2:$C$112))),VLOOKUP(A5,FRI_Sprint!$C$2:$I$112,4,FALSE))))</f>
        <v>7.4</v>
      </c>
      <c r="AA5" s="29">
        <f>IF(Z5&gt;=100,51,RANK(Z5,$Z$4:$Z$60,1))</f>
        <v>2</v>
      </c>
      <c r="AB5" s="40">
        <f>VLOOKUP(AA5,[1]Punktezuordnung!$A$2:$B$52,2,FALSE())</f>
        <v>49</v>
      </c>
      <c r="AC5" s="37">
        <f t="array" ref="AC5">IF(ISBLANK(FRI_Stoß!$A$2),0,IF(ISBLANK(A5),0,IF((OR(EXACT(A5,FRI_Stoß!$C$2:$C$105))),VLOOKUP(A5,FRI_Stoß!$C$2:$I$105,4,FALSE))))</f>
        <v>31</v>
      </c>
      <c r="AD5" s="29">
        <f>IF(AC5&lt;=0,51,RANK(AC5,$AC$4:$AC$60,0))</f>
        <v>1</v>
      </c>
      <c r="AE5" s="40">
        <f>VLOOKUP(AD5,[1]Punktezuordnung!$A$2:$B$52,2,FALSE())</f>
        <v>50</v>
      </c>
      <c r="AF5" s="59">
        <f t="array" ref="AF5">IF(ISBLANK(LAT_Stab!$A$2),0,IF(ISBLANK(A5),0,IF((OR(EXACT(A5,LAT_Stab!$C$2:$C$123))),VLOOKUP(A5,LAT_Stab!$C$2:$I$123,4,FALSE))))</f>
        <v>19</v>
      </c>
      <c r="AG5" s="29">
        <f>IF(AF5&lt;=0,51,RANK(AF5,$AF$4:$AF$60,0))</f>
        <v>8</v>
      </c>
      <c r="AH5" s="40">
        <f>VLOOKUP(AG5,[1]Punktezuordnung!$A$2:$B$52,2,FALSE())</f>
        <v>43</v>
      </c>
      <c r="AI5" s="38">
        <f t="array" ref="AI5">IF(ISBLANK(LAT_Dreh!$A$2),0,IF(ISBLANK(A5),0,IF((OR(EXACT(A5,LAT_Dreh!$C$2:$C$123))),VLOOKUP(A5,LAT_Dreh!$C$2:$I$123,4,FALSE))))</f>
        <v>29</v>
      </c>
      <c r="AJ5" s="29">
        <f>IF(AI5&lt;=0,51,RANK(AI5,$AI$4:$AI$49,0))</f>
        <v>4</v>
      </c>
      <c r="AK5" s="40">
        <f>VLOOKUP(AJ5,[1]Punktezuordnung!$A$2:$B$52,2,FALSE())</f>
        <v>47</v>
      </c>
      <c r="AL5" s="27">
        <f t="array" ref="AL5">IF(ISBLANK(NIA_Cross!$A$2),100,IF(ISBLANK(A5),100,IF((OR(EXACT(A5,NIA_Cross!$C$2:$C$200))),VLOOKUP(A5,NIA_Cross!$C$2:$I$200,4,FALSE))))</f>
        <v>100</v>
      </c>
      <c r="AM5" s="29">
        <f>IF(AL5=100,51,RANK(AL5,$AL$4:$AL$60,1))</f>
        <v>51</v>
      </c>
      <c r="AN5" s="30">
        <f>VLOOKUP(AM5,[1]Punktezuordnung!$A$2:$B$52,2,FALSE())</f>
        <v>0</v>
      </c>
      <c r="AO5" s="53">
        <f t="array" ref="AO5">IF(ISBLANK(NIA_Weit!$A$2),0,IF(ISBLANK(A5),0,IF((OR(EXACT(A5,NIA_Weit!$C$2:$C$200))),VLOOKUP(A5,NIA_Weit!$C$2:$I$200,4,FALSE))))</f>
        <v>0</v>
      </c>
      <c r="AP5" s="29">
        <f>IF(AO5&lt;=0,51,RANK(AO5,$AO$4:$AO$60,0))</f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>IF(AR5&lt;=0,51,RANK(AR5,$AR$4:$AR$60,0))</f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>IF(AU5&lt;=0,51,RANK(AU5,$AU$4:$AU$60,0))</f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6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84</v>
      </c>
      <c r="B6" s="24" t="s">
        <v>70</v>
      </c>
      <c r="C6" s="24">
        <v>2016</v>
      </c>
      <c r="D6" s="24" t="s">
        <v>29</v>
      </c>
      <c r="E6" s="29">
        <f>IF(F6=0,"",RANK(F6,$F$4:$F$60,0))</f>
        <v>3</v>
      </c>
      <c r="F6" s="40">
        <f>SUM(LARGE(H6:S6,{1;2;3;4;5;6;7;8;9}))</f>
        <v>253</v>
      </c>
      <c r="G6" s="34">
        <f>COUNTIF(H6:S6,"&gt;0")</f>
        <v>6</v>
      </c>
      <c r="H6" s="35">
        <f>V6</f>
        <v>36</v>
      </c>
      <c r="I6" s="30">
        <f>Y6</f>
        <v>40</v>
      </c>
      <c r="J6" s="35">
        <f>AB6</f>
        <v>41</v>
      </c>
      <c r="K6" s="30">
        <f>AE6</f>
        <v>45</v>
      </c>
      <c r="L6" s="31">
        <f>AH6</f>
        <v>48</v>
      </c>
      <c r="M6" s="32">
        <f>AK6</f>
        <v>43</v>
      </c>
      <c r="N6" s="36">
        <f>AN6</f>
        <v>0</v>
      </c>
      <c r="O6" s="52">
        <f>AQ6</f>
        <v>0</v>
      </c>
      <c r="P6" s="35">
        <f>AT6</f>
        <v>0</v>
      </c>
      <c r="Q6" s="30">
        <f>AW6</f>
        <v>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IF(ISBLANK(ALS_Sprint!$A$2),100,IF(ISBLANK(A6),100,IF((OR(EXACT(A6,ALS_Sprint!$C$2:$C$107))),VLOOKUP(A6,ALS_Sprint!$C$2:$I$107,4,FALSE))))</f>
        <v>8.19</v>
      </c>
      <c r="U6" s="29">
        <f>IF(T6&gt;=100,51,RANK(T6,$T$4:$T$60,1))</f>
        <v>15</v>
      </c>
      <c r="V6" s="40">
        <f>VLOOKUP(U6,[1]Punktezuordnung!$A$2:$B$52,2,FALSE())</f>
        <v>36</v>
      </c>
      <c r="W6" s="44">
        <f t="array" ref="W6">IF(ISBLANK(ALS_Wurf!$A$2),0,IF(ISBLANK(A6),0,IF((OR(EXACT(A6,ALS_Wurf!$C$2:$C$108))),VLOOKUP(A6,ALS_Wurf!$C$2:$I$108,4,FALSE))))</f>
        <v>35</v>
      </c>
      <c r="X6" s="29">
        <f>IF(W6&lt;=0,51,RANK(W6,$W$4:$W$60,0))</f>
        <v>11</v>
      </c>
      <c r="Y6" s="40">
        <f>VLOOKUP(X6,[1]Punktezuordnung!$A$2:$B$52,2,FALSE())</f>
        <v>40</v>
      </c>
      <c r="Z6" s="28">
        <f t="array" ref="Z6">IF(ISBLANK(FRI_Sprint!$A$2),100,IF(ISBLANK(A6),100,IF((OR(EXACT(A6,FRI_Sprint!$C$2:$C$112))),VLOOKUP(A6,FRI_Sprint!$C$2:$I$112,4,FALSE))))</f>
        <v>8.1999999999999993</v>
      </c>
      <c r="AA6" s="29">
        <f>IF(Z6&gt;=100,51,RANK(Z6,$Z$4:$Z$60,1))</f>
        <v>10</v>
      </c>
      <c r="AB6" s="40">
        <f>VLOOKUP(AA6,[1]Punktezuordnung!$A$2:$B$52,2,FALSE())</f>
        <v>41</v>
      </c>
      <c r="AC6" s="37">
        <f t="array" ref="AC6">IF(ISBLANK(FRI_Stoß!$A$2),0,IF(ISBLANK(A6),0,IF((OR(EXACT(A6,FRI_Stoß!$C$2:$C$105))),VLOOKUP(A6,FRI_Stoß!$C$2:$I$105,4,FALSE))))</f>
        <v>27</v>
      </c>
      <c r="AD6" s="29">
        <f>IF(AC6&lt;=0,51,RANK(AC6,$AC$4:$AC$60,0))</f>
        <v>6</v>
      </c>
      <c r="AE6" s="40">
        <f>VLOOKUP(AD6,[1]Punktezuordnung!$A$2:$B$52,2,FALSE())</f>
        <v>45</v>
      </c>
      <c r="AF6" s="59">
        <f t="array" ref="AF6">IF(ISBLANK(LAT_Stab!$A$2),0,IF(ISBLANK(A6),0,IF((OR(EXACT(A6,LAT_Stab!$C$2:$C$123))),VLOOKUP(A6,LAT_Stab!$C$2:$I$123,4,FALSE))))</f>
        <v>21</v>
      </c>
      <c r="AG6" s="29">
        <f>IF(AF6&lt;=0,51,RANK(AF6,$AF$4:$AF$60,0))</f>
        <v>3</v>
      </c>
      <c r="AH6" s="40">
        <f>VLOOKUP(AG6,[1]Punktezuordnung!$A$2:$B$52,2,FALSE())</f>
        <v>48</v>
      </c>
      <c r="AI6" s="38">
        <f t="array" ref="AI6">IF(ISBLANK(LAT_Dreh!$A$2),0,IF(ISBLANK(A6),0,IF((OR(EXACT(A6,LAT_Dreh!$C$2:$C$123))),VLOOKUP(A6,LAT_Dreh!$C$2:$I$123,4,FALSE))))</f>
        <v>26</v>
      </c>
      <c r="AJ6" s="29">
        <f>IF(AI6&lt;=0,51,RANK(AI6,$AI$4:$AI$49,0))</f>
        <v>8</v>
      </c>
      <c r="AK6" s="40">
        <f>VLOOKUP(AJ6,[1]Punktezuordnung!$A$2:$B$52,2,FALSE())</f>
        <v>43</v>
      </c>
      <c r="AL6" s="27">
        <f t="array" ref="AL6">IF(ISBLANK(NIA_Cross!$A$2),100,IF(ISBLANK(A6),100,IF((OR(EXACT(A6,NIA_Cross!$C$2:$C$200))),VLOOKUP(A6,NIA_Cross!$C$2:$I$200,4,FALSE))))</f>
        <v>100</v>
      </c>
      <c r="AM6" s="29">
        <f>IF(AL6=100,51,RANK(AL6,$AL$4:$AL$60,1))</f>
        <v>51</v>
      </c>
      <c r="AN6" s="30">
        <f>VLOOKUP(AM6,[1]Punktezuordnung!$A$2:$B$52,2,FALSE())</f>
        <v>0</v>
      </c>
      <c r="AO6" s="53">
        <f t="array" ref="AO6">IF(ISBLANK(NIA_Weit!$A$2),0,IF(ISBLANK(A6),0,IF((OR(EXACT(A6,NIA_Weit!$C$2:$C$200))),VLOOKUP(A6,NIA_Weit!$C$2:$I$200,4,FALSE))))</f>
        <v>0</v>
      </c>
      <c r="AP6" s="29">
        <f>IF(AO6&lt;=0,51,RANK(AO6,$AO$4:$AO$60,0))</f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>IF(AR6&lt;=0,51,RANK(AR6,$AR$4:$AR$60,0))</f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>IF(AU6&lt;=0,51,RANK(AU6,$AU$4:$AU$60,0))</f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6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78</v>
      </c>
      <c r="B7" s="24" t="s">
        <v>70</v>
      </c>
      <c r="C7" s="24">
        <v>2016</v>
      </c>
      <c r="D7" s="24" t="s">
        <v>34</v>
      </c>
      <c r="E7" s="29">
        <f>IF(F7=0,"",RANK(F7,$F$4:$F$60,0))</f>
        <v>4</v>
      </c>
      <c r="F7" s="40">
        <f>SUM(LARGE(H7:S7,{1;2;3;4;5;6;7;8;9}))</f>
        <v>252</v>
      </c>
      <c r="G7" s="34">
        <f>COUNTIF(H7:S7,"&gt;0")</f>
        <v>6</v>
      </c>
      <c r="H7" s="35">
        <f>V7</f>
        <v>39</v>
      </c>
      <c r="I7" s="30">
        <f>Y7</f>
        <v>47</v>
      </c>
      <c r="J7" s="35">
        <f>AB7</f>
        <v>42</v>
      </c>
      <c r="K7" s="30">
        <f>AE7</f>
        <v>42</v>
      </c>
      <c r="L7" s="31">
        <f>AH7</f>
        <v>42</v>
      </c>
      <c r="M7" s="32">
        <f>AK7</f>
        <v>40</v>
      </c>
      <c r="N7" s="36">
        <f>AN7</f>
        <v>0</v>
      </c>
      <c r="O7" s="52">
        <f>AQ7</f>
        <v>0</v>
      </c>
      <c r="P7" s="35">
        <f>AT7</f>
        <v>0</v>
      </c>
      <c r="Q7" s="30">
        <f>AW7</f>
        <v>0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IF(ISBLANK(ALS_Sprint!$A$2),100,IF(ISBLANK(A7),100,IF((OR(EXACT(A7,ALS_Sprint!$C$2:$C$107))),VLOOKUP(A7,ALS_Sprint!$C$2:$I$107,4,FALSE))))</f>
        <v>8.08</v>
      </c>
      <c r="U7" s="29">
        <f>IF(T7&gt;=100,51,RANK(T7,$T$4:$T$60,1))</f>
        <v>12</v>
      </c>
      <c r="V7" s="40">
        <f>VLOOKUP(U7,[1]Punktezuordnung!$A$2:$B$52,2,FALSE())</f>
        <v>39</v>
      </c>
      <c r="W7" s="44">
        <f t="array" ref="W7">IF(ISBLANK(ALS_Wurf!$A$2),0,IF(ISBLANK(A7),0,IF((OR(EXACT(A7,ALS_Wurf!$C$2:$C$108))),VLOOKUP(A7,ALS_Wurf!$C$2:$I$108,4,FALSE))))</f>
        <v>42</v>
      </c>
      <c r="X7" s="29">
        <f>IF(W7&lt;=0,51,RANK(W7,$W$4:$W$60,0))</f>
        <v>4</v>
      </c>
      <c r="Y7" s="40">
        <f>VLOOKUP(X7,[1]Punktezuordnung!$A$2:$B$52,2,FALSE())</f>
        <v>47</v>
      </c>
      <c r="Z7" s="28">
        <f t="array" ref="Z7">IF(ISBLANK(FRI_Sprint!$A$2),100,IF(ISBLANK(A7),100,IF((OR(EXACT(A7,FRI_Sprint!$C$2:$C$112))),VLOOKUP(A7,FRI_Sprint!$C$2:$I$112,4,FALSE))))</f>
        <v>8.1</v>
      </c>
      <c r="AA7" s="29">
        <f>IF(Z7&gt;=100,51,RANK(Z7,$Z$4:$Z$60,1))</f>
        <v>9</v>
      </c>
      <c r="AB7" s="40">
        <f>VLOOKUP(AA7,[1]Punktezuordnung!$A$2:$B$52,2,FALSE())</f>
        <v>42</v>
      </c>
      <c r="AC7" s="37">
        <f t="array" ref="AC7">IF(ISBLANK(FRI_Stoß!$A$2),0,IF(ISBLANK(A7),0,IF((OR(EXACT(A7,FRI_Stoß!$C$2:$C$105))),VLOOKUP(A7,FRI_Stoß!$C$2:$I$105,4,FALSE))))</f>
        <v>26</v>
      </c>
      <c r="AD7" s="29">
        <f>IF(AC7&lt;=0,51,RANK(AC7,$AC$4:$AC$60,0))</f>
        <v>9</v>
      </c>
      <c r="AE7" s="40">
        <f>VLOOKUP(AD7,[1]Punktezuordnung!$A$2:$B$52,2,FALSE())</f>
        <v>42</v>
      </c>
      <c r="AF7" s="59">
        <f t="array" ref="AF7">IF(ISBLANK(LAT_Stab!$A$2),0,IF(ISBLANK(A7),0,IF((OR(EXACT(A7,LAT_Stab!$C$2:$C$123))),VLOOKUP(A7,LAT_Stab!$C$2:$I$123,4,FALSE))))</f>
        <v>18</v>
      </c>
      <c r="AG7" s="29">
        <f>IF(AF7&lt;=0,51,RANK(AF7,$AF$4:$AF$60,0))</f>
        <v>9</v>
      </c>
      <c r="AH7" s="40">
        <f>VLOOKUP(AG7,[1]Punktezuordnung!$A$2:$B$52,2,FALSE())</f>
        <v>42</v>
      </c>
      <c r="AI7" s="38">
        <f t="array" ref="AI7">IF(ISBLANK(LAT_Dreh!$A$2),0,IF(ISBLANK(A7),0,IF((OR(EXACT(A7,LAT_Dreh!$C$2:$C$123))),VLOOKUP(A7,LAT_Dreh!$C$2:$I$123,4,FALSE))))</f>
        <v>22</v>
      </c>
      <c r="AJ7" s="29">
        <f>IF(AI7&lt;=0,51,RANK(AI7,$AI$4:$AI$49,0))</f>
        <v>11</v>
      </c>
      <c r="AK7" s="40">
        <f>VLOOKUP(AJ7,[1]Punktezuordnung!$A$2:$B$52,2,FALSE())</f>
        <v>40</v>
      </c>
      <c r="AL7" s="27">
        <f t="array" ref="AL7">IF(ISBLANK(NIA_Cross!$A$2),100,IF(ISBLANK(A7),100,IF((OR(EXACT(A7,NIA_Cross!$C$2:$C$200))),VLOOKUP(A7,NIA_Cross!$C$2:$I$200,4,FALSE))))</f>
        <v>100</v>
      </c>
      <c r="AM7" s="29">
        <f>IF(AL7=100,51,RANK(AL7,$AL$4:$AL$60,1))</f>
        <v>51</v>
      </c>
      <c r="AN7" s="30">
        <f>VLOOKUP(AM7,[1]Punktezuordnung!$A$2:$B$52,2,FALSE())</f>
        <v>0</v>
      </c>
      <c r="AO7" s="53">
        <f t="array" ref="AO7">IF(ISBLANK(NIA_Weit!$A$2),0,IF(ISBLANK(A7),0,IF((OR(EXACT(A7,NIA_Weit!$C$2:$C$200))),VLOOKUP(A7,NIA_Weit!$C$2:$I$200,4,FALSE))))</f>
        <v>0</v>
      </c>
      <c r="AP7" s="29">
        <f>IF(AO7&lt;=0,51,RANK(AO7,$AO$4:$AO$60,0))</f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>IF(AR7&lt;=0,51,RANK(AR7,$AR$4:$AR$60,0))</f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>IF(AU7&lt;=0,51,RANK(AU7,$AU$4:$AU$60,0))</f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6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77</v>
      </c>
      <c r="B8" s="24" t="s">
        <v>70</v>
      </c>
      <c r="C8" s="24">
        <v>2016</v>
      </c>
      <c r="D8" s="24" t="s">
        <v>59</v>
      </c>
      <c r="E8" s="29">
        <f>IF(F8=0,"",RANK(F8,$F$4:$F$60,0))</f>
        <v>4</v>
      </c>
      <c r="F8" s="40">
        <f>SUM(LARGE(H8:S8,{1;2;3;4;5;6;7;8;9}))</f>
        <v>252</v>
      </c>
      <c r="G8" s="46">
        <f>COUNTIF(H8:S8,"&gt;0")</f>
        <v>6</v>
      </c>
      <c r="H8" s="47">
        <f>V8</f>
        <v>47</v>
      </c>
      <c r="I8" s="45">
        <f>Y8</f>
        <v>41</v>
      </c>
      <c r="J8" s="47">
        <f>AB8</f>
        <v>50</v>
      </c>
      <c r="K8" s="45">
        <f>AE8</f>
        <v>45</v>
      </c>
      <c r="L8" s="31">
        <f>AH8</f>
        <v>33</v>
      </c>
      <c r="M8" s="32">
        <f>AK8</f>
        <v>36</v>
      </c>
      <c r="N8" s="48">
        <f>AN8</f>
        <v>0</v>
      </c>
      <c r="O8" s="52">
        <f>AQ8</f>
        <v>0</v>
      </c>
      <c r="P8" s="47">
        <f>AT8</f>
        <v>0</v>
      </c>
      <c r="Q8" s="45">
        <f>AW8</f>
        <v>0</v>
      </c>
      <c r="R8" s="47">
        <f>AZ8</f>
        <v>0</v>
      </c>
      <c r="S8" s="45">
        <f>BC8</f>
        <v>0</v>
      </c>
      <c r="T8" s="25">
        <f t="array" ref="T8">IF(ISBLANK(ALS_Sprint!$A$2),100,IF(ISBLANK(A8),100,IF((OR(EXACT(A8,ALS_Sprint!$C$2:$C$107))),VLOOKUP(A8,ALS_Sprint!$C$2:$I$107,4,FALSE))))</f>
        <v>7.59</v>
      </c>
      <c r="U8" s="29">
        <f>IF(T8&gt;=100,51,RANK(T8,$T$4:$T$60,1))</f>
        <v>4</v>
      </c>
      <c r="V8" s="40">
        <f>VLOOKUP(U8,[1]Punktezuordnung!$A$2:$B$52,2,FALSE())</f>
        <v>47</v>
      </c>
      <c r="W8" s="44">
        <f t="array" ref="W8">IF(ISBLANK(ALS_Wurf!$A$2),0,IF(ISBLANK(A8),0,IF((OR(EXACT(A8,ALS_Wurf!$C$2:$C$108))),VLOOKUP(A8,ALS_Wurf!$C$2:$I$108,4,FALSE))))</f>
        <v>36</v>
      </c>
      <c r="X8" s="29">
        <f>IF(W8&lt;=0,51,RANK(W8,$W$4:$W$60,0))</f>
        <v>10</v>
      </c>
      <c r="Y8" s="40">
        <f>VLOOKUP(X8,[1]Punktezuordnung!$A$2:$B$52,2,FALSE())</f>
        <v>41</v>
      </c>
      <c r="Z8" s="28">
        <f t="array" ref="Z8">IF(ISBLANK(FRI_Sprint!$A$2),100,IF(ISBLANK(A8),100,IF((OR(EXACT(A8,FRI_Sprint!$C$2:$C$112))),VLOOKUP(A8,FRI_Sprint!$C$2:$I$112,4,FALSE))))</f>
        <v>7.3</v>
      </c>
      <c r="AA8" s="29">
        <f>IF(Z8&gt;=100,51,RANK(Z8,$Z$4:$Z$60,1))</f>
        <v>1</v>
      </c>
      <c r="AB8" s="40">
        <f>VLOOKUP(AA8,[1]Punktezuordnung!$A$2:$B$52,2,FALSE())</f>
        <v>50</v>
      </c>
      <c r="AC8" s="37">
        <f t="array" ref="AC8">IF(ISBLANK(FRI_Stoß!$A$2),0,IF(ISBLANK(A8),0,IF((OR(EXACT(A8,FRI_Stoß!$C$2:$C$105))),VLOOKUP(A8,FRI_Stoß!$C$2:$I$105,4,FALSE))))</f>
        <v>27</v>
      </c>
      <c r="AD8" s="29">
        <f>IF(AC8&lt;=0,51,RANK(AC8,$AC$4:$AC$60,0))</f>
        <v>6</v>
      </c>
      <c r="AE8" s="40">
        <f>VLOOKUP(AD8,[1]Punktezuordnung!$A$2:$B$52,2,FALSE())</f>
        <v>45</v>
      </c>
      <c r="AF8" s="59">
        <f t="array" ref="AF8">IF(ISBLANK(LAT_Stab!$A$2),0,IF(ISBLANK(A8),0,IF((OR(EXACT(A8,LAT_Stab!$C$2:$C$123))),VLOOKUP(A8,LAT_Stab!$C$2:$I$123,4,FALSE))))</f>
        <v>13</v>
      </c>
      <c r="AG8" s="29">
        <f>IF(AF8&lt;=0,51,RANK(AF8,$AF$4:$AF$60,0))</f>
        <v>18</v>
      </c>
      <c r="AH8" s="40">
        <f>VLOOKUP(AG8,[1]Punktezuordnung!$A$2:$B$52,2,FALSE())</f>
        <v>33</v>
      </c>
      <c r="AI8" s="38">
        <f t="array" ref="AI8">IF(ISBLANK(LAT_Dreh!$A$2),0,IF(ISBLANK(A8),0,IF((OR(EXACT(A8,LAT_Dreh!$C$2:$C$123))),VLOOKUP(A8,LAT_Dreh!$C$2:$I$123,4,FALSE))))</f>
        <v>21</v>
      </c>
      <c r="AJ8" s="29">
        <f>IF(AI8&lt;=0,51,RANK(AI8,$AI$4:$AI$49,0))</f>
        <v>15</v>
      </c>
      <c r="AK8" s="40">
        <f>VLOOKUP(AJ8,[1]Punktezuordnung!$A$2:$B$52,2,FALSE())</f>
        <v>36</v>
      </c>
      <c r="AL8" s="27">
        <f t="array" ref="AL8">IF(ISBLANK(NIA_Cross!$A$2),100,IF(ISBLANK(A8),100,IF((OR(EXACT(A8,NIA_Cross!$C$2:$C$200))),VLOOKUP(A8,NIA_Cross!$C$2:$I$200,4,FALSE))))</f>
        <v>100</v>
      </c>
      <c r="AM8" s="29">
        <f>IF(AL8=100,51,RANK(AL8,$AL$4:$AL$60,1))</f>
        <v>51</v>
      </c>
      <c r="AN8" s="30">
        <f>VLOOKUP(AM8,[1]Punktezuordnung!$A$2:$B$52,2,FALSE())</f>
        <v>0</v>
      </c>
      <c r="AO8" s="53">
        <f t="array" ref="AO8">IF(ISBLANK(NIA_Weit!$A$2),0,IF(ISBLANK(A8),0,IF((OR(EXACT(A8,NIA_Weit!$C$2:$C$200))),VLOOKUP(A8,NIA_Weit!$C$2:$I$200,4,FALSE))))</f>
        <v>0</v>
      </c>
      <c r="AP8" s="29">
        <f>IF(AO8&lt;=0,51,RANK(AO8,$AO$4:$AO$60,0))</f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>IF(AR8&lt;=0,51,RANK(AR8,$AR$4:$AR$60,0))</f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>IF(AU8&lt;=0,51,RANK(AU8,$AU$4:$AU$60,0))</f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6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74</v>
      </c>
      <c r="B9" s="24" t="s">
        <v>70</v>
      </c>
      <c r="C9" s="24">
        <v>2016</v>
      </c>
      <c r="D9" s="24" t="s">
        <v>39</v>
      </c>
      <c r="E9" s="29">
        <f>IF(F9=0,"",RANK(F9,$F$4:$F$60,0))</f>
        <v>6</v>
      </c>
      <c r="F9" s="40">
        <f>SUM(LARGE(H9:S9,{1;2;3;4;5;6;7;8;9}))</f>
        <v>247</v>
      </c>
      <c r="G9" s="34">
        <f>COUNTIF(H9:S9,"&gt;0")</f>
        <v>6</v>
      </c>
      <c r="H9" s="35">
        <f>V9</f>
        <v>42</v>
      </c>
      <c r="I9" s="30">
        <f>Y9</f>
        <v>49</v>
      </c>
      <c r="J9" s="35">
        <f>AB9</f>
        <v>38</v>
      </c>
      <c r="K9" s="30">
        <f>AE9</f>
        <v>36</v>
      </c>
      <c r="L9" s="31">
        <f>AH9</f>
        <v>36</v>
      </c>
      <c r="M9" s="32">
        <f>AK9</f>
        <v>46</v>
      </c>
      <c r="N9" s="36">
        <f>AN9</f>
        <v>0</v>
      </c>
      <c r="O9" s="52">
        <f>AQ9</f>
        <v>0</v>
      </c>
      <c r="P9" s="35">
        <f>AT9</f>
        <v>0</v>
      </c>
      <c r="Q9" s="30">
        <f>AW9</f>
        <v>0</v>
      </c>
      <c r="R9" s="35">
        <f>AZ9</f>
        <v>0</v>
      </c>
      <c r="S9" s="30">
        <f>BC9</f>
        <v>0</v>
      </c>
      <c r="T9" s="25">
        <f t="array" ref="T9">IF(ISBLANK(ALS_Sprint!$A$2),100,IF(ISBLANK(A9),100,IF((OR(EXACT(A9,ALS_Sprint!$C$2:$C$107))),VLOOKUP(A9,ALS_Sprint!$C$2:$I$107,4,FALSE))))</f>
        <v>7.93</v>
      </c>
      <c r="U9" s="29">
        <f>IF(T9&gt;=100,51,RANK(T9,$T$4:$T$60,1))</f>
        <v>9</v>
      </c>
      <c r="V9" s="40">
        <f>VLOOKUP(U9,[1]Punktezuordnung!$A$2:$B$52,2,FALSE())</f>
        <v>42</v>
      </c>
      <c r="W9" s="44">
        <f t="array" ref="W9">IF(ISBLANK(ALS_Wurf!$A$2),0,IF(ISBLANK(A9),0,IF((OR(EXACT(A9,ALS_Wurf!$C$2:$C$108))),VLOOKUP(A9,ALS_Wurf!$C$2:$I$108,4,FALSE))))</f>
        <v>45</v>
      </c>
      <c r="X9" s="29">
        <f>IF(W9&lt;=0,51,RANK(W9,$W$4:$W$60,0))</f>
        <v>2</v>
      </c>
      <c r="Y9" s="40">
        <f>VLOOKUP(X9,[1]Punktezuordnung!$A$2:$B$52,2,FALSE())</f>
        <v>49</v>
      </c>
      <c r="Z9" s="28">
        <f t="array" ref="Z9">IF(ISBLANK(FRI_Sprint!$A$2),100,IF(ISBLANK(A9),100,IF((OR(EXACT(A9,FRI_Sprint!$C$2:$C$112))),VLOOKUP(A9,FRI_Sprint!$C$2:$I$112,4,FALSE))))</f>
        <v>8.3000000000000007</v>
      </c>
      <c r="AA9" s="29">
        <f>IF(Z9&gt;=100,51,RANK(Z9,$Z$4:$Z$60,1))</f>
        <v>13</v>
      </c>
      <c r="AB9" s="40">
        <f>VLOOKUP(AA9,[1]Punktezuordnung!$A$2:$B$52,2,FALSE())</f>
        <v>38</v>
      </c>
      <c r="AC9" s="37">
        <f t="array" ref="AC9">IF(ISBLANK(FRI_Stoß!$A$2),0,IF(ISBLANK(A9),0,IF((OR(EXACT(A9,FRI_Stoß!$C$2:$C$105))),VLOOKUP(A9,FRI_Stoß!$C$2:$I$105,4,FALSE))))</f>
        <v>22</v>
      </c>
      <c r="AD9" s="29">
        <f>IF(AC9&lt;=0,51,RANK(AC9,$AC$4:$AC$60,0))</f>
        <v>15</v>
      </c>
      <c r="AE9" s="40">
        <f>VLOOKUP(AD9,[1]Punktezuordnung!$A$2:$B$52,2,FALSE())</f>
        <v>36</v>
      </c>
      <c r="AF9" s="59">
        <f t="array" ref="AF9">IF(ISBLANK(LAT_Stab!$A$2),0,IF(ISBLANK(A9),0,IF((OR(EXACT(A9,LAT_Stab!$C$2:$C$123))),VLOOKUP(A9,LAT_Stab!$C$2:$I$123,4,FALSE))))</f>
        <v>15</v>
      </c>
      <c r="AG9" s="29">
        <f>IF(AF9&lt;=0,51,RANK(AF9,$AF$4:$AF$60,0))</f>
        <v>15</v>
      </c>
      <c r="AH9" s="40">
        <f>VLOOKUP(AG9,[1]Punktezuordnung!$A$2:$B$52,2,FALSE())</f>
        <v>36</v>
      </c>
      <c r="AI9" s="38">
        <f t="array" ref="AI9">IF(ISBLANK(LAT_Dreh!$A$2),0,IF(ISBLANK(A9),0,IF((OR(EXACT(A9,LAT_Dreh!$C$2:$C$123))),VLOOKUP(A9,LAT_Dreh!$C$2:$I$123,4,FALSE))))</f>
        <v>28</v>
      </c>
      <c r="AJ9" s="29">
        <f>IF(AI9&lt;=0,51,RANK(AI9,$AI$4:$AI$49,0))</f>
        <v>5</v>
      </c>
      <c r="AK9" s="40">
        <f>VLOOKUP(AJ9,[1]Punktezuordnung!$A$2:$B$52,2,FALSE())</f>
        <v>46</v>
      </c>
      <c r="AL9" s="27">
        <f t="array" ref="AL9">IF(ISBLANK(NIA_Cross!$A$2),100,IF(ISBLANK(A9),100,IF((OR(EXACT(A9,NIA_Cross!$C$2:$C$200))),VLOOKUP(A9,NIA_Cross!$C$2:$I$200,4,FALSE))))</f>
        <v>100</v>
      </c>
      <c r="AM9" s="29">
        <f>IF(AL9=100,51,RANK(AL9,$AL$4:$AL$60,1))</f>
        <v>51</v>
      </c>
      <c r="AN9" s="30">
        <f>VLOOKUP(AM9,[1]Punktezuordnung!$A$2:$B$52,2,FALSE())</f>
        <v>0</v>
      </c>
      <c r="AO9" s="53">
        <f t="array" ref="AO9">IF(ISBLANK(NIA_Weit!$A$2),0,IF(ISBLANK(A9),0,IF((OR(EXACT(A9,NIA_Weit!$C$2:$C$200))),VLOOKUP(A9,NIA_Weit!$C$2:$I$200,4,FALSE))))</f>
        <v>0</v>
      </c>
      <c r="AP9" s="29">
        <f>IF(AO9&lt;=0,51,RANK(AO9,$AO$4:$AO$60,0))</f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>IF(AR9&lt;=0,51,RANK(AR9,$AR$4:$AR$60,0))</f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>IF(AU9&lt;=0,51,RANK(AU9,$AU$4:$AU$60,0))</f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6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83</v>
      </c>
      <c r="B10" s="24" t="s">
        <v>70</v>
      </c>
      <c r="C10" s="24">
        <v>2016</v>
      </c>
      <c r="D10" s="24" t="s">
        <v>39</v>
      </c>
      <c r="E10" s="29">
        <f>IF(F10=0,"",RANK(F10,$F$4:$F$60,0))</f>
        <v>7</v>
      </c>
      <c r="F10" s="40">
        <f>SUM(LARGE(H10:S10,{1;2;3;4;5;6;7;8;9}))</f>
        <v>233</v>
      </c>
      <c r="G10" s="34">
        <f>COUNTIF(H10:S10,"&gt;0")</f>
        <v>6</v>
      </c>
      <c r="H10" s="35">
        <f>V10</f>
        <v>38</v>
      </c>
      <c r="I10" s="30">
        <f>Y10</f>
        <v>40</v>
      </c>
      <c r="J10" s="35">
        <f>AB10</f>
        <v>46</v>
      </c>
      <c r="K10" s="30">
        <f>AE10</f>
        <v>42</v>
      </c>
      <c r="L10" s="31">
        <f>AH10</f>
        <v>31</v>
      </c>
      <c r="M10" s="32">
        <f>AK10</f>
        <v>36</v>
      </c>
      <c r="N10" s="36">
        <f>AN10</f>
        <v>0</v>
      </c>
      <c r="O10" s="52">
        <f>AQ10</f>
        <v>0</v>
      </c>
      <c r="P10" s="35">
        <f>AT10</f>
        <v>0</v>
      </c>
      <c r="Q10" s="30">
        <f>AW10</f>
        <v>0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IF(ISBLANK(ALS_Sprint!$A$2),100,IF(ISBLANK(A10),100,IF((OR(EXACT(A10,ALS_Sprint!$C$2:$C$107))),VLOOKUP(A10,ALS_Sprint!$C$2:$I$107,4,FALSE))))</f>
        <v>8.1300000000000008</v>
      </c>
      <c r="U10" s="29">
        <f>IF(T10&gt;=100,51,RANK(T10,$T$4:$T$60,1))</f>
        <v>13</v>
      </c>
      <c r="V10" s="40">
        <f>VLOOKUP(U10,[1]Punktezuordnung!$A$2:$B$52,2,FALSE())</f>
        <v>38</v>
      </c>
      <c r="W10" s="44">
        <f t="array" ref="W10">IF(ISBLANK(ALS_Wurf!$A$2),0,IF(ISBLANK(A10),0,IF((OR(EXACT(A10,ALS_Wurf!$C$2:$C$108))),VLOOKUP(A10,ALS_Wurf!$C$2:$I$108,4,FALSE))))</f>
        <v>35</v>
      </c>
      <c r="X10" s="29">
        <f>IF(W10&lt;=0,51,RANK(W10,$W$4:$W$60,0))</f>
        <v>11</v>
      </c>
      <c r="Y10" s="40">
        <f>VLOOKUP(X10,[1]Punktezuordnung!$A$2:$B$52,2,FALSE())</f>
        <v>40</v>
      </c>
      <c r="Z10" s="28">
        <f t="array" ref="Z10">IF(ISBLANK(FRI_Sprint!$A$2),100,IF(ISBLANK(A10),100,IF((OR(EXACT(A10,FRI_Sprint!$C$2:$C$112))),VLOOKUP(A10,FRI_Sprint!$C$2:$I$112,4,FALSE))))</f>
        <v>7.8</v>
      </c>
      <c r="AA10" s="29">
        <f>IF(Z10&gt;=100,51,RANK(Z10,$Z$4:$Z$60,1))</f>
        <v>5</v>
      </c>
      <c r="AB10" s="40">
        <f>VLOOKUP(AA10,[1]Punktezuordnung!$A$2:$B$52,2,FALSE())</f>
        <v>46</v>
      </c>
      <c r="AC10" s="37">
        <f t="array" ref="AC10">IF(ISBLANK(FRI_Stoß!$A$2),0,IF(ISBLANK(A10),0,IF((OR(EXACT(A10,FRI_Stoß!$C$2:$C$105))),VLOOKUP(A10,FRI_Stoß!$C$2:$I$105,4,FALSE))))</f>
        <v>26</v>
      </c>
      <c r="AD10" s="29">
        <f>IF(AC10&lt;=0,51,RANK(AC10,$AC$4:$AC$60,0))</f>
        <v>9</v>
      </c>
      <c r="AE10" s="40">
        <f>VLOOKUP(AD10,[1]Punktezuordnung!$A$2:$B$52,2,FALSE())</f>
        <v>42</v>
      </c>
      <c r="AF10" s="59">
        <f t="array" ref="AF10">IF(ISBLANK(LAT_Stab!$A$2),0,IF(ISBLANK(A10),0,IF((OR(EXACT(A10,LAT_Stab!$C$2:$C$123))),VLOOKUP(A10,LAT_Stab!$C$2:$I$123,4,FALSE))))</f>
        <v>12</v>
      </c>
      <c r="AG10" s="29">
        <f>IF(AF10&lt;=0,51,RANK(AF10,$AF$4:$AF$60,0))</f>
        <v>20</v>
      </c>
      <c r="AH10" s="40">
        <f>VLOOKUP(AG10,[1]Punktezuordnung!$A$2:$B$52,2,FALSE())</f>
        <v>31</v>
      </c>
      <c r="AI10" s="38">
        <f t="array" ref="AI10">IF(ISBLANK(LAT_Dreh!$A$2),0,IF(ISBLANK(A10),0,IF((OR(EXACT(A10,LAT_Dreh!$C$2:$C$123))),VLOOKUP(A10,LAT_Dreh!$C$2:$I$123,4,FALSE))))</f>
        <v>21</v>
      </c>
      <c r="AJ10" s="29">
        <f>IF(AI10&lt;=0,51,RANK(AI10,$AI$4:$AI$49,0))</f>
        <v>15</v>
      </c>
      <c r="AK10" s="40">
        <f>VLOOKUP(AJ10,[1]Punktezuordnung!$A$2:$B$52,2,FALSE())</f>
        <v>36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>IF(AL10=100,51,RANK(AL10,$AL$4:$AL$60,1))</f>
        <v>51</v>
      </c>
      <c r="AN10" s="30">
        <f>VLOOKUP(AM10,[1]Punktezuordnung!$A$2:$B$52,2,FALSE())</f>
        <v>0</v>
      </c>
      <c r="AO10" s="53">
        <f t="array" ref="AO10">IF(ISBLANK(NIA_Weit!$A$2),0,IF(ISBLANK(A10),0,IF((OR(EXACT(A10,NIA_Weit!$C$2:$C$200))),VLOOKUP(A10,NIA_Weit!$C$2:$I$200,4,FALSE))))</f>
        <v>0</v>
      </c>
      <c r="AP10" s="29">
        <f>IF(AO10&lt;=0,51,RANK(AO10,$AO$4:$AO$60,0))</f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>IF(AR10&lt;=0,51,RANK(AR10,$AR$4:$AR$60,0))</f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>IF(AU10&lt;=0,51,RANK(AU10,$AU$4:$AU$60,0))</f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6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85</v>
      </c>
      <c r="B11" s="24" t="s">
        <v>70</v>
      </c>
      <c r="C11" s="24">
        <v>2016</v>
      </c>
      <c r="D11" s="24" t="s">
        <v>34</v>
      </c>
      <c r="E11" s="29">
        <f>IF(F11=0,"",RANK(F11,$F$4:$F$60,0))</f>
        <v>8</v>
      </c>
      <c r="F11" s="40">
        <f>SUM(LARGE(H11:S11,{1;2;3;4;5;6;7;8;9}))</f>
        <v>231</v>
      </c>
      <c r="G11" s="34">
        <f>COUNTIF(H11:S11,"&gt;0")</f>
        <v>6</v>
      </c>
      <c r="H11" s="35">
        <f>V11</f>
        <v>37</v>
      </c>
      <c r="I11" s="30">
        <f>Y11</f>
        <v>37</v>
      </c>
      <c r="J11" s="35">
        <f>AB11</f>
        <v>38</v>
      </c>
      <c r="K11" s="30">
        <f>AE11</f>
        <v>38</v>
      </c>
      <c r="L11" s="31">
        <f>AH11</f>
        <v>41</v>
      </c>
      <c r="M11" s="32">
        <f>AK11</f>
        <v>40</v>
      </c>
      <c r="N11" s="36">
        <f>AN11</f>
        <v>0</v>
      </c>
      <c r="O11" s="52">
        <f>AQ11</f>
        <v>0</v>
      </c>
      <c r="P11" s="35">
        <f>AT11</f>
        <v>0</v>
      </c>
      <c r="Q11" s="30">
        <f>AW11</f>
        <v>0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IF(ISBLANK(ALS_Sprint!$A$2),100,IF(ISBLANK(A11),100,IF((OR(EXACT(A11,ALS_Sprint!$C$2:$C$107))),VLOOKUP(A11,ALS_Sprint!$C$2:$I$107,4,FALSE))))</f>
        <v>8.17</v>
      </c>
      <c r="U11" s="29">
        <f>IF(T11&gt;=100,51,RANK(T11,$T$4:$T$60,1))</f>
        <v>14</v>
      </c>
      <c r="V11" s="40">
        <f>VLOOKUP(U11,[1]Punktezuordnung!$A$2:$B$52,2,FALSE())</f>
        <v>37</v>
      </c>
      <c r="W11" s="44">
        <f t="array" ref="W11">IF(ISBLANK(ALS_Wurf!$A$2),0,IF(ISBLANK(A11),0,IF((OR(EXACT(A11,ALS_Wurf!$C$2:$C$108))),VLOOKUP(A11,ALS_Wurf!$C$2:$I$108,4,FALSE))))</f>
        <v>32</v>
      </c>
      <c r="X11" s="29">
        <f>IF(W11&lt;=0,51,RANK(W11,$W$4:$W$60,0))</f>
        <v>14</v>
      </c>
      <c r="Y11" s="40">
        <f>VLOOKUP(X11,[1]Punktezuordnung!$A$2:$B$52,2,FALSE())</f>
        <v>37</v>
      </c>
      <c r="Z11" s="28">
        <f t="array" ref="Z11">IF(ISBLANK(FRI_Sprint!$A$2),100,IF(ISBLANK(A11),100,IF((OR(EXACT(A11,FRI_Sprint!$C$2:$C$112))),VLOOKUP(A11,FRI_Sprint!$C$2:$I$112,4,FALSE))))</f>
        <v>8.3000000000000007</v>
      </c>
      <c r="AA11" s="29">
        <f>IF(Z11&gt;=100,51,RANK(Z11,$Z$4:$Z$60,1))</f>
        <v>13</v>
      </c>
      <c r="AB11" s="40">
        <f>VLOOKUP(AA11,[1]Punktezuordnung!$A$2:$B$52,2,FALSE())</f>
        <v>38</v>
      </c>
      <c r="AC11" s="37">
        <f t="array" ref="AC11">IF(ISBLANK(FRI_Stoß!$A$2),0,IF(ISBLANK(A11),0,IF((OR(EXACT(A11,FRI_Stoß!$C$2:$C$105))),VLOOKUP(A11,FRI_Stoß!$C$2:$I$105,4,FALSE))))</f>
        <v>24</v>
      </c>
      <c r="AD11" s="29">
        <f>IF(AC11&lt;=0,51,RANK(AC11,$AC$4:$AC$60,0))</f>
        <v>13</v>
      </c>
      <c r="AE11" s="40">
        <f>VLOOKUP(AD11,[1]Punktezuordnung!$A$2:$B$52,2,FALSE())</f>
        <v>38</v>
      </c>
      <c r="AF11" s="59">
        <f t="array" ref="AF11">IF(ISBLANK(LAT_Stab!$A$2),0,IF(ISBLANK(A11),0,IF((OR(EXACT(A11,LAT_Stab!$C$2:$C$123))),VLOOKUP(A11,LAT_Stab!$C$2:$I$123,4,FALSE))))</f>
        <v>17</v>
      </c>
      <c r="AG11" s="29">
        <f>IF(AF11&lt;=0,51,RANK(AF11,$AF$4:$AF$60,0))</f>
        <v>10</v>
      </c>
      <c r="AH11" s="40">
        <f>VLOOKUP(AG11,[1]Punktezuordnung!$A$2:$B$52,2,FALSE())</f>
        <v>41</v>
      </c>
      <c r="AI11" s="38">
        <f t="array" ref="AI11">IF(ISBLANK(LAT_Dreh!$A$2),0,IF(ISBLANK(A11),0,IF((OR(EXACT(A11,LAT_Dreh!$C$2:$C$123))),VLOOKUP(A11,LAT_Dreh!$C$2:$I$123,4,FALSE))))</f>
        <v>22</v>
      </c>
      <c r="AJ11" s="29">
        <f>IF(AI11&lt;=0,51,RANK(AI11,$AI$4:$AI$49,0))</f>
        <v>11</v>
      </c>
      <c r="AK11" s="40">
        <f>VLOOKUP(AJ11,[1]Punktezuordnung!$A$2:$B$52,2,FALSE())</f>
        <v>40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>IF(AL11=100,51,RANK(AL11,$AL$4:$AL$60,1))</f>
        <v>51</v>
      </c>
      <c r="AN11" s="30">
        <f>VLOOKUP(AM11,[1]Punktezuordnung!$A$2:$B$52,2,FALSE())</f>
        <v>0</v>
      </c>
      <c r="AO11" s="53">
        <f t="array" ref="AO11">IF(ISBLANK(NIA_Weit!$A$2),0,IF(ISBLANK(A11),0,IF((OR(EXACT(A11,NIA_Weit!$C$2:$C$200))),VLOOKUP(A11,NIA_Weit!$C$2:$I$200,4,FALSE))))</f>
        <v>0</v>
      </c>
      <c r="AP11" s="29">
        <f>IF(AO11&lt;=0,51,RANK(AO11,$AO$4:$AO$60,0))</f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>IF(AR11&lt;=0,51,RANK(AR11,$AR$4:$AR$60,0))</f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>IF(AU11&lt;=0,51,RANK(AU11,$AU$4:$AU$60,0))</f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6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88</v>
      </c>
      <c r="B12" s="24" t="s">
        <v>70</v>
      </c>
      <c r="C12" s="24">
        <v>2016</v>
      </c>
      <c r="D12" s="24" t="s">
        <v>31</v>
      </c>
      <c r="E12" s="29">
        <f>IF(F12=0,"",RANK(F12,$F$4:$F$60,0))</f>
        <v>9</v>
      </c>
      <c r="F12" s="40">
        <f>SUM(LARGE(H12:S12,{1;2;3;4;5;6;7;8;9}))</f>
        <v>217</v>
      </c>
      <c r="G12" s="34">
        <f>COUNTIF(H12:S12,"&gt;0")</f>
        <v>6</v>
      </c>
      <c r="H12" s="35">
        <f>V12</f>
        <v>31</v>
      </c>
      <c r="I12" s="30">
        <f>Y12</f>
        <v>32</v>
      </c>
      <c r="J12" s="35">
        <f>AB12</f>
        <v>33</v>
      </c>
      <c r="K12" s="30">
        <f>AE12</f>
        <v>36</v>
      </c>
      <c r="L12" s="31">
        <f>AH12</f>
        <v>45</v>
      </c>
      <c r="M12" s="32">
        <f>AK12</f>
        <v>40</v>
      </c>
      <c r="N12" s="36">
        <f>AN12</f>
        <v>0</v>
      </c>
      <c r="O12" s="52">
        <f>AQ12</f>
        <v>0</v>
      </c>
      <c r="P12" s="35">
        <f>AT12</f>
        <v>0</v>
      </c>
      <c r="Q12" s="30">
        <f>AW12</f>
        <v>0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IF(ISBLANK(ALS_Sprint!$A$2),100,IF(ISBLANK(A12),100,IF((OR(EXACT(A12,ALS_Sprint!$C$2:$C$107))),VLOOKUP(A12,ALS_Sprint!$C$2:$I$107,4,FALSE))))</f>
        <v>8.5399999999999991</v>
      </c>
      <c r="U12" s="29">
        <f>IF(T12&gt;=100,51,RANK(T12,$T$4:$T$60,1))</f>
        <v>20</v>
      </c>
      <c r="V12" s="40">
        <f>VLOOKUP(U12,[1]Punktezuordnung!$A$2:$B$52,2,FALSE())</f>
        <v>31</v>
      </c>
      <c r="W12" s="44">
        <f t="array" ref="W12">IF(ISBLANK(ALS_Wurf!$A$2),0,IF(ISBLANK(A12),0,IF((OR(EXACT(A12,ALS_Wurf!$C$2:$C$108))),VLOOKUP(A12,ALS_Wurf!$C$2:$I$108,4,FALSE))))</f>
        <v>28</v>
      </c>
      <c r="X12" s="29">
        <f>IF(W12&lt;=0,51,RANK(W12,$W$4:$W$60,0))</f>
        <v>19</v>
      </c>
      <c r="Y12" s="40">
        <f>VLOOKUP(X12,[1]Punktezuordnung!$A$2:$B$52,2,FALSE())</f>
        <v>32</v>
      </c>
      <c r="Z12" s="28">
        <f t="array" ref="Z12">IF(ISBLANK(FRI_Sprint!$A$2),100,IF(ISBLANK(A12),100,IF((OR(EXACT(A12,FRI_Sprint!$C$2:$C$112))),VLOOKUP(A12,FRI_Sprint!$C$2:$I$112,4,FALSE))))</f>
        <v>8.5</v>
      </c>
      <c r="AA12" s="29">
        <f>IF(Z12&gt;=100,51,RANK(Z12,$Z$4:$Z$60,1))</f>
        <v>18</v>
      </c>
      <c r="AB12" s="40">
        <f>VLOOKUP(AA12,[1]Punktezuordnung!$A$2:$B$52,2,FALSE())</f>
        <v>33</v>
      </c>
      <c r="AC12" s="37">
        <f t="array" ref="AC12">IF(ISBLANK(FRI_Stoß!$A$2),0,IF(ISBLANK(A12),0,IF((OR(EXACT(A12,FRI_Stoß!$C$2:$C$105))),VLOOKUP(A12,FRI_Stoß!$C$2:$I$105,4,FALSE))))</f>
        <v>22</v>
      </c>
      <c r="AD12" s="29">
        <f>IF(AC12&lt;=0,51,RANK(AC12,$AC$4:$AC$60,0))</f>
        <v>15</v>
      </c>
      <c r="AE12" s="40">
        <f>VLOOKUP(AD12,[1]Punktezuordnung!$A$2:$B$52,2,FALSE())</f>
        <v>36</v>
      </c>
      <c r="AF12" s="59">
        <f t="array" ref="AF12">IF(ISBLANK(LAT_Stab!$A$2),0,IF(ISBLANK(A12),0,IF((OR(EXACT(A12,LAT_Stab!$C$2:$C$123))),VLOOKUP(A12,LAT_Stab!$C$2:$I$123,4,FALSE))))</f>
        <v>20</v>
      </c>
      <c r="AG12" s="29">
        <f>IF(AF12&lt;=0,51,RANK(AF12,$AF$4:$AF$60,0))</f>
        <v>6</v>
      </c>
      <c r="AH12" s="40">
        <f>VLOOKUP(AG12,[1]Punktezuordnung!$A$2:$B$52,2,FALSE())</f>
        <v>45</v>
      </c>
      <c r="AI12" s="38">
        <f t="array" ref="AI12">IF(ISBLANK(LAT_Dreh!$A$2),0,IF(ISBLANK(A12),0,IF((OR(EXACT(A12,LAT_Dreh!$C$2:$C$123))),VLOOKUP(A12,LAT_Dreh!$C$2:$I$123,4,FALSE))))</f>
        <v>22</v>
      </c>
      <c r="AJ12" s="29">
        <f>IF(AI12&lt;=0,51,RANK(AI12,$AI$4:$AI$49,0))</f>
        <v>11</v>
      </c>
      <c r="AK12" s="40">
        <f>VLOOKUP(AJ12,[1]Punktezuordnung!$A$2:$B$52,2,FALSE())</f>
        <v>40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>IF(AL12=100,51,RANK(AL12,$AL$4:$AL$60,1))</f>
        <v>51</v>
      </c>
      <c r="AN12" s="30">
        <f>VLOOKUP(AM12,[1]Punktezuordnung!$A$2:$B$52,2,FALSE())</f>
        <v>0</v>
      </c>
      <c r="AO12" s="53">
        <f t="array" ref="AO12">IF(ISBLANK(NIA_Weit!$A$2),0,IF(ISBLANK(A12),0,IF((OR(EXACT(A12,NIA_Weit!$C$2:$C$200))),VLOOKUP(A12,NIA_Weit!$C$2:$I$200,4,FALSE))))</f>
        <v>0</v>
      </c>
      <c r="AP12" s="29">
        <f>IF(AO12&lt;=0,51,RANK(AO12,$AO$4:$AO$60,0))</f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>IF(AR12&lt;=0,51,RANK(AR12,$AR$4:$AR$60,0))</f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>IF(AU12&lt;=0,51,RANK(AU12,$AU$4:$AU$60,0))</f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6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86</v>
      </c>
      <c r="B13" s="24" t="s">
        <v>70</v>
      </c>
      <c r="C13" s="24">
        <v>2016</v>
      </c>
      <c r="D13" s="24" t="s">
        <v>39</v>
      </c>
      <c r="E13" s="29">
        <f>IF(F13=0,"",RANK(F13,$F$4:$F$60,0))</f>
        <v>10</v>
      </c>
      <c r="F13" s="40">
        <f>SUM(LARGE(H13:S13,{1;2;3;4;5;6;7;8;9}))</f>
        <v>215</v>
      </c>
      <c r="G13" s="34">
        <f>COUNTIF(H13:S13,"&gt;0")</f>
        <v>6</v>
      </c>
      <c r="H13" s="35">
        <f>V13</f>
        <v>34</v>
      </c>
      <c r="I13" s="30">
        <f>Y13</f>
        <v>35</v>
      </c>
      <c r="J13" s="35">
        <f>AB13</f>
        <v>41</v>
      </c>
      <c r="K13" s="30">
        <f>AE13</f>
        <v>32</v>
      </c>
      <c r="L13" s="31">
        <f>AH13</f>
        <v>41</v>
      </c>
      <c r="M13" s="32">
        <f>AK13</f>
        <v>32</v>
      </c>
      <c r="N13" s="36">
        <f>AN13</f>
        <v>0</v>
      </c>
      <c r="O13" s="52">
        <f>AQ13</f>
        <v>0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>
        <f t="array" ref="T13">IF(ISBLANK(ALS_Sprint!$A$2),100,IF(ISBLANK(A13),100,IF((OR(EXACT(A13,ALS_Sprint!$C$2:$C$107))),VLOOKUP(A13,ALS_Sprint!$C$2:$I$107,4,FALSE))))</f>
        <v>8.3699999999999992</v>
      </c>
      <c r="U13" s="29">
        <f>IF(T13&gt;=100,51,RANK(T13,$T$4:$T$60,1))</f>
        <v>17</v>
      </c>
      <c r="V13" s="40">
        <f>VLOOKUP(U13,[1]Punktezuordnung!$A$2:$B$52,2,FALSE())</f>
        <v>34</v>
      </c>
      <c r="W13" s="44">
        <f t="array" ref="W13">IF(ISBLANK(ALS_Wurf!$A$2),0,IF(ISBLANK(A13),0,IF((OR(EXACT(A13,ALS_Wurf!$C$2:$C$108))),VLOOKUP(A13,ALS_Wurf!$C$2:$I$108,4,FALSE))))</f>
        <v>31</v>
      </c>
      <c r="X13" s="29">
        <f>IF(W13&lt;=0,51,RANK(W13,$W$4:$W$60,0))</f>
        <v>16</v>
      </c>
      <c r="Y13" s="40">
        <f>VLOOKUP(X13,[1]Punktezuordnung!$A$2:$B$52,2,FALSE())</f>
        <v>35</v>
      </c>
      <c r="Z13" s="28">
        <f t="array" ref="Z13">IF(ISBLANK(FRI_Sprint!$A$2),100,IF(ISBLANK(A13),100,IF((OR(EXACT(A13,FRI_Sprint!$C$2:$C$112))),VLOOKUP(A13,FRI_Sprint!$C$2:$I$112,4,FALSE))))</f>
        <v>8.1999999999999993</v>
      </c>
      <c r="AA13" s="29">
        <f>IF(Z13&gt;=100,51,RANK(Z13,$Z$4:$Z$60,1))</f>
        <v>10</v>
      </c>
      <c r="AB13" s="40">
        <f>VLOOKUP(AA13,[1]Punktezuordnung!$A$2:$B$52,2,FALSE())</f>
        <v>41</v>
      </c>
      <c r="AC13" s="37">
        <f t="array" ref="AC13">IF(ISBLANK(FRI_Stoß!$A$2),0,IF(ISBLANK(A13),0,IF((OR(EXACT(A13,FRI_Stoß!$C$2:$C$105))),VLOOKUP(A13,FRI_Stoß!$C$2:$I$105,4,FALSE))))</f>
        <v>21</v>
      </c>
      <c r="AD13" s="29">
        <f>IF(AC13&lt;=0,51,RANK(AC13,$AC$4:$AC$60,0))</f>
        <v>19</v>
      </c>
      <c r="AE13" s="40">
        <f>VLOOKUP(AD13,[1]Punktezuordnung!$A$2:$B$52,2,FALSE())</f>
        <v>32</v>
      </c>
      <c r="AF13" s="59">
        <f t="array" ref="AF13">IF(ISBLANK(LAT_Stab!$A$2),0,IF(ISBLANK(A13),0,IF((OR(EXACT(A13,LAT_Stab!$C$2:$C$123))),VLOOKUP(A13,LAT_Stab!$C$2:$I$123,4,FALSE))))</f>
        <v>17</v>
      </c>
      <c r="AG13" s="29">
        <f>IF(AF13&lt;=0,51,RANK(AF13,$AF$4:$AF$60,0))</f>
        <v>10</v>
      </c>
      <c r="AH13" s="40">
        <f>VLOOKUP(AG13,[1]Punktezuordnung!$A$2:$B$52,2,FALSE())</f>
        <v>41</v>
      </c>
      <c r="AI13" s="38">
        <f t="array" ref="AI13">IF(ISBLANK(LAT_Dreh!$A$2),0,IF(ISBLANK(A13),0,IF((OR(EXACT(A13,LAT_Dreh!$C$2:$C$123))),VLOOKUP(A13,LAT_Dreh!$C$2:$I$123,4,FALSE))))</f>
        <v>18</v>
      </c>
      <c r="AJ13" s="29">
        <f>IF(AI13&lt;=0,51,RANK(AI13,$AI$4:$AI$49,0))</f>
        <v>19</v>
      </c>
      <c r="AK13" s="40">
        <f>VLOOKUP(AJ13,[1]Punktezuordnung!$A$2:$B$52,2,FALSE())</f>
        <v>32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>IF(AL13=100,51,RANK(AL13,$AL$4:$AL$60,1))</f>
        <v>51</v>
      </c>
      <c r="AN13" s="30">
        <f>VLOOKUP(AM13,[1]Punktezuordnung!$A$2:$B$52,2,FALSE())</f>
        <v>0</v>
      </c>
      <c r="AO13" s="53">
        <f t="array" ref="AO13">IF(ISBLANK(NIA_Weit!$A$2),0,IF(ISBLANK(A13),0,IF((OR(EXACT(A13,NIA_Weit!$C$2:$C$200))),VLOOKUP(A13,NIA_Weit!$C$2:$I$200,4,FALSE))))</f>
        <v>0</v>
      </c>
      <c r="AP13" s="29">
        <f>IF(AO13&lt;=0,51,RANK(AO13,$AO$4:$AO$60,0))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>IF(AR13&lt;=0,51,RANK(AR13,$AR$4:$AR$60,0))</f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>IF(AU13&lt;=0,51,RANK(AU13,$AU$4:$AU$60,0))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6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24" t="s">
        <v>89</v>
      </c>
      <c r="B14" s="24" t="s">
        <v>70</v>
      </c>
      <c r="C14" s="24">
        <v>2016</v>
      </c>
      <c r="D14" s="24" t="s">
        <v>66</v>
      </c>
      <c r="E14" s="29">
        <f>IF(F14=0,"",RANK(F14,$F$4:$F$60,0))</f>
        <v>11</v>
      </c>
      <c r="F14" s="40">
        <f>SUM(LARGE(H14:S14,{1;2;3;4;5;6;7;8;9}))</f>
        <v>208</v>
      </c>
      <c r="G14" s="34">
        <f>COUNTIF(H14:S14,"&gt;0")</f>
        <v>6</v>
      </c>
      <c r="H14" s="35">
        <f>V14</f>
        <v>33</v>
      </c>
      <c r="I14" s="30">
        <f>Y14</f>
        <v>30</v>
      </c>
      <c r="J14" s="35">
        <f>AB14</f>
        <v>38</v>
      </c>
      <c r="K14" s="30">
        <f>AE14</f>
        <v>40</v>
      </c>
      <c r="L14" s="31">
        <f>AH14</f>
        <v>37</v>
      </c>
      <c r="M14" s="32">
        <f>AK14</f>
        <v>30</v>
      </c>
      <c r="N14" s="36">
        <f>AN14</f>
        <v>0</v>
      </c>
      <c r="O14" s="52">
        <f>AQ14</f>
        <v>0</v>
      </c>
      <c r="P14" s="35">
        <f>AT14</f>
        <v>0</v>
      </c>
      <c r="Q14" s="30">
        <f>AW14</f>
        <v>0</v>
      </c>
      <c r="R14" s="35">
        <f>AZ14</f>
        <v>0</v>
      </c>
      <c r="S14" s="30">
        <f>BC14</f>
        <v>0</v>
      </c>
      <c r="T14" s="25">
        <f t="array" ref="T14">IF(ISBLANK(ALS_Sprint!$A$2),100,IF(ISBLANK(A14),100,IF((OR(EXACT(A14,ALS_Sprint!$C$2:$C$107))),VLOOKUP(A14,ALS_Sprint!$C$2:$I$107,4,FALSE))))</f>
        <v>8.3800000000000008</v>
      </c>
      <c r="U14" s="29">
        <f>IF(T14&gt;=100,51,RANK(T14,$T$4:$T$60,1))</f>
        <v>18</v>
      </c>
      <c r="V14" s="40">
        <f>VLOOKUP(U14,[1]Punktezuordnung!$A$2:$B$52,2,FALSE())</f>
        <v>33</v>
      </c>
      <c r="W14" s="44">
        <f t="array" ref="W14">IF(ISBLANK(ALS_Wurf!$A$2),0,IF(ISBLANK(A14),0,IF((OR(EXACT(A14,ALS_Wurf!$C$2:$C$108))),VLOOKUP(A14,ALS_Wurf!$C$2:$I$108,4,FALSE))))</f>
        <v>24</v>
      </c>
      <c r="X14" s="29">
        <f>IF(W14&lt;=0,51,RANK(W14,$W$4:$W$60,0))</f>
        <v>21</v>
      </c>
      <c r="Y14" s="40">
        <f>VLOOKUP(X14,[1]Punktezuordnung!$A$2:$B$52,2,FALSE())</f>
        <v>30</v>
      </c>
      <c r="Z14" s="28">
        <f t="array" ref="Z14">IF(ISBLANK(FRI_Sprint!$A$2),100,IF(ISBLANK(A14),100,IF((OR(EXACT(A14,FRI_Sprint!$C$2:$C$112))),VLOOKUP(A14,FRI_Sprint!$C$2:$I$112,4,FALSE))))</f>
        <v>8.3000000000000007</v>
      </c>
      <c r="AA14" s="29">
        <f>IF(Z14&gt;=100,51,RANK(Z14,$Z$4:$Z$60,1))</f>
        <v>13</v>
      </c>
      <c r="AB14" s="40">
        <f>VLOOKUP(AA14,[1]Punktezuordnung!$A$2:$B$52,2,FALSE())</f>
        <v>38</v>
      </c>
      <c r="AC14" s="37">
        <f t="array" ref="AC14">IF(ISBLANK(FRI_Stoß!$A$2),0,IF(ISBLANK(A14),0,IF((OR(EXACT(A14,FRI_Stoß!$C$2:$C$105))),VLOOKUP(A14,FRI_Stoß!$C$2:$I$105,4,FALSE))))</f>
        <v>25</v>
      </c>
      <c r="AD14" s="29">
        <f>IF(AC14&lt;=0,51,RANK(AC14,$AC$4:$AC$60,0))</f>
        <v>11</v>
      </c>
      <c r="AE14" s="40">
        <f>VLOOKUP(AD14,[1]Punktezuordnung!$A$2:$B$52,2,FALSE())</f>
        <v>40</v>
      </c>
      <c r="AF14" s="59">
        <f t="array" ref="AF14">IF(ISBLANK(LAT_Stab!$A$2),0,IF(ISBLANK(A14),0,IF((OR(EXACT(A14,LAT_Stab!$C$2:$C$123))),VLOOKUP(A14,LAT_Stab!$C$2:$I$123,4,FALSE))))</f>
        <v>16</v>
      </c>
      <c r="AG14" s="29">
        <f>IF(AF14&lt;=0,51,RANK(AF14,$AF$4:$AF$60,0))</f>
        <v>14</v>
      </c>
      <c r="AH14" s="40">
        <f>VLOOKUP(AG14,[1]Punktezuordnung!$A$2:$B$52,2,FALSE())</f>
        <v>37</v>
      </c>
      <c r="AI14" s="38">
        <f t="array" ref="AI14">IF(ISBLANK(LAT_Dreh!$A$2),0,IF(ISBLANK(A14),0,IF((OR(EXACT(A14,LAT_Dreh!$C$2:$C$123))),VLOOKUP(A14,LAT_Dreh!$C$2:$I$123,4,FALSE))))</f>
        <v>16</v>
      </c>
      <c r="AJ14" s="29">
        <f>IF(AI14&lt;=0,51,RANK(AI14,$AI$4:$AI$49,0))</f>
        <v>21</v>
      </c>
      <c r="AK14" s="40">
        <f>VLOOKUP(AJ14,[1]Punktezuordnung!$A$2:$B$52,2,FALSE())</f>
        <v>30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>IF(AL14=100,51,RANK(AL14,$AL$4:$AL$60,1))</f>
        <v>51</v>
      </c>
      <c r="AN14" s="30">
        <f>VLOOKUP(AM14,[1]Punktezuordnung!$A$2:$B$52,2,FALSE())</f>
        <v>0</v>
      </c>
      <c r="AO14" s="53">
        <f t="array" ref="AO14">IF(ISBLANK(NIA_Weit!$A$2),0,IF(ISBLANK(A14),0,IF((OR(EXACT(A14,NIA_Weit!$C$2:$C$200))),VLOOKUP(A14,NIA_Weit!$C$2:$I$200,4,FALSE))))</f>
        <v>0</v>
      </c>
      <c r="AP14" s="29">
        <f>IF(AO14&lt;=0,51,RANK(AO14,$AO$4:$AO$60,0))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6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24" t="s">
        <v>93</v>
      </c>
      <c r="B15" s="24" t="s">
        <v>70</v>
      </c>
      <c r="C15" s="24">
        <v>2016</v>
      </c>
      <c r="D15" s="24" t="s">
        <v>39</v>
      </c>
      <c r="E15" s="29">
        <f>IF(F15=0,"",RANK(F15,$F$4:$F$60,0))</f>
        <v>12</v>
      </c>
      <c r="F15" s="40">
        <f>SUM(LARGE(H15:S15,{1;2;3;4;5;6;7;8;9}))</f>
        <v>197</v>
      </c>
      <c r="G15" s="34">
        <f>COUNTIF(H15:S15,"&gt;0")</f>
        <v>6</v>
      </c>
      <c r="H15" s="35">
        <f>V15</f>
        <v>25</v>
      </c>
      <c r="I15" s="30">
        <f>Y15</f>
        <v>31</v>
      </c>
      <c r="J15" s="35">
        <f>AB15</f>
        <v>28</v>
      </c>
      <c r="K15" s="30">
        <f>AE15</f>
        <v>38</v>
      </c>
      <c r="L15" s="31">
        <f>AH15</f>
        <v>41</v>
      </c>
      <c r="M15" s="32">
        <f>AK15</f>
        <v>34</v>
      </c>
      <c r="N15" s="36">
        <f>AN15</f>
        <v>0</v>
      </c>
      <c r="O15" s="52">
        <f>AQ15</f>
        <v>0</v>
      </c>
      <c r="P15" s="35">
        <f>AT15</f>
        <v>0</v>
      </c>
      <c r="Q15" s="30">
        <f>AW15</f>
        <v>0</v>
      </c>
      <c r="R15" s="35">
        <f>AZ15</f>
        <v>0</v>
      </c>
      <c r="S15" s="30">
        <f>BC15</f>
        <v>0</v>
      </c>
      <c r="T15" s="25">
        <f t="array" ref="T15">IF(ISBLANK(ALS_Sprint!$A$2),100,IF(ISBLANK(A15),100,IF((OR(EXACT(A15,ALS_Sprint!$C$2:$C$107))),VLOOKUP(A15,ALS_Sprint!$C$2:$I$107,4,FALSE))))</f>
        <v>9.2899999999999991</v>
      </c>
      <c r="U15" s="29">
        <f>IF(T15&gt;=100,51,RANK(T15,$T$4:$T$60,1))</f>
        <v>26</v>
      </c>
      <c r="V15" s="40">
        <f>VLOOKUP(U15,[1]Punktezuordnung!$A$2:$B$52,2,FALSE())</f>
        <v>25</v>
      </c>
      <c r="W15" s="44">
        <f t="array" ref="W15">IF(ISBLANK(ALS_Wurf!$A$2),0,IF(ISBLANK(A15),0,IF((OR(EXACT(A15,ALS_Wurf!$C$2:$C$108))),VLOOKUP(A15,ALS_Wurf!$C$2:$I$108,4,FALSE))))</f>
        <v>26</v>
      </c>
      <c r="X15" s="29">
        <f>IF(W15&lt;=0,51,RANK(W15,$W$4:$W$60,0))</f>
        <v>20</v>
      </c>
      <c r="Y15" s="40">
        <f>VLOOKUP(X15,[1]Punktezuordnung!$A$2:$B$52,2,FALSE())</f>
        <v>31</v>
      </c>
      <c r="Z15" s="28">
        <f t="array" ref="Z15">IF(ISBLANK(FRI_Sprint!$A$2),100,IF(ISBLANK(A15),100,IF((OR(EXACT(A15,FRI_Sprint!$C$2:$C$112))),VLOOKUP(A15,FRI_Sprint!$C$2:$I$112,4,FALSE))))</f>
        <v>9.1999999999999993</v>
      </c>
      <c r="AA15" s="29">
        <f>IF(Z15&gt;=100,51,RANK(Z15,$Z$4:$Z$60,1))</f>
        <v>23</v>
      </c>
      <c r="AB15" s="40">
        <f>VLOOKUP(AA15,[1]Punktezuordnung!$A$2:$B$52,2,FALSE())</f>
        <v>28</v>
      </c>
      <c r="AC15" s="37">
        <f t="array" ref="AC15">IF(ISBLANK(FRI_Stoß!$A$2),0,IF(ISBLANK(A15),0,IF((OR(EXACT(A15,FRI_Stoß!$C$2:$C$105))),VLOOKUP(A15,FRI_Stoß!$C$2:$I$105,4,FALSE))))</f>
        <v>24</v>
      </c>
      <c r="AD15" s="29">
        <f>IF(AC15&lt;=0,51,RANK(AC15,$AC$4:$AC$60,0))</f>
        <v>13</v>
      </c>
      <c r="AE15" s="40">
        <f>VLOOKUP(AD15,[1]Punktezuordnung!$A$2:$B$52,2,FALSE())</f>
        <v>38</v>
      </c>
      <c r="AF15" s="59">
        <f t="array" ref="AF15">IF(ISBLANK(LAT_Stab!$A$2),0,IF(ISBLANK(A15),0,IF((OR(EXACT(A15,LAT_Stab!$C$2:$C$123))),VLOOKUP(A15,LAT_Stab!$C$2:$I$123,4,FALSE))))</f>
        <v>17</v>
      </c>
      <c r="AG15" s="29">
        <f>IF(AF15&lt;=0,51,RANK(AF15,$AF$4:$AF$60,0))</f>
        <v>10</v>
      </c>
      <c r="AH15" s="40">
        <f>VLOOKUP(AG15,[1]Punktezuordnung!$A$2:$B$52,2,FALSE())</f>
        <v>41</v>
      </c>
      <c r="AI15" s="38">
        <f t="array" ref="AI15">IF(ISBLANK(LAT_Dreh!$A$2),0,IF(ISBLANK(A15),0,IF((OR(EXACT(A15,LAT_Dreh!$C$2:$C$123))),VLOOKUP(A15,LAT_Dreh!$C$2:$I$123,4,FALSE))))</f>
        <v>20</v>
      </c>
      <c r="AJ15" s="29">
        <f>IF(AI15&lt;=0,51,RANK(AI15,$AI$4:$AI$49,0))</f>
        <v>17</v>
      </c>
      <c r="AK15" s="40">
        <f>VLOOKUP(AJ15,[1]Punktezuordnung!$A$2:$B$52,2,FALSE())</f>
        <v>34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>IF(AL15=100,51,RANK(AL15,$AL$4:$AL$60,1))</f>
        <v>51</v>
      </c>
      <c r="AN15" s="30">
        <f>VLOOKUP(AM15,[1]Punktezuordnung!$A$2:$B$52,2,FALSE())</f>
        <v>0</v>
      </c>
      <c r="AO15" s="53">
        <f t="array" ref="AO15">IF(ISBLANK(NIA_Weit!$A$2),0,IF(ISBLANK(A15),0,IF((OR(EXACT(A15,NIA_Weit!$C$2:$C$200))),VLOOKUP(A15,NIA_Weit!$C$2:$I$200,4,FALSE))))</f>
        <v>0</v>
      </c>
      <c r="AP15" s="29">
        <f>IF(AO15&lt;=0,51,RANK(AO15,$AO$4:$AO$60,0))</f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>IF(AR15&lt;=0,51,RANK(AR15,$AR$4:$AR$60,0))</f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>IF(AU15&lt;=0,51,RANK(AU15,$AU$4:$AU$60,0))</f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6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x14ac:dyDescent="0.3">
      <c r="A16" s="24" t="s">
        <v>69</v>
      </c>
      <c r="B16" s="24" t="s">
        <v>70</v>
      </c>
      <c r="C16" s="24">
        <v>2016</v>
      </c>
      <c r="D16" s="24" t="s">
        <v>27</v>
      </c>
      <c r="E16" s="29">
        <f>IF(F16=0,"",RANK(F16,$F$4:$F$60,0))</f>
        <v>13</v>
      </c>
      <c r="F16" s="40">
        <f>SUM(LARGE(H16:S16,{1;2;3;4;5;6;7;8;9}))</f>
        <v>194</v>
      </c>
      <c r="G16" s="34">
        <f>COUNTIF(H16:S16,"&gt;0")</f>
        <v>4</v>
      </c>
      <c r="H16" s="35">
        <f>V16</f>
        <v>50</v>
      </c>
      <c r="I16" s="30">
        <f>Y16</f>
        <v>47</v>
      </c>
      <c r="J16" s="35">
        <f>AB16</f>
        <v>0</v>
      </c>
      <c r="K16" s="30">
        <f>AE16</f>
        <v>0</v>
      </c>
      <c r="L16" s="31">
        <f>AH16</f>
        <v>48</v>
      </c>
      <c r="M16" s="32">
        <f>AK16</f>
        <v>49</v>
      </c>
      <c r="N16" s="36">
        <f>AN16</f>
        <v>0</v>
      </c>
      <c r="O16" s="52">
        <f>AQ16</f>
        <v>0</v>
      </c>
      <c r="P16" s="35">
        <f>AT16</f>
        <v>0</v>
      </c>
      <c r="Q16" s="30">
        <f>AW16</f>
        <v>0</v>
      </c>
      <c r="R16" s="35">
        <f>AZ16</f>
        <v>0</v>
      </c>
      <c r="S16" s="30">
        <f>BC16</f>
        <v>0</v>
      </c>
      <c r="T16" s="25">
        <f t="array" ref="T16">IF(ISBLANK(ALS_Sprint!$A$2),100,IF(ISBLANK(A16),100,IF((OR(EXACT(A16,ALS_Sprint!$C$2:$C$107))),VLOOKUP(A16,ALS_Sprint!$C$2:$I$107,4,FALSE))))</f>
        <v>7.06</v>
      </c>
      <c r="U16" s="29">
        <f>IF(T16&gt;=100,51,RANK(T16,$T$4:$T$60,1))</f>
        <v>1</v>
      </c>
      <c r="V16" s="40">
        <f>VLOOKUP(U16,[1]Punktezuordnung!$A$2:$B$52,2,FALSE())</f>
        <v>50</v>
      </c>
      <c r="W16" s="44">
        <f t="array" ref="W16">IF(ISBLANK(ALS_Wurf!$A$2),0,IF(ISBLANK(A16),0,IF((OR(EXACT(A16,ALS_Wurf!$C$2:$C$108))),VLOOKUP(A16,ALS_Wurf!$C$2:$I$108,4,FALSE))))</f>
        <v>42</v>
      </c>
      <c r="X16" s="29">
        <f>IF(W16&lt;=0,51,RANK(W16,$W$4:$W$60,0))</f>
        <v>4</v>
      </c>
      <c r="Y16" s="40">
        <f>VLOOKUP(X16,[1]Punktezuordnung!$A$2:$B$52,2,FALSE())</f>
        <v>47</v>
      </c>
      <c r="Z16" s="28">
        <v>100</v>
      </c>
      <c r="AA16" s="29">
        <f>IF(Z16&gt;=100,51,RANK(Z16,$Z$4:$Z$60,1))</f>
        <v>51</v>
      </c>
      <c r="AB16" s="40">
        <f>VLOOKUP(AA16,[1]Punktezuordnung!$A$2:$B$52,2,FALSE())</f>
        <v>0</v>
      </c>
      <c r="AC16" s="37">
        <v>0</v>
      </c>
      <c r="AD16" s="29">
        <f>IF(AC16&lt;=0,51,RANK(AC16,$AC$4:$AC$60,0))</f>
        <v>51</v>
      </c>
      <c r="AE16" s="40">
        <f>VLOOKUP(AD16,[1]Punktezuordnung!$A$2:$B$52,2,FALSE())</f>
        <v>0</v>
      </c>
      <c r="AF16" s="59">
        <f t="array" ref="AF16">IF(ISBLANK(LAT_Stab!$A$2),0,IF(ISBLANK(A16),0,IF((OR(EXACT(A16,LAT_Stab!$C$2:$C$123))),VLOOKUP(A16,LAT_Stab!$C$2:$I$123,4,FALSE))))</f>
        <v>21</v>
      </c>
      <c r="AG16" s="29">
        <f>IF(AF16&lt;=0,51,RANK(AF16,$AF$4:$AF$60,0))</f>
        <v>3</v>
      </c>
      <c r="AH16" s="40">
        <f>VLOOKUP(AG16,[1]Punktezuordnung!$A$2:$B$52,2,FALSE())</f>
        <v>48</v>
      </c>
      <c r="AI16" s="38">
        <f t="array" ref="AI16">IF(ISBLANK(LAT_Dreh!$A$2),0,IF(ISBLANK(A16),0,IF((OR(EXACT(A16,LAT_Dreh!$C$2:$C$123))),VLOOKUP(A16,LAT_Dreh!$C$2:$I$123,4,FALSE))))</f>
        <v>30</v>
      </c>
      <c r="AJ16" s="29">
        <f>IF(AI16&lt;=0,51,RANK(AI16,$AI$4:$AI$49,0))</f>
        <v>2</v>
      </c>
      <c r="AK16" s="40">
        <f>VLOOKUP(AJ16,[1]Punktezuordnung!$A$2:$B$52,2,FALSE())</f>
        <v>49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>IF(AL16=100,51,RANK(AL16,$AL$4:$AL$60,1))</f>
        <v>51</v>
      </c>
      <c r="AN16" s="30">
        <f>VLOOKUP(AM16,[1]Punktezuordnung!$A$2:$B$52,2,FALSE())</f>
        <v>0</v>
      </c>
      <c r="AO16" s="53">
        <f t="array" ref="AO16">IF(ISBLANK(NIA_Weit!$A$2),0,IF(ISBLANK(A16),0,IF((OR(EXACT(A16,NIA_Weit!$C$2:$C$200))),VLOOKUP(A16,NIA_Weit!$C$2:$I$200,4,FALSE))))</f>
        <v>0</v>
      </c>
      <c r="AP16" s="29">
        <f>IF(AO16&lt;=0,51,RANK(AO16,$AO$4:$AO$60,0))</f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>IF(AR16&lt;=0,51,RANK(AR16,$AR$4:$AR$60,0))</f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>IF(AU16&lt;=0,51,RANK(AU16,$AU$4:$AU$60,0))</f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6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x14ac:dyDescent="0.3">
      <c r="A17" s="24" t="s">
        <v>417</v>
      </c>
      <c r="B17" s="24" t="s">
        <v>70</v>
      </c>
      <c r="C17" s="24">
        <v>2016</v>
      </c>
      <c r="D17" s="24" t="s">
        <v>59</v>
      </c>
      <c r="E17" s="29">
        <f>IF(F17=0,"",RANK(F17,$F$4:$F$60,0))</f>
        <v>14</v>
      </c>
      <c r="F17" s="40">
        <f>SUM(LARGE(H17:S17,{1;2;3;4;5;6;7;8;9}))</f>
        <v>186</v>
      </c>
      <c r="G17" s="34">
        <f>COUNTIF(H17:S17,"&gt;0")</f>
        <v>4</v>
      </c>
      <c r="H17" s="35">
        <f>V17</f>
        <v>0</v>
      </c>
      <c r="I17" s="30">
        <f>Y17</f>
        <v>0</v>
      </c>
      <c r="J17" s="35">
        <f>AB17</f>
        <v>41</v>
      </c>
      <c r="K17" s="30">
        <f>AE17</f>
        <v>45</v>
      </c>
      <c r="L17" s="31">
        <f>AH17</f>
        <v>50</v>
      </c>
      <c r="M17" s="32">
        <f>AK17</f>
        <v>50</v>
      </c>
      <c r="N17" s="36">
        <f>AN17</f>
        <v>0</v>
      </c>
      <c r="O17" s="52">
        <f>AQ17</f>
        <v>0</v>
      </c>
      <c r="P17" s="35">
        <f>AT17</f>
        <v>0</v>
      </c>
      <c r="Q17" s="30">
        <f>AW17</f>
        <v>0</v>
      </c>
      <c r="R17" s="35">
        <f>AZ17</f>
        <v>0</v>
      </c>
      <c r="S17" s="30">
        <f>BC17</f>
        <v>0</v>
      </c>
      <c r="T17" s="25">
        <v>100</v>
      </c>
      <c r="U17" s="29">
        <f>IF(T17&gt;=100,51,RANK(T17,$T$4:$T$60,1))</f>
        <v>51</v>
      </c>
      <c r="V17" s="40">
        <f>VLOOKUP(U17,[1]Punktezuordnung!$A$2:$B$52,2,FALSE())</f>
        <v>0</v>
      </c>
      <c r="W17" s="44">
        <v>0</v>
      </c>
      <c r="X17" s="29">
        <f>IF(W17&lt;=0,51,RANK(W17,$W$4:$W$60,0))</f>
        <v>51</v>
      </c>
      <c r="Y17" s="40">
        <f>VLOOKUP(X17,[1]Punktezuordnung!$A$2:$B$52,2,FALSE())</f>
        <v>0</v>
      </c>
      <c r="Z17" s="28">
        <f t="array" ref="Z17">IF(ISBLANK(FRI_Sprint!$A$2),100,IF(ISBLANK(A17),100,IF((OR(EXACT(A17,FRI_Sprint!$C$2:$C$112))),VLOOKUP(A17,FRI_Sprint!$C$2:$I$112,4,FALSE))))</f>
        <v>8.1999999999999993</v>
      </c>
      <c r="AA17" s="29">
        <f>IF(Z17&gt;=100,51,RANK(Z17,$Z$4:$Z$60,1))</f>
        <v>10</v>
      </c>
      <c r="AB17" s="40">
        <f>VLOOKUP(AA17,[1]Punktezuordnung!$A$2:$B$52,2,FALSE())</f>
        <v>41</v>
      </c>
      <c r="AC17" s="37">
        <f t="array" ref="AC17">IF(ISBLANK(FRI_Stoß!$A$2),0,IF(ISBLANK(A17),0,IF((OR(EXACT(A17,FRI_Stoß!$C$2:$C$105))),VLOOKUP(A17,FRI_Stoß!$C$2:$I$105,4,FALSE))))</f>
        <v>27</v>
      </c>
      <c r="AD17" s="29">
        <f>IF(AC17&lt;=0,51,RANK(AC17,$AC$4:$AC$60,0))</f>
        <v>6</v>
      </c>
      <c r="AE17" s="40">
        <f>VLOOKUP(AD17,[1]Punktezuordnung!$A$2:$B$52,2,FALSE())</f>
        <v>45</v>
      </c>
      <c r="AF17" s="59">
        <f t="array" ref="AF17">IF(ISBLANK(LAT_Stab!$A$2),0,IF(ISBLANK(A17),0,IF((OR(EXACT(A17,LAT_Stab!$C$2:$C$123))),VLOOKUP(A17,LAT_Stab!$C$2:$I$123,4,FALSE))))</f>
        <v>25</v>
      </c>
      <c r="AG17" s="29">
        <f>IF(AF17&lt;=0,51,RANK(AF17,$AF$4:$AF$60,0))</f>
        <v>1</v>
      </c>
      <c r="AH17" s="40">
        <f>VLOOKUP(AG17,[1]Punktezuordnung!$A$2:$B$52,2,FALSE())</f>
        <v>50</v>
      </c>
      <c r="AI17" s="38">
        <f t="array" ref="AI17">IF(ISBLANK(LAT_Dreh!$A$2),0,IF(ISBLANK(A17),0,IF((OR(EXACT(A17,LAT_Dreh!$C$2:$C$123))),VLOOKUP(A17,LAT_Dreh!$C$2:$I$123,4,FALSE))))</f>
        <v>32</v>
      </c>
      <c r="AJ17" s="29">
        <f>IF(AI17&lt;=0,51,RANK(AI17,$AI$4:$AI$49,0))</f>
        <v>1</v>
      </c>
      <c r="AK17" s="40">
        <f>VLOOKUP(AJ17,[1]Punktezuordnung!$A$2:$B$52,2,FALSE())</f>
        <v>50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>IF(AL17=100,51,RANK(AL17,$AL$4:$AL$60,1))</f>
        <v>51</v>
      </c>
      <c r="AN17" s="30">
        <f>VLOOKUP(AM17,[1]Punktezuordnung!$A$2:$B$52,2,FALSE())</f>
        <v>0</v>
      </c>
      <c r="AO17" s="53">
        <f t="array" ref="AO17">IF(ISBLANK(NIA_Weit!$A$2),0,IF(ISBLANK(A17),0,IF((OR(EXACT(A17,NIA_Weit!$C$2:$C$200))),VLOOKUP(A17,NIA_Weit!$C$2:$I$200,4,FALSE))))</f>
        <v>0</v>
      </c>
      <c r="AP17" s="29">
        <f>IF(AO17&lt;=0,51,RANK(AO17,$AO$4:$AO$60,0))</f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>IF(AR17&lt;=0,51,RANK(AR17,$AR$4:$AR$60,0))</f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>IF(AU17&lt;=0,51,RANK(AU17,$AU$4:$AU$60,0))</f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6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x14ac:dyDescent="0.3">
      <c r="A18" s="24" t="s">
        <v>91</v>
      </c>
      <c r="B18" s="24" t="s">
        <v>70</v>
      </c>
      <c r="C18" s="24">
        <v>2016</v>
      </c>
      <c r="D18" s="24" t="s">
        <v>66</v>
      </c>
      <c r="E18" s="29">
        <f>IF(F18=0,"",RANK(F18,$F$4:$F$60,0))</f>
        <v>15</v>
      </c>
      <c r="F18" s="40">
        <f>SUM(LARGE(H18:S18,{1;2;3;4;5;6;7;8;9}))</f>
        <v>185</v>
      </c>
      <c r="G18" s="34">
        <f>COUNTIF(H18:S18,"&gt;0")</f>
        <v>6</v>
      </c>
      <c r="H18" s="35">
        <f>V18</f>
        <v>32</v>
      </c>
      <c r="I18" s="30">
        <f>Y18</f>
        <v>26</v>
      </c>
      <c r="J18" s="35">
        <f>AB18</f>
        <v>32</v>
      </c>
      <c r="K18" s="30">
        <f>AE18</f>
        <v>29</v>
      </c>
      <c r="L18" s="31">
        <f>AH18</f>
        <v>33</v>
      </c>
      <c r="M18" s="32">
        <f>AK18</f>
        <v>33</v>
      </c>
      <c r="N18" s="36">
        <f>AN18</f>
        <v>0</v>
      </c>
      <c r="O18" s="52">
        <f>AQ18</f>
        <v>0</v>
      </c>
      <c r="P18" s="35">
        <f>AT18</f>
        <v>0</v>
      </c>
      <c r="Q18" s="30">
        <f>AW18</f>
        <v>0</v>
      </c>
      <c r="R18" s="35">
        <f>AZ18</f>
        <v>0</v>
      </c>
      <c r="S18" s="30">
        <f>BC18</f>
        <v>0</v>
      </c>
      <c r="T18" s="25">
        <f t="array" ref="T18">IF(ISBLANK(ALS_Sprint!$A$2),100,IF(ISBLANK(A18),100,IF((OR(EXACT(A18,ALS_Sprint!$C$2:$C$107))),VLOOKUP(A18,ALS_Sprint!$C$2:$I$107,4,FALSE))))</f>
        <v>8.48</v>
      </c>
      <c r="U18" s="29">
        <f>IF(T18&gt;=100,51,RANK(T18,$T$4:$T$60,1))</f>
        <v>19</v>
      </c>
      <c r="V18" s="40">
        <f>VLOOKUP(U18,[1]Punktezuordnung!$A$2:$B$52,2,FALSE())</f>
        <v>32</v>
      </c>
      <c r="W18" s="44">
        <f t="array" ref="W18">IF(ISBLANK(ALS_Wurf!$A$2),0,IF(ISBLANK(A18),0,IF((OR(EXACT(A18,ALS_Wurf!$C$2:$C$108))),VLOOKUP(A18,ALS_Wurf!$C$2:$I$108,4,FALSE))))</f>
        <v>21</v>
      </c>
      <c r="X18" s="29">
        <f>IF(W18&lt;=0,51,RANK(W18,$W$4:$W$60,0))</f>
        <v>25</v>
      </c>
      <c r="Y18" s="40">
        <f>VLOOKUP(X18,[1]Punktezuordnung!$A$2:$B$52,2,FALSE())</f>
        <v>26</v>
      </c>
      <c r="Z18" s="28">
        <f t="array" ref="Z18">IF(ISBLANK(FRI_Sprint!$A$2),100,IF(ISBLANK(A18),100,IF((OR(EXACT(A18,FRI_Sprint!$C$2:$C$112))),VLOOKUP(A18,FRI_Sprint!$C$2:$I$112,4,FALSE))))</f>
        <v>8.6</v>
      </c>
      <c r="AA18" s="29">
        <f>IF(Z18&gt;=100,51,RANK(Z18,$Z$4:$Z$60,1))</f>
        <v>19</v>
      </c>
      <c r="AB18" s="40">
        <f>VLOOKUP(AA18,[1]Punktezuordnung!$A$2:$B$52,2,FALSE())</f>
        <v>32</v>
      </c>
      <c r="AC18" s="37">
        <f t="array" ref="AC18">IF(ISBLANK(FRI_Stoß!$A$2),0,IF(ISBLANK(A18),0,IF((OR(EXACT(A18,FRI_Stoß!$C$2:$C$105))),VLOOKUP(A18,FRI_Stoß!$C$2:$I$105,4,FALSE))))</f>
        <v>19</v>
      </c>
      <c r="AD18" s="29">
        <f>IF(AC18&lt;=0,51,RANK(AC18,$AC$4:$AC$60,0))</f>
        <v>22</v>
      </c>
      <c r="AE18" s="40">
        <f>VLOOKUP(AD18,[1]Punktezuordnung!$A$2:$B$52,2,FALSE())</f>
        <v>29</v>
      </c>
      <c r="AF18" s="59">
        <f t="array" ref="AF18">IF(ISBLANK(LAT_Stab!$A$2),0,IF(ISBLANK(A18),0,IF((OR(EXACT(A18,LAT_Stab!$C$2:$C$123))),VLOOKUP(A18,LAT_Stab!$C$2:$I$123,4,FALSE))))</f>
        <v>13</v>
      </c>
      <c r="AG18" s="29">
        <f>IF(AF18&lt;=0,51,RANK(AF18,$AF$4:$AF$60,0))</f>
        <v>18</v>
      </c>
      <c r="AH18" s="40">
        <f>VLOOKUP(AG18,[1]Punktezuordnung!$A$2:$B$52,2,FALSE())</f>
        <v>33</v>
      </c>
      <c r="AI18" s="38">
        <f t="array" ref="AI18">IF(ISBLANK(LAT_Dreh!$A$2),0,IF(ISBLANK(A18),0,IF((OR(EXACT(A18,LAT_Dreh!$C$2:$C$123))),VLOOKUP(A18,LAT_Dreh!$C$2:$I$123,4,FALSE))))</f>
        <v>19</v>
      </c>
      <c r="AJ18" s="29">
        <f>IF(AI18&lt;=0,51,RANK(AI18,$AI$4:$AI$49,0))</f>
        <v>18</v>
      </c>
      <c r="AK18" s="40">
        <f>VLOOKUP(AJ18,[1]Punktezuordnung!$A$2:$B$52,2,FALSE())</f>
        <v>33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>IF(AL18=100,51,RANK(AL18,$AL$4:$AL$60,1))</f>
        <v>51</v>
      </c>
      <c r="AN18" s="30">
        <f>VLOOKUP(AM18,[1]Punktezuordnung!$A$2:$B$52,2,FALSE())</f>
        <v>0</v>
      </c>
      <c r="AO18" s="53">
        <f t="array" ref="AO18">IF(ISBLANK(NIA_Weit!$A$2),0,IF(ISBLANK(A18),0,IF((OR(EXACT(A18,NIA_Weit!$C$2:$C$200))),VLOOKUP(A18,NIA_Weit!$C$2:$I$200,4,FALSE))))</f>
        <v>0</v>
      </c>
      <c r="AP18" s="29">
        <f>IF(AO18&lt;=0,51,RANK(AO18,$AO$4:$AO$60,0))</f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>IF(AR18&lt;=0,51,RANK(AR18,$AR$4:$AR$60,0))</f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>IF(AU18&lt;=0,51,RANK(AU18,$AU$4:$AU$60,0))</f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>IF(AX18&gt;=100,51,RANK(AX18,$AX$4:$AX$60,1))</f>
        <v>51</v>
      </c>
      <c r="AZ18" s="30">
        <f>VLOOKUP(AY18,[1]Punktezuordnung!$A$2:$B$52,2,FALSE())</f>
        <v>0</v>
      </c>
      <c r="BA18" s="56">
        <f t="array" ref="BA18">IF(ISBLANK(ANG_Hoch!$A$2),0,IF(ISBLANK(A18),0,IF((OR(EXACT(A18,ANG_Hoch!$C$2:$C$200))),VLOOKUP(A18,ANG_Hoch!$C$2:$I$200,4,FALSE))))</f>
        <v>0</v>
      </c>
      <c r="BB18" s="29">
        <f>IF(BA18&lt;=0,51,RANK(BA18,$BA$4:$BA$60,0))</f>
        <v>51</v>
      </c>
      <c r="BC18" s="39">
        <f>VLOOKUP(BB18,[1]Punktezuordnung!$A$2:$B$52,2,FALSE())</f>
        <v>0</v>
      </c>
    </row>
    <row r="19" spans="1:55" x14ac:dyDescent="0.3">
      <c r="A19" s="24" t="s">
        <v>75</v>
      </c>
      <c r="B19" s="24" t="s">
        <v>70</v>
      </c>
      <c r="C19" s="24">
        <v>2016</v>
      </c>
      <c r="D19" s="24" t="s">
        <v>39</v>
      </c>
      <c r="E19" s="29">
        <f>IF(F19=0,"",RANK(F19,$F$4:$F$60,0))</f>
        <v>16</v>
      </c>
      <c r="F19" s="40">
        <f>SUM(LARGE(H19:S19,{1;2;3;4;5;6;7;8;9}))</f>
        <v>183</v>
      </c>
      <c r="G19" s="34">
        <f>COUNTIF(H19:S19,"&gt;0")</f>
        <v>4</v>
      </c>
      <c r="H19" s="35">
        <f>V19</f>
        <v>41</v>
      </c>
      <c r="I19" s="30">
        <f>Y19</f>
        <v>49</v>
      </c>
      <c r="J19" s="35">
        <f>AB19</f>
        <v>44</v>
      </c>
      <c r="K19" s="30">
        <f>AE19</f>
        <v>49</v>
      </c>
      <c r="L19" s="31">
        <f>AH19</f>
        <v>0</v>
      </c>
      <c r="M19" s="32">
        <f>AK19</f>
        <v>0</v>
      </c>
      <c r="N19" s="36">
        <f>AN19</f>
        <v>0</v>
      </c>
      <c r="O19" s="52">
        <f>AQ19</f>
        <v>0</v>
      </c>
      <c r="P19" s="35">
        <f>AT19</f>
        <v>0</v>
      </c>
      <c r="Q19" s="30">
        <f>AW19</f>
        <v>0</v>
      </c>
      <c r="R19" s="35">
        <f>AZ19</f>
        <v>0</v>
      </c>
      <c r="S19" s="30">
        <f>BC19</f>
        <v>0</v>
      </c>
      <c r="T19" s="25">
        <f t="array" ref="T19">IF(ISBLANK(ALS_Sprint!$A$2),100,IF(ISBLANK(A19),100,IF((OR(EXACT(A19,ALS_Sprint!$C$2:$C$107))),VLOOKUP(A19,ALS_Sprint!$C$2:$I$107,4,FALSE))))</f>
        <v>7.98</v>
      </c>
      <c r="U19" s="29">
        <f>IF(T19&gt;=100,51,RANK(T19,$T$4:$T$60,1))</f>
        <v>10</v>
      </c>
      <c r="V19" s="40">
        <f>VLOOKUP(U19,[1]Punktezuordnung!$A$2:$B$52,2,FALSE())</f>
        <v>41</v>
      </c>
      <c r="W19" s="44">
        <f t="array" ref="W19">IF(ISBLANK(ALS_Wurf!$A$2),0,IF(ISBLANK(A19),0,IF((OR(EXACT(A19,ALS_Wurf!$C$2:$C$108))),VLOOKUP(A19,ALS_Wurf!$C$2:$I$108,4,FALSE))))</f>
        <v>45</v>
      </c>
      <c r="X19" s="29">
        <f>IF(W19&lt;=0,51,RANK(W19,$W$4:$W$60,0))</f>
        <v>2</v>
      </c>
      <c r="Y19" s="40">
        <f>VLOOKUP(X19,[1]Punktezuordnung!$A$2:$B$52,2,FALSE())</f>
        <v>49</v>
      </c>
      <c r="Z19" s="28">
        <f t="array" ref="Z19">IF(ISBLANK(FRI_Sprint!$A$2),100,IF(ISBLANK(A19),100,IF((OR(EXACT(A19,FRI_Sprint!$C$2:$C$112))),VLOOKUP(A19,FRI_Sprint!$C$2:$I$112,4,FALSE))))</f>
        <v>7.9</v>
      </c>
      <c r="AA19" s="29">
        <f>IF(Z19&gt;=100,51,RANK(Z19,$Z$4:$Z$60,1))</f>
        <v>7</v>
      </c>
      <c r="AB19" s="40">
        <f>VLOOKUP(AA19,[1]Punktezuordnung!$A$2:$B$52,2,FALSE())</f>
        <v>44</v>
      </c>
      <c r="AC19" s="37">
        <f t="array" ref="AC19">IF(ISBLANK(FRI_Stoß!$A$2),0,IF(ISBLANK(A19),0,IF((OR(EXACT(A19,FRI_Stoß!$C$2:$C$105))),VLOOKUP(A19,FRI_Stoß!$C$2:$I$105,4,FALSE))))</f>
        <v>30</v>
      </c>
      <c r="AD19" s="29">
        <f>IF(AC19&lt;=0,51,RANK(AC19,$AC$4:$AC$60,0))</f>
        <v>2</v>
      </c>
      <c r="AE19" s="40">
        <f>VLOOKUP(AD19,[1]Punktezuordnung!$A$2:$B$52,2,FALSE())</f>
        <v>49</v>
      </c>
      <c r="AF19" s="59">
        <v>0</v>
      </c>
      <c r="AG19" s="29">
        <f>IF(AF19&lt;=0,51,RANK(AF19,$AF$4:$AF$60,0))</f>
        <v>51</v>
      </c>
      <c r="AH19" s="40">
        <f>VLOOKUP(AG19,[1]Punktezuordnung!$A$2:$B$52,2,FALSE())</f>
        <v>0</v>
      </c>
      <c r="AI19" s="38">
        <v>0</v>
      </c>
      <c r="AJ19" s="29">
        <f>IF(AI19&lt;=0,51,RANK(AI19,$AI$4:$AI$49,0))</f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>IF(AL19=100,51,RANK(AL19,$AL$4:$AL$60,1))</f>
        <v>51</v>
      </c>
      <c r="AN19" s="30">
        <f>VLOOKUP(AM19,[1]Punktezuordnung!$A$2:$B$52,2,FALSE())</f>
        <v>0</v>
      </c>
      <c r="AO19" s="53">
        <f t="array" ref="AO19">IF(ISBLANK(NIA_Weit!$A$2),0,IF(ISBLANK(A19),0,IF((OR(EXACT(A19,NIA_Weit!$C$2:$C$200))),VLOOKUP(A19,NIA_Weit!$C$2:$I$200,4,FALSE))))</f>
        <v>0</v>
      </c>
      <c r="AP19" s="29">
        <f>IF(AO19&lt;=0,51,RANK(AO19,$AO$4:$AO$60,0))</f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>IF(AR19&lt;=0,51,RANK(AR19,$AR$4:$AR$60,0))</f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>IF(AU19&lt;=0,51,RANK(AU19,$AU$4:$AU$60,0))</f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>IF(AX19&gt;=100,51,RANK(AX19,$AX$4:$AX$60,1))</f>
        <v>51</v>
      </c>
      <c r="AZ19" s="30">
        <f>VLOOKUP(AY19,[1]Punktezuordnung!$A$2:$B$52,2,FALSE())</f>
        <v>0</v>
      </c>
      <c r="BA19" s="56">
        <f t="array" ref="BA19">IF(ISBLANK(ANG_Hoch!$A$2),0,IF(ISBLANK(A19),0,IF((OR(EXACT(A19,ANG_Hoch!$C$2:$C$200))),VLOOKUP(A19,ANG_Hoch!$C$2:$I$200,4,FALSE))))</f>
        <v>0</v>
      </c>
      <c r="BB19" s="29">
        <f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24" t="s">
        <v>418</v>
      </c>
      <c r="B20" s="24" t="s">
        <v>70</v>
      </c>
      <c r="C20" s="24">
        <v>2016</v>
      </c>
      <c r="D20" s="24" t="s">
        <v>59</v>
      </c>
      <c r="E20" s="29">
        <f>IF(F20=0,"",RANK(F20,$F$4:$F$60,0))</f>
        <v>17</v>
      </c>
      <c r="F20" s="40">
        <f>SUM(LARGE(H20:S20,{1;2;3;4;5;6;7;8;9}))</f>
        <v>181</v>
      </c>
      <c r="G20" s="34">
        <f>COUNTIF(H20:S20,"&gt;0")</f>
        <v>4</v>
      </c>
      <c r="H20" s="35">
        <f>V20</f>
        <v>0</v>
      </c>
      <c r="I20" s="30">
        <f>Y20</f>
        <v>0</v>
      </c>
      <c r="J20" s="35">
        <f>AB20</f>
        <v>46</v>
      </c>
      <c r="K20" s="30">
        <f>AE20</f>
        <v>47</v>
      </c>
      <c r="L20" s="31">
        <f>AH20</f>
        <v>45</v>
      </c>
      <c r="M20" s="32">
        <f>AK20</f>
        <v>43</v>
      </c>
      <c r="N20" s="36">
        <f>AN20</f>
        <v>0</v>
      </c>
      <c r="O20" s="52">
        <f>AQ20</f>
        <v>0</v>
      </c>
      <c r="P20" s="35">
        <f>AT20</f>
        <v>0</v>
      </c>
      <c r="Q20" s="30">
        <f>AW20</f>
        <v>0</v>
      </c>
      <c r="R20" s="35">
        <f>AZ20</f>
        <v>0</v>
      </c>
      <c r="S20" s="30">
        <f>BC20</f>
        <v>0</v>
      </c>
      <c r="T20" s="25">
        <v>100</v>
      </c>
      <c r="U20" s="29">
        <f>IF(T20&gt;=100,51,RANK(T20,$T$4:$T$60,1))</f>
        <v>51</v>
      </c>
      <c r="V20" s="40">
        <f>VLOOKUP(U20,[1]Punktezuordnung!$A$2:$B$52,2,FALSE())</f>
        <v>0</v>
      </c>
      <c r="W20" s="44">
        <v>0</v>
      </c>
      <c r="X20" s="29">
        <f>IF(W20&lt;=0,51,RANK(W20,$W$4:$W$60,0))</f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IF(ISBLANK(FRI_Sprint!$A$2),100,IF(ISBLANK(A20),100,IF((OR(EXACT(A20,FRI_Sprint!$C$2:$C$112))),VLOOKUP(A20,FRI_Sprint!$C$2:$I$112,4,FALSE))))</f>
        <v>7.8</v>
      </c>
      <c r="AA20" s="29">
        <f>IF(Z20&gt;=100,51,RANK(Z20,$Z$4:$Z$60,1))</f>
        <v>5</v>
      </c>
      <c r="AB20" s="40">
        <f>VLOOKUP(AA20,[1]Punktezuordnung!$A$2:$B$52,2,FALSE())</f>
        <v>46</v>
      </c>
      <c r="AC20" s="37">
        <f t="array" ref="AC20">IF(ISBLANK(FRI_Stoß!$A$2),0,IF(ISBLANK(A20),0,IF((OR(EXACT(A20,FRI_Stoß!$C$2:$C$105))),VLOOKUP(A20,FRI_Stoß!$C$2:$I$105,4,FALSE))))</f>
        <v>28</v>
      </c>
      <c r="AD20" s="29">
        <f>IF(AC20&lt;=0,51,RANK(AC20,$AC$4:$AC$60,0))</f>
        <v>4</v>
      </c>
      <c r="AE20" s="40">
        <f>VLOOKUP(AD20,[1]Punktezuordnung!$A$2:$B$52,2,FALSE())</f>
        <v>47</v>
      </c>
      <c r="AF20" s="59">
        <f t="array" ref="AF20">IF(ISBLANK(LAT_Stab!$A$2),0,IF(ISBLANK(A20),0,IF((OR(EXACT(A20,LAT_Stab!$C$2:$C$123))),VLOOKUP(A20,LAT_Stab!$C$2:$I$123,4,FALSE))))</f>
        <v>20</v>
      </c>
      <c r="AG20" s="29">
        <f>IF(AF20&lt;=0,51,RANK(AF20,$AF$4:$AF$60,0))</f>
        <v>6</v>
      </c>
      <c r="AH20" s="40">
        <f>VLOOKUP(AG20,[1]Punktezuordnung!$A$2:$B$52,2,FALSE())</f>
        <v>45</v>
      </c>
      <c r="AI20" s="38">
        <f t="array" ref="AI20">IF(ISBLANK(LAT_Dreh!$A$2),0,IF(ISBLANK(A20),0,IF((OR(EXACT(A20,LAT_Dreh!$C$2:$C$123))),VLOOKUP(A20,LAT_Dreh!$C$2:$I$123,4,FALSE))))</f>
        <v>26</v>
      </c>
      <c r="AJ20" s="29">
        <f>IF(AI20&lt;=0,51,RANK(AI20,$AI$4:$AI$49,0))</f>
        <v>8</v>
      </c>
      <c r="AK20" s="40">
        <f>VLOOKUP(AJ20,[1]Punktezuordnung!$A$2:$B$52,2,FALSE())</f>
        <v>43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>IF(AL20=100,51,RANK(AL20,$AL$4:$AL$60,1))</f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IF(ISBLANK(NIA_Weit!$A$2),0,IF(ISBLANK(A20),0,IF((OR(EXACT(A20,NIA_Weit!$C$2:$C$200))),VLOOKUP(A20,NIA_Weit!$C$2:$I$200,4,FALSE))))</f>
        <v>0</v>
      </c>
      <c r="AP20" s="29">
        <f>IF(AO20&lt;=0,51,RANK(AO20,$AO$4:$AO$60,0))</f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>IF(AR20&lt;=0,51,RANK(AR20,$AR$4:$AR$60,0))</f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>IF(AU20&lt;=0,51,RANK(AU20,$AU$4:$AU$60,0))</f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>IF(AX20&gt;=100,51,RANK(AX20,$AX$4:$AX$60,1))</f>
        <v>51</v>
      </c>
      <c r="AZ20" s="30">
        <f>VLOOKUP(AY20,[1]Punktezuordnung!$A$2:$B$52,2,FALSE())</f>
        <v>0</v>
      </c>
      <c r="BA20" s="56">
        <f t="array" ref="BA20">IF(ISBLANK(ANG_Hoch!$A$2),0,IF(ISBLANK(A20),0,IF((OR(EXACT(A20,ANG_Hoch!$C$2:$C$200))),VLOOKUP(A20,ANG_Hoch!$C$2:$I$200,4,FALSE))))</f>
        <v>0</v>
      </c>
      <c r="BB20" s="29">
        <f>IF(BA20&lt;=0,51,RANK(BA20,$BA$4:$BA$60,0))</f>
        <v>51</v>
      </c>
      <c r="BC20" s="39">
        <f>VLOOKUP(BB20,[1]Punktezuordnung!$A$2:$B$52,2,FALSE())</f>
        <v>0</v>
      </c>
    </row>
    <row r="21" spans="1:55" x14ac:dyDescent="0.3">
      <c r="A21" s="24" t="s">
        <v>95</v>
      </c>
      <c r="B21" s="24" t="s">
        <v>70</v>
      </c>
      <c r="C21" s="24">
        <v>2016</v>
      </c>
      <c r="D21" s="24" t="s">
        <v>29</v>
      </c>
      <c r="E21" s="29">
        <f>IF(F21=0,"",RANK(F21,$F$4:$F$60,0))</f>
        <v>18</v>
      </c>
      <c r="F21" s="40">
        <f>SUM(LARGE(H21:S21,{1;2;3;4;5;6;7;8;9}))</f>
        <v>180</v>
      </c>
      <c r="G21" s="34">
        <f>COUNTIF(H21:S21,"&gt;0")</f>
        <v>6</v>
      </c>
      <c r="H21" s="35">
        <f>V21</f>
        <v>28</v>
      </c>
      <c r="I21" s="30">
        <f>Y21</f>
        <v>25</v>
      </c>
      <c r="J21" s="35">
        <f>AB21</f>
        <v>30</v>
      </c>
      <c r="K21" s="30">
        <f>AE21</f>
        <v>36</v>
      </c>
      <c r="L21" s="31">
        <f>AH21</f>
        <v>30</v>
      </c>
      <c r="M21" s="32">
        <f>AK21</f>
        <v>31</v>
      </c>
      <c r="N21" s="36">
        <f>AN21</f>
        <v>0</v>
      </c>
      <c r="O21" s="52">
        <f>AQ21</f>
        <v>0</v>
      </c>
      <c r="P21" s="35">
        <f>AT21</f>
        <v>0</v>
      </c>
      <c r="Q21" s="30">
        <f>AW21</f>
        <v>0</v>
      </c>
      <c r="R21" s="35">
        <f>AZ21</f>
        <v>0</v>
      </c>
      <c r="S21" s="30">
        <f>BC21</f>
        <v>0</v>
      </c>
      <c r="T21" s="25">
        <f t="array" ref="T21">IF(ISBLANK(ALS_Sprint!$A$2),100,IF(ISBLANK(A21),100,IF((OR(EXACT(A21,ALS_Sprint!$C$2:$C$107))),VLOOKUP(A21,ALS_Sprint!$C$2:$I$107,4,FALSE))))</f>
        <v>8.9</v>
      </c>
      <c r="U21" s="29">
        <f>IF(T21&gt;=100,51,RANK(T21,$T$4:$T$60,1))</f>
        <v>23</v>
      </c>
      <c r="V21" s="40">
        <f>VLOOKUP(U21,[1]Punktezuordnung!$A$2:$B$52,2,FALSE())</f>
        <v>28</v>
      </c>
      <c r="W21" s="44">
        <f t="array" ref="W21">IF(ISBLANK(ALS_Wurf!$A$2),0,IF(ISBLANK(A21),0,IF((OR(EXACT(A21,ALS_Wurf!$C$2:$C$108))),VLOOKUP(A21,ALS_Wurf!$C$2:$I$108,4,FALSE))))</f>
        <v>20</v>
      </c>
      <c r="X21" s="29">
        <f>IF(W21&lt;=0,51,RANK(W21,$W$4:$W$60,0))</f>
        <v>26</v>
      </c>
      <c r="Y21" s="40">
        <f>VLOOKUP(X21,[1]Punktezuordnung!$A$2:$B$52,2,FALSE())</f>
        <v>25</v>
      </c>
      <c r="Z21" s="28">
        <f t="array" ref="Z21">IF(ISBLANK(FRI_Sprint!$A$2),100,IF(ISBLANK(A21),100,IF((OR(EXACT(A21,FRI_Sprint!$C$2:$C$112))),VLOOKUP(A21,FRI_Sprint!$C$2:$I$112,4,FALSE))))</f>
        <v>8.9</v>
      </c>
      <c r="AA21" s="29">
        <f>IF(Z21&gt;=100,51,RANK(Z21,$Z$4:$Z$60,1))</f>
        <v>21</v>
      </c>
      <c r="AB21" s="40">
        <f>VLOOKUP(AA21,[1]Punktezuordnung!$A$2:$B$52,2,FALSE())</f>
        <v>30</v>
      </c>
      <c r="AC21" s="37">
        <f t="array" ref="AC21">IF(ISBLANK(FRI_Stoß!$A$2),0,IF(ISBLANK(A21),0,IF((OR(EXACT(A21,FRI_Stoß!$C$2:$C$105))),VLOOKUP(A21,FRI_Stoß!$C$2:$I$105,4,FALSE))))</f>
        <v>22</v>
      </c>
      <c r="AD21" s="29">
        <f>IF(AC21&lt;=0,51,RANK(AC21,$AC$4:$AC$60,0))</f>
        <v>15</v>
      </c>
      <c r="AE21" s="40">
        <f>VLOOKUP(AD21,[1]Punktezuordnung!$A$2:$B$52,2,FALSE())</f>
        <v>36</v>
      </c>
      <c r="AF21" s="59">
        <f t="array" ref="AF21">IF(ISBLANK(LAT_Stab!$A$2),0,IF(ISBLANK(A21),0,IF((OR(EXACT(A21,LAT_Stab!$C$2:$C$123))),VLOOKUP(A21,LAT_Stab!$C$2:$I$123,4,FALSE))))</f>
        <v>11</v>
      </c>
      <c r="AG21" s="29">
        <f>IF(AF21&lt;=0,51,RANK(AF21,$AF$4:$AF$60,0))</f>
        <v>21</v>
      </c>
      <c r="AH21" s="40">
        <f>VLOOKUP(AG21,[1]Punktezuordnung!$A$2:$B$52,2,FALSE())</f>
        <v>30</v>
      </c>
      <c r="AI21" s="38">
        <f t="array" ref="AI21">IF(ISBLANK(LAT_Dreh!$A$2),0,IF(ISBLANK(A21),0,IF((OR(EXACT(A21,LAT_Dreh!$C$2:$C$123))),VLOOKUP(A21,LAT_Dreh!$C$2:$I$123,4,FALSE))))</f>
        <v>17</v>
      </c>
      <c r="AJ21" s="29">
        <f>IF(AI21&lt;=0,51,RANK(AI21,$AI$4:$AI$49,0))</f>
        <v>20</v>
      </c>
      <c r="AK21" s="40">
        <f>VLOOKUP(AJ21,[1]Punktezuordnung!$A$2:$B$52,2,FALSE())</f>
        <v>31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>IF(AL21=100,51,RANK(AL21,$AL$4:$AL$60,1))</f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IF(ISBLANK(NIA_Weit!$A$2),0,IF(ISBLANK(A21),0,IF((OR(EXACT(A21,NIA_Weit!$C$2:$C$200))),VLOOKUP(A21,NIA_Weit!$C$2:$I$200,4,FALSE))))</f>
        <v>0</v>
      </c>
      <c r="AP21" s="29">
        <f>IF(AO21&lt;=0,51,RANK(AO21,$AO$4:$AO$60,0))</f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>IF(AR21&lt;=0,51,RANK(AR21,$AR$4:$AR$60,0))</f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>IF(AU21&lt;=0,51,RANK(AU21,$AU$4:$AU$60,0))</f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>IF(AX21&gt;=100,51,RANK(AX21,$AX$4:$AX$60,1))</f>
        <v>51</v>
      </c>
      <c r="AZ21" s="30">
        <f>VLOOKUP(AY21,[1]Punktezuordnung!$A$2:$B$52,2,FALSE())</f>
        <v>0</v>
      </c>
      <c r="BA21" s="56">
        <f t="array" ref="BA21">IF(ISBLANK(ANG_Hoch!$A$2),0,IF(ISBLANK(A21),0,IF((OR(EXACT(A21,ANG_Hoch!$C$2:$C$200))),VLOOKUP(A21,ANG_Hoch!$C$2:$I$200,4,FALSE))))</f>
        <v>0</v>
      </c>
      <c r="BB21" s="29">
        <f>IF(BA21&lt;=0,51,RANK(BA21,$BA$4:$BA$60,0))</f>
        <v>51</v>
      </c>
      <c r="BC21" s="39">
        <f>VLOOKUP(BB21,[1]Punktezuordnung!$A$2:$B$52,2,FALSE())</f>
        <v>0</v>
      </c>
    </row>
    <row r="22" spans="1:55" x14ac:dyDescent="0.3">
      <c r="A22" s="24" t="s">
        <v>79</v>
      </c>
      <c r="B22" s="24" t="s">
        <v>70</v>
      </c>
      <c r="C22" s="24">
        <v>2016</v>
      </c>
      <c r="D22" s="24" t="s">
        <v>27</v>
      </c>
      <c r="E22" s="29">
        <f>IF(F22=0,"",RANK(F22,$F$4:$F$60,0))</f>
        <v>19</v>
      </c>
      <c r="F22" s="40">
        <f>SUM(LARGE(H22:S22,{1;2;3;4;5;6;7;8;9}))</f>
        <v>174</v>
      </c>
      <c r="G22" s="34">
        <f>COUNTIF(H22:S22,"&gt;0")</f>
        <v>4</v>
      </c>
      <c r="H22" s="35">
        <f>V22</f>
        <v>46</v>
      </c>
      <c r="I22" s="30">
        <f>Y22</f>
        <v>34</v>
      </c>
      <c r="J22" s="35">
        <f>AB22</f>
        <v>47</v>
      </c>
      <c r="K22" s="30">
        <f>AE22</f>
        <v>47</v>
      </c>
      <c r="L22" s="31">
        <f>AH22</f>
        <v>0</v>
      </c>
      <c r="M22" s="32">
        <f>AK22</f>
        <v>0</v>
      </c>
      <c r="N22" s="36">
        <f>AN22</f>
        <v>0</v>
      </c>
      <c r="O22" s="52">
        <f>AQ22</f>
        <v>0</v>
      </c>
      <c r="P22" s="35">
        <f>AT22</f>
        <v>0</v>
      </c>
      <c r="Q22" s="30">
        <f>AW22</f>
        <v>0</v>
      </c>
      <c r="R22" s="35">
        <f>AZ22</f>
        <v>0</v>
      </c>
      <c r="S22" s="30">
        <f>BC22</f>
        <v>0</v>
      </c>
      <c r="T22" s="25">
        <f t="array" ref="T22">IF(ISBLANK(ALS_Sprint!$A$2),100,IF(ISBLANK(A22),100,IF((OR(EXACT(A22,ALS_Sprint!$C$2:$C$107))),VLOOKUP(A22,ALS_Sprint!$C$2:$I$107,4,FALSE))))</f>
        <v>7.67</v>
      </c>
      <c r="U22" s="29">
        <f>IF(T22&gt;=100,51,RANK(T22,$T$4:$T$60,1))</f>
        <v>5</v>
      </c>
      <c r="V22" s="40">
        <f>VLOOKUP(U22,[1]Punktezuordnung!$A$2:$B$52,2,FALSE())</f>
        <v>46</v>
      </c>
      <c r="W22" s="44">
        <f t="array" ref="W22">IF(ISBLANK(ALS_Wurf!$A$2),0,IF(ISBLANK(A22),0,IF((OR(EXACT(A22,ALS_Wurf!$C$2:$C$108))),VLOOKUP(A22,ALS_Wurf!$C$2:$I$108,4,FALSE))))</f>
        <v>30</v>
      </c>
      <c r="X22" s="29">
        <f>IF(W22&lt;=0,51,RANK(W22,$W$4:$W$60,0))</f>
        <v>17</v>
      </c>
      <c r="Y22" s="40">
        <f>VLOOKUP(X22,[1]Punktezuordnung!$A$2:$B$52,2,FALSE())</f>
        <v>34</v>
      </c>
      <c r="Z22" s="28">
        <f t="array" ref="Z22">IF(ISBLANK(FRI_Sprint!$A$2),100,IF(ISBLANK(A22),100,IF((OR(EXACT(A22,FRI_Sprint!$C$2:$C$112))),VLOOKUP(A22,FRI_Sprint!$C$2:$I$112,4,FALSE))))</f>
        <v>7.6</v>
      </c>
      <c r="AA22" s="29">
        <f>IF(Z22&gt;=100,51,RANK(Z22,$Z$4:$Z$60,1))</f>
        <v>4</v>
      </c>
      <c r="AB22" s="40">
        <f>VLOOKUP(AA22,[1]Punktezuordnung!$A$2:$B$52,2,FALSE())</f>
        <v>47</v>
      </c>
      <c r="AC22" s="37">
        <f t="array" ref="AC22">IF(ISBLANK(FRI_Stoß!$A$2),0,IF(ISBLANK(A22),0,IF((OR(EXACT(A22,FRI_Stoß!$C$2:$C$105))),VLOOKUP(A22,FRI_Stoß!$C$2:$I$105,4,FALSE))))</f>
        <v>28</v>
      </c>
      <c r="AD22" s="29">
        <f>IF(AC22&lt;=0,51,RANK(AC22,$AC$4:$AC$60,0))</f>
        <v>4</v>
      </c>
      <c r="AE22" s="40">
        <f>VLOOKUP(AD22,[1]Punktezuordnung!$A$2:$B$52,2,FALSE())</f>
        <v>47</v>
      </c>
      <c r="AF22" s="59">
        <v>0</v>
      </c>
      <c r="AG22" s="29">
        <f>IF(AF22&lt;=0,51,RANK(AF22,$AF$4:$AF$60,0))</f>
        <v>51</v>
      </c>
      <c r="AH22" s="40">
        <f>VLOOKUP(AG22,[1]Punktezuordnung!$A$2:$B$52,2,FALSE())</f>
        <v>0</v>
      </c>
      <c r="AI22" s="38">
        <v>0</v>
      </c>
      <c r="AJ22" s="29">
        <f>IF(AI22&lt;=0,51,RANK(AI22,$AI$4:$AI$49,0))</f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>IF(AL22=100,51,RANK(AL22,$AL$4:$AL$60,1))</f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IF(ISBLANK(NIA_Weit!$A$2),0,IF(ISBLANK(A22),0,IF((OR(EXACT(A22,NIA_Weit!$C$2:$C$200))),VLOOKUP(A22,NIA_Weit!$C$2:$I$200,4,FALSE))))</f>
        <v>0</v>
      </c>
      <c r="AP22" s="29">
        <f>IF(AO22&lt;=0,51,RANK(AO22,$AO$4:$AO$60,0))</f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>IF(AR22&lt;=0,51,RANK(AR22,$AR$4:$AR$60,0))</f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>IF(AU22&lt;=0,51,RANK(AU22,$AU$4:$AU$60,0))</f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>IF(AX22&gt;=100,51,RANK(AX22,$AX$4:$AX$60,1))</f>
        <v>51</v>
      </c>
      <c r="AZ22" s="30">
        <f>VLOOKUP(AY22,[1]Punktezuordnung!$A$2:$B$52,2,FALSE())</f>
        <v>0</v>
      </c>
      <c r="BA22" s="56">
        <f t="array" ref="BA22">IF(ISBLANK(ANG_Hoch!$A$2),0,IF(ISBLANK(A22),0,IF((OR(EXACT(A22,ANG_Hoch!$C$2:$C$200))),VLOOKUP(A22,ANG_Hoch!$C$2:$I$200,4,FALSE))))</f>
        <v>0</v>
      </c>
      <c r="BB22" s="29">
        <f>IF(BA22&lt;=0,51,RANK(BA22,$BA$4:$BA$60,0))</f>
        <v>51</v>
      </c>
      <c r="BC22" s="39">
        <f>VLOOKUP(BB22,[1]Punktezuordnung!$A$2:$B$52,2,FALSE())</f>
        <v>0</v>
      </c>
    </row>
    <row r="23" spans="1:55" x14ac:dyDescent="0.3">
      <c r="A23" s="24" t="s">
        <v>82</v>
      </c>
      <c r="B23" s="24" t="s">
        <v>70</v>
      </c>
      <c r="C23" s="24">
        <v>2016</v>
      </c>
      <c r="D23" s="24" t="s">
        <v>27</v>
      </c>
      <c r="E23" s="29">
        <f>IF(F23=0,"",RANK(F23,$F$4:$F$60,0))</f>
        <v>20</v>
      </c>
      <c r="F23" s="40">
        <f>SUM(LARGE(H23:S23,{1;2;3;4;5;6;7;8;9}))</f>
        <v>166</v>
      </c>
      <c r="G23" s="34">
        <f>COUNTIF(H23:S23,"&gt;0")</f>
        <v>4</v>
      </c>
      <c r="H23" s="35">
        <f>V23</f>
        <v>41</v>
      </c>
      <c r="I23" s="30">
        <f>Y23</f>
        <v>37</v>
      </c>
      <c r="J23" s="35">
        <f>AB23</f>
        <v>0</v>
      </c>
      <c r="K23" s="30">
        <f>AE23</f>
        <v>0</v>
      </c>
      <c r="L23" s="31">
        <f>AH23</f>
        <v>48</v>
      </c>
      <c r="M23" s="32">
        <f>AK23</f>
        <v>40</v>
      </c>
      <c r="N23" s="36">
        <f>AN23</f>
        <v>0</v>
      </c>
      <c r="O23" s="52">
        <f>AQ23</f>
        <v>0</v>
      </c>
      <c r="P23" s="35">
        <f>AT23</f>
        <v>0</v>
      </c>
      <c r="Q23" s="30">
        <f>AW23</f>
        <v>0</v>
      </c>
      <c r="R23" s="35">
        <f>AZ23</f>
        <v>0</v>
      </c>
      <c r="S23" s="30">
        <f>BC23</f>
        <v>0</v>
      </c>
      <c r="T23" s="25">
        <f t="array" ref="T23">IF(ISBLANK(ALS_Sprint!$A$2),100,IF(ISBLANK(A23),100,IF((OR(EXACT(A23,ALS_Sprint!$C$2:$C$107))),VLOOKUP(A23,ALS_Sprint!$C$2:$I$107,4,FALSE))))</f>
        <v>7.98</v>
      </c>
      <c r="U23" s="29">
        <f>IF(T23&gt;=100,51,RANK(T23,$T$4:$T$60,1))</f>
        <v>10</v>
      </c>
      <c r="V23" s="40">
        <f>VLOOKUP(U23,[1]Punktezuordnung!$A$2:$B$52,2,FALSE())</f>
        <v>41</v>
      </c>
      <c r="W23" s="44">
        <f t="array" ref="W23">IF(ISBLANK(ALS_Wurf!$A$2),0,IF(ISBLANK(A23),0,IF((OR(EXACT(A23,ALS_Wurf!$C$2:$C$108))),VLOOKUP(A23,ALS_Wurf!$C$2:$I$108,4,FALSE))))</f>
        <v>32</v>
      </c>
      <c r="X23" s="29">
        <f>IF(W23&lt;=0,51,RANK(W23,$W$4:$W$60,0))</f>
        <v>14</v>
      </c>
      <c r="Y23" s="40">
        <f>VLOOKUP(X23,[1]Punktezuordnung!$A$2:$B$52,2,FALSE())</f>
        <v>37</v>
      </c>
      <c r="Z23" s="28">
        <v>100</v>
      </c>
      <c r="AA23" s="29">
        <f>IF(Z23&gt;=100,51,RANK(Z23,$Z$4:$Z$60,1))</f>
        <v>51</v>
      </c>
      <c r="AB23" s="40">
        <f>VLOOKUP(AA23,[1]Punktezuordnung!$A$2:$B$52,2,FALSE())</f>
        <v>0</v>
      </c>
      <c r="AC23" s="37">
        <v>0</v>
      </c>
      <c r="AD23" s="29">
        <f>IF(AC23&lt;=0,51,RANK(AC23,$AC$4:$AC$60,0))</f>
        <v>51</v>
      </c>
      <c r="AE23" s="40">
        <f>VLOOKUP(AD23,[1]Punktezuordnung!$A$2:$B$52,2,FALSE())</f>
        <v>0</v>
      </c>
      <c r="AF23" s="59">
        <f t="array" ref="AF23">IF(ISBLANK(LAT_Stab!$A$2),0,IF(ISBLANK(A23),0,IF((OR(EXACT(A23,LAT_Stab!$C$2:$C$123))),VLOOKUP(A23,LAT_Stab!$C$2:$I$123,4,FALSE))))</f>
        <v>21</v>
      </c>
      <c r="AG23" s="29">
        <f>IF(AF23&lt;=0,51,RANK(AF23,$AF$4:$AF$60,0))</f>
        <v>3</v>
      </c>
      <c r="AH23" s="40">
        <f>VLOOKUP(AG23,[1]Punktezuordnung!$A$2:$B$52,2,FALSE())</f>
        <v>48</v>
      </c>
      <c r="AI23" s="38">
        <f t="array" ref="AI23">IF(ISBLANK(LAT_Dreh!$A$2),0,IF(ISBLANK(A23),0,IF((OR(EXACT(A23,LAT_Dreh!$C$2:$C$123))),VLOOKUP(A23,LAT_Dreh!$C$2:$I$123,4,FALSE))))</f>
        <v>22</v>
      </c>
      <c r="AJ23" s="29">
        <f>IF(AI23&lt;=0,51,RANK(AI23,$AI$4:$AI$49,0))</f>
        <v>11</v>
      </c>
      <c r="AK23" s="40">
        <f>VLOOKUP(AJ23,[1]Punktezuordnung!$A$2:$B$52,2,FALSE())</f>
        <v>40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>IF(AL23=100,51,RANK(AL23,$AL$4:$AL$60,1))</f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IF(ISBLANK(NIA_Weit!$A$2),0,IF(ISBLANK(A23),0,IF((OR(EXACT(A23,NIA_Weit!$C$2:$C$200))),VLOOKUP(A23,NIA_Weit!$C$2:$I$200,4,FALSE))))</f>
        <v>0</v>
      </c>
      <c r="AP23" s="29">
        <f>IF(AO23&lt;=0,51,RANK(AO23,$AO$4:$AO$60,0))</f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>IF(AR23&lt;=0,51,RANK(AR23,$AR$4:$AR$60,0))</f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>IF(AU23&lt;=0,51,RANK(AU23,$AU$4:$AU$60,0))</f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>IF(AX23&gt;=100,51,RANK(AX23,$AX$4:$AX$60,1))</f>
        <v>51</v>
      </c>
      <c r="AZ23" s="30">
        <f>VLOOKUP(AY23,[1]Punktezuordnung!$A$2:$B$52,2,FALSE())</f>
        <v>0</v>
      </c>
      <c r="BA23" s="56">
        <f t="array" ref="BA23">IF(ISBLANK(ANG_Hoch!$A$2),0,IF(ISBLANK(A23),0,IF((OR(EXACT(A23,ANG_Hoch!$C$2:$C$200))),VLOOKUP(A23,ANG_Hoch!$C$2:$I$200,4,FALSE))))</f>
        <v>0</v>
      </c>
      <c r="BB23" s="29">
        <f>IF(BA23&lt;=0,51,RANK(BA23,$BA$4:$BA$60,0))</f>
        <v>51</v>
      </c>
      <c r="BC23" s="39">
        <f>VLOOKUP(BB23,[1]Punktezuordnung!$A$2:$B$52,2,FALSE())</f>
        <v>0</v>
      </c>
    </row>
    <row r="24" spans="1:55" x14ac:dyDescent="0.3">
      <c r="A24" s="54" t="s">
        <v>420</v>
      </c>
      <c r="B24" s="24" t="s">
        <v>70</v>
      </c>
      <c r="C24" s="24">
        <v>2016</v>
      </c>
      <c r="D24" s="54" t="s">
        <v>66</v>
      </c>
      <c r="E24" s="29">
        <f>IF(F24=0,"",RANK(F24,$F$4:$F$60,0))</f>
        <v>21</v>
      </c>
      <c r="F24" s="40">
        <f>SUM(LARGE(H24:S24,{1;2;3;4;5;6;7;8;9}))</f>
        <v>155</v>
      </c>
      <c r="G24" s="34">
        <f>COUNTIF(H24:S24,"&gt;0")</f>
        <v>4</v>
      </c>
      <c r="H24" s="35">
        <f>V24</f>
        <v>0</v>
      </c>
      <c r="I24" s="30">
        <f>Y24</f>
        <v>0</v>
      </c>
      <c r="J24" s="35">
        <f>AB24</f>
        <v>38</v>
      </c>
      <c r="K24" s="30">
        <f>AE24</f>
        <v>36</v>
      </c>
      <c r="L24" s="31">
        <f>AH24</f>
        <v>36</v>
      </c>
      <c r="M24" s="32">
        <f>AK24</f>
        <v>45</v>
      </c>
      <c r="N24" s="36">
        <f>AN24</f>
        <v>0</v>
      </c>
      <c r="O24" s="52">
        <f>AQ24</f>
        <v>0</v>
      </c>
      <c r="P24" s="35">
        <f>AT24</f>
        <v>0</v>
      </c>
      <c r="Q24" s="30">
        <f>AW24</f>
        <v>0</v>
      </c>
      <c r="R24" s="35">
        <f>AZ24</f>
        <v>0</v>
      </c>
      <c r="S24" s="30">
        <f>BC24</f>
        <v>0</v>
      </c>
      <c r="T24" s="25">
        <v>100</v>
      </c>
      <c r="U24" s="29">
        <f>IF(T24&gt;=100,51,RANK(T24,$T$4:$T$60,1))</f>
        <v>51</v>
      </c>
      <c r="V24" s="40">
        <f>VLOOKUP(U24,[1]Punktezuordnung!$A$2:$B$52,2,FALSE())</f>
        <v>0</v>
      </c>
      <c r="W24" s="44">
        <v>0</v>
      </c>
      <c r="X24" s="29">
        <f>IF(W24&lt;=0,51,RANK(W24,$W$4:$W$60,0))</f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IF(ISBLANK(FRI_Sprint!$A$2),100,IF(ISBLANK(A24),100,IF((OR(EXACT(A24,FRI_Sprint!$C$2:$C$112))),VLOOKUP(A24,FRI_Sprint!$C$2:$I$112,4,FALSE))))</f>
        <v>8.3000000000000007</v>
      </c>
      <c r="AA24" s="29">
        <f>IF(Z24&gt;=100,51,RANK(Z24,$Z$4:$Z$60,1))</f>
        <v>13</v>
      </c>
      <c r="AB24" s="40">
        <f>VLOOKUP(AA24,[1]Punktezuordnung!$A$2:$B$52,2,FALSE())</f>
        <v>38</v>
      </c>
      <c r="AC24" s="37">
        <f t="array" ref="AC24">IF(ISBLANK(FRI_Stoß!$A$2),0,IF(ISBLANK(A24),0,IF((OR(EXACT(A24,FRI_Stoß!$C$2:$C$105))),VLOOKUP(A24,FRI_Stoß!$C$2:$I$105,4,FALSE))))</f>
        <v>22</v>
      </c>
      <c r="AD24" s="29">
        <f>IF(AC24&lt;=0,51,RANK(AC24,$AC$4:$AC$60,0))</f>
        <v>15</v>
      </c>
      <c r="AE24" s="40">
        <f>VLOOKUP(AD24,[1]Punktezuordnung!$A$2:$B$52,2,FALSE())</f>
        <v>36</v>
      </c>
      <c r="AF24" s="59">
        <f t="array" ref="AF24">IF(ISBLANK(LAT_Stab!$A$2),0,IF(ISBLANK(A24),0,IF((OR(EXACT(A24,LAT_Stab!$C$2:$C$123))),VLOOKUP(A24,LAT_Stab!$C$2:$I$123,4,FALSE))))</f>
        <v>15</v>
      </c>
      <c r="AG24" s="29">
        <f>IF(AF24&lt;=0,51,RANK(AF24,$AF$4:$AF$60,0))</f>
        <v>15</v>
      </c>
      <c r="AH24" s="40">
        <f>VLOOKUP(AG24,[1]Punktezuordnung!$A$2:$B$52,2,FALSE())</f>
        <v>36</v>
      </c>
      <c r="AI24" s="38">
        <f t="array" ref="AI24">IF(ISBLANK(LAT_Dreh!$A$2),0,IF(ISBLANK(A24),0,IF((OR(EXACT(A24,LAT_Dreh!$C$2:$C$123))),VLOOKUP(A24,LAT_Dreh!$C$2:$I$123,4,FALSE))))</f>
        <v>27</v>
      </c>
      <c r="AJ24" s="29">
        <f>IF(AI24&lt;=0,51,RANK(AI24,$AI$4:$AI$49,0))</f>
        <v>6</v>
      </c>
      <c r="AK24" s="40">
        <f>VLOOKUP(AJ24,[1]Punktezuordnung!$A$2:$B$52,2,FALSE())</f>
        <v>45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>IF(AL24=100,51,RANK(AL24,$AL$4:$AL$60,1))</f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IF(ISBLANK(NIA_Weit!$A$2),0,IF(ISBLANK(A24),0,IF((OR(EXACT(A24,NIA_Weit!$C$2:$C$200))),VLOOKUP(A24,NIA_Weit!$C$2:$I$200,4,FALSE))))</f>
        <v>0</v>
      </c>
      <c r="AP24" s="29">
        <f>IF(AO24&lt;=0,51,RANK(AO24,$AO$4:$AO$60,0))</f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>IF(AR24&lt;=0,51,RANK(AR24,$AR$4:$AR$60,0))</f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>IF(AU24&lt;=0,51,RANK(AU24,$AU$4:$AU$60,0))</f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>IF(AX24&gt;=100,51,RANK(AX24,$AX$4:$AX$60,1))</f>
        <v>51</v>
      </c>
      <c r="AZ24" s="30">
        <f>VLOOKUP(AY24,[1]Punktezuordnung!$A$2:$B$52,2,FALSE())</f>
        <v>0</v>
      </c>
      <c r="BA24" s="56">
        <f t="array" ref="BA24">IF(ISBLANK(ANG_Hoch!$A$2),0,IF(ISBLANK(A24),0,IF((OR(EXACT(A24,ANG_Hoch!$C$2:$C$200))),VLOOKUP(A24,ANG_Hoch!$C$2:$I$200,4,FALSE))))</f>
        <v>0</v>
      </c>
      <c r="BB24" s="29">
        <f>IF(BA24&lt;=0,51,RANK(BA24,$BA$4:$BA$60,0))</f>
        <v>51</v>
      </c>
      <c r="BC24" s="39">
        <f>VLOOKUP(BB24,[1]Punktezuordnung!$A$2:$B$52,2,FALSE())</f>
        <v>0</v>
      </c>
    </row>
    <row r="25" spans="1:55" x14ac:dyDescent="0.3">
      <c r="A25" s="54" t="s">
        <v>421</v>
      </c>
      <c r="B25" s="24" t="s">
        <v>70</v>
      </c>
      <c r="C25" s="24">
        <v>2016</v>
      </c>
      <c r="D25" s="54" t="s">
        <v>34</v>
      </c>
      <c r="E25" s="29">
        <f>IF(F25=0,"",RANK(F25,$F$4:$F$60,0))</f>
        <v>22</v>
      </c>
      <c r="F25" s="40">
        <f>SUM(LARGE(H25:S25,{1;2;3;4;5;6;7;8;9}))</f>
        <v>140</v>
      </c>
      <c r="G25" s="34">
        <f>COUNTIF(H25:S25,"&gt;0")</f>
        <v>4</v>
      </c>
      <c r="H25" s="35">
        <f>V25</f>
        <v>0</v>
      </c>
      <c r="I25" s="30">
        <f>Y25</f>
        <v>0</v>
      </c>
      <c r="J25" s="35">
        <f>AB25</f>
        <v>31</v>
      </c>
      <c r="K25" s="30">
        <f>AE25</f>
        <v>28</v>
      </c>
      <c r="L25" s="31">
        <f>AH25</f>
        <v>36</v>
      </c>
      <c r="M25" s="32">
        <f>AK25</f>
        <v>45</v>
      </c>
      <c r="N25" s="36">
        <f>AN25</f>
        <v>0</v>
      </c>
      <c r="O25" s="52">
        <f>AQ25</f>
        <v>0</v>
      </c>
      <c r="P25" s="35">
        <f>AT25</f>
        <v>0</v>
      </c>
      <c r="Q25" s="30">
        <f>AW25</f>
        <v>0</v>
      </c>
      <c r="R25" s="35">
        <f>AZ25</f>
        <v>0</v>
      </c>
      <c r="S25" s="30">
        <f>BC25</f>
        <v>0</v>
      </c>
      <c r="T25" s="25">
        <v>100</v>
      </c>
      <c r="U25" s="29">
        <f>IF(T25&gt;=100,51,RANK(T25,$T$4:$T$60,1))</f>
        <v>51</v>
      </c>
      <c r="V25" s="40">
        <f>VLOOKUP(U25,[1]Punktezuordnung!$A$2:$B$52,2,FALSE())</f>
        <v>0</v>
      </c>
      <c r="W25" s="44">
        <v>0</v>
      </c>
      <c r="X25" s="29">
        <f>IF(W25&lt;=0,51,RANK(W25,$W$4:$W$60,0))</f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IF(ISBLANK(FRI_Sprint!$A$2),100,IF(ISBLANK(A25),100,IF((OR(EXACT(A25,FRI_Sprint!$C$2:$C$112))),VLOOKUP(A25,FRI_Sprint!$C$2:$I$112,4,FALSE))))</f>
        <v>8.8000000000000007</v>
      </c>
      <c r="AA25" s="29">
        <f>IF(Z25&gt;=100,51,RANK(Z25,$Z$4:$Z$60,1))</f>
        <v>20</v>
      </c>
      <c r="AB25" s="40">
        <f>VLOOKUP(AA25,[1]Punktezuordnung!$A$2:$B$52,2,FALSE())</f>
        <v>31</v>
      </c>
      <c r="AC25" s="37">
        <f t="array" ref="AC25">IF(ISBLANK(FRI_Stoß!$A$2),0,IF(ISBLANK(A25),0,IF((OR(EXACT(A25,FRI_Stoß!$C$2:$C$105))),VLOOKUP(A25,FRI_Stoß!$C$2:$I$105,4,FALSE))))</f>
        <v>18</v>
      </c>
      <c r="AD25" s="29">
        <f>IF(AC25&lt;=0,51,RANK(AC25,$AC$4:$AC$60,0))</f>
        <v>23</v>
      </c>
      <c r="AE25" s="40">
        <f>VLOOKUP(AD25,[1]Punktezuordnung!$A$2:$B$52,2,FALSE())</f>
        <v>28</v>
      </c>
      <c r="AF25" s="59">
        <f t="array" ref="AF25">IF(ISBLANK(LAT_Stab!$A$2),0,IF(ISBLANK(A25),0,IF((OR(EXACT(A25,LAT_Stab!$C$2:$C$123))),VLOOKUP(A25,LAT_Stab!$C$2:$I$123,4,FALSE))))</f>
        <v>15</v>
      </c>
      <c r="AG25" s="29">
        <f>IF(AF25&lt;=0,51,RANK(AF25,$AF$4:$AF$60,0))</f>
        <v>15</v>
      </c>
      <c r="AH25" s="40">
        <f>VLOOKUP(AG25,[1]Punktezuordnung!$A$2:$B$52,2,FALSE())</f>
        <v>36</v>
      </c>
      <c r="AI25" s="38">
        <f t="array" ref="AI25">IF(ISBLANK(LAT_Dreh!$A$2),0,IF(ISBLANK(A25),0,IF((OR(EXACT(A25,LAT_Dreh!$C$2:$C$123))),VLOOKUP(A25,LAT_Dreh!$C$2:$I$123,4,FALSE))))</f>
        <v>27</v>
      </c>
      <c r="AJ25" s="29">
        <f>IF(AI25&lt;=0,51,RANK(AI25,$AI$4:$AI$49,0))</f>
        <v>6</v>
      </c>
      <c r="AK25" s="40">
        <f>VLOOKUP(AJ25,[1]Punktezuordnung!$A$2:$B$52,2,FALSE())</f>
        <v>45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>IF(AL25=100,51,RANK(AL25,$AL$4:$AL$60,1))</f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IF(ISBLANK(NIA_Weit!$A$2),0,IF(ISBLANK(A25),0,IF((OR(EXACT(A25,NIA_Weit!$C$2:$C$200))),VLOOKUP(A25,NIA_Weit!$C$2:$I$200,4,FALSE))))</f>
        <v>0</v>
      </c>
      <c r="AP25" s="29">
        <f>IF(AO25&lt;=0,51,RANK(AO25,$AO$4:$AO$60,0))</f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>IF(AR25&lt;=0,51,RANK(AR25,$AR$4:$AR$60,0))</f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>IF(AU25&lt;=0,51,RANK(AU25,$AU$4:$AU$60,0))</f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>IF(AX25&gt;=100,51,RANK(AX25,$AX$4:$AX$60,1))</f>
        <v>51</v>
      </c>
      <c r="AZ25" s="30">
        <f>VLOOKUP(AY25,[1]Punktezuordnung!$A$2:$B$52,2,FALSE())</f>
        <v>0</v>
      </c>
      <c r="BA25" s="56">
        <f t="array" ref="BA25">IF(ISBLANK(ANG_Hoch!$A$2),0,IF(ISBLANK(A25),0,IF((OR(EXACT(A25,ANG_Hoch!$C$2:$C$200))),VLOOKUP(A25,ANG_Hoch!$C$2:$I$200,4,FALSE))))</f>
        <v>0</v>
      </c>
      <c r="BB25" s="29">
        <f>IF(BA25&lt;=0,51,RANK(BA25,$BA$4:$BA$60,0))</f>
        <v>51</v>
      </c>
      <c r="BC25" s="39">
        <f>VLOOKUP(BB25,[1]Punktezuordnung!$A$2:$B$52,2,FALSE())</f>
        <v>0</v>
      </c>
    </row>
    <row r="26" spans="1:55" x14ac:dyDescent="0.3">
      <c r="A26" s="24" t="s">
        <v>90</v>
      </c>
      <c r="B26" s="24" t="s">
        <v>70</v>
      </c>
      <c r="C26" s="24">
        <v>2016</v>
      </c>
      <c r="D26" s="24" t="s">
        <v>31</v>
      </c>
      <c r="E26" s="29">
        <f>IF(F26=0,"",RANK(F26,$F$4:$F$60,0))</f>
        <v>23</v>
      </c>
      <c r="F26" s="40">
        <f>SUM(LARGE(H26:S26,{1;2;3;4;5;6;7;8;9}))</f>
        <v>122</v>
      </c>
      <c r="G26" s="34">
        <f>COUNTIF(H26:S26,"&gt;0")</f>
        <v>4</v>
      </c>
      <c r="H26" s="35">
        <f>V26</f>
        <v>30</v>
      </c>
      <c r="I26" s="30">
        <f>Y26</f>
        <v>30</v>
      </c>
      <c r="J26" s="35">
        <f>AB26</f>
        <v>30</v>
      </c>
      <c r="K26" s="30">
        <f>AE26</f>
        <v>32</v>
      </c>
      <c r="L26" s="31">
        <f>AH26</f>
        <v>0</v>
      </c>
      <c r="M26" s="32">
        <f>AK26</f>
        <v>0</v>
      </c>
      <c r="N26" s="36">
        <f>AN26</f>
        <v>0</v>
      </c>
      <c r="O26" s="52">
        <f>AQ26</f>
        <v>0</v>
      </c>
      <c r="P26" s="35">
        <f>AT26</f>
        <v>0</v>
      </c>
      <c r="Q26" s="30">
        <f>AW26</f>
        <v>0</v>
      </c>
      <c r="R26" s="35">
        <f>AZ26</f>
        <v>0</v>
      </c>
      <c r="S26" s="30">
        <f>BC26</f>
        <v>0</v>
      </c>
      <c r="T26" s="25">
        <f t="array" ref="T26">IF(ISBLANK(ALS_Sprint!$A$2),100,IF(ISBLANK(A26),100,IF((OR(EXACT(A26,ALS_Sprint!$C$2:$C$107))),VLOOKUP(A26,ALS_Sprint!$C$2:$I$107,4,FALSE))))</f>
        <v>8.59</v>
      </c>
      <c r="U26" s="29">
        <f>IF(T26&gt;=100,51,RANK(T26,$T$4:$T$60,1))</f>
        <v>21</v>
      </c>
      <c r="V26" s="40">
        <f>VLOOKUP(U26,[1]Punktezuordnung!$A$2:$B$52,2,FALSE())</f>
        <v>30</v>
      </c>
      <c r="W26" s="44">
        <f t="array" ref="W26">IF(ISBLANK(ALS_Wurf!$A$2),0,IF(ISBLANK(A26),0,IF((OR(EXACT(A26,ALS_Wurf!$C$2:$C$108))),VLOOKUP(A26,ALS_Wurf!$C$2:$I$108,4,FALSE))))</f>
        <v>24</v>
      </c>
      <c r="X26" s="29">
        <f>IF(W26&lt;=0,51,RANK(W26,$W$4:$W$60,0))</f>
        <v>21</v>
      </c>
      <c r="Y26" s="40">
        <f>VLOOKUP(X26,[1]Punktezuordnung!$A$2:$B$52,2,FALSE())</f>
        <v>30</v>
      </c>
      <c r="Z26" s="28">
        <f t="array" ref="Z26">IF(ISBLANK(FRI_Sprint!$A$2),100,IF(ISBLANK(A26),100,IF((OR(EXACT(A26,FRI_Sprint!$C$2:$C$112))),VLOOKUP(A26,FRI_Sprint!$C$2:$I$112,4,FALSE))))</f>
        <v>8.9</v>
      </c>
      <c r="AA26" s="29">
        <f>IF(Z26&gt;=100,51,RANK(Z26,$Z$4:$Z$60,1))</f>
        <v>21</v>
      </c>
      <c r="AB26" s="40">
        <f>VLOOKUP(AA26,[1]Punktezuordnung!$A$2:$B$52,2,FALSE())</f>
        <v>30</v>
      </c>
      <c r="AC26" s="37">
        <f t="array" ref="AC26">IF(ISBLANK(FRI_Stoß!$A$2),0,IF(ISBLANK(A26),0,IF((OR(EXACT(A26,FRI_Stoß!$C$2:$C$105))),VLOOKUP(A26,FRI_Stoß!$C$2:$I$105,4,FALSE))))</f>
        <v>21</v>
      </c>
      <c r="AD26" s="29">
        <f>IF(AC26&lt;=0,51,RANK(AC26,$AC$4:$AC$60,0))</f>
        <v>19</v>
      </c>
      <c r="AE26" s="40">
        <f>VLOOKUP(AD26,[1]Punktezuordnung!$A$2:$B$52,2,FALSE())</f>
        <v>32</v>
      </c>
      <c r="AF26" s="59">
        <v>0</v>
      </c>
      <c r="AG26" s="29">
        <f>IF(AF26&lt;=0,51,RANK(AF26,$AF$4:$AF$60,0))</f>
        <v>51</v>
      </c>
      <c r="AH26" s="40">
        <f>VLOOKUP(AG26,[1]Punktezuordnung!$A$2:$B$52,2,FALSE())</f>
        <v>0</v>
      </c>
      <c r="AI26" s="38">
        <v>0</v>
      </c>
      <c r="AJ26" s="29">
        <f>IF(AI26&lt;=0,51,RANK(AI26,$AI$4:$AI$49,0))</f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>IF(AL26=100,51,RANK(AL26,$AL$4:$AL$60,1))</f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IF(ISBLANK(NIA_Weit!$A$2),0,IF(ISBLANK(A26),0,IF((OR(EXACT(A26,NIA_Weit!$C$2:$C$200))),VLOOKUP(A26,NIA_Weit!$C$2:$I$200,4,FALSE))))</f>
        <v>0</v>
      </c>
      <c r="AP26" s="29">
        <f>IF(AO26&lt;=0,51,RANK(AO26,$AO$4:$AO$60,0))</f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>IF(AR26&lt;=0,51,RANK(AR26,$AR$4:$AR$60,0))</f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>IF(AU26&lt;=0,51,RANK(AU26,$AU$4:$AU$60,0))</f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>IF(AX26&gt;=100,51,RANK(AX26,$AX$4:$AX$60,1))</f>
        <v>51</v>
      </c>
      <c r="AZ26" s="30">
        <f>VLOOKUP(AY26,[1]Punktezuordnung!$A$2:$B$52,2,FALSE())</f>
        <v>0</v>
      </c>
      <c r="BA26" s="56">
        <f t="array" ref="BA26">IF(ISBLANK(ANG_Hoch!$A$2),0,IF(ISBLANK(A26),0,IF((OR(EXACT(A26,ANG_Hoch!$C$2:$C$200))),VLOOKUP(A26,ANG_Hoch!$C$2:$I$200,4,FALSE))))</f>
        <v>0</v>
      </c>
      <c r="BB26" s="29">
        <f>IF(BA26&lt;=0,51,RANK(BA26,$BA$4:$BA$60,0))</f>
        <v>51</v>
      </c>
      <c r="BC26" s="39">
        <f>VLOOKUP(BB26,[1]Punktezuordnung!$A$2:$B$52,2,FALSE())</f>
        <v>0</v>
      </c>
    </row>
    <row r="27" spans="1:55" x14ac:dyDescent="0.3">
      <c r="A27" s="24" t="s">
        <v>71</v>
      </c>
      <c r="B27" s="24" t="s">
        <v>70</v>
      </c>
      <c r="C27" s="24">
        <v>2016</v>
      </c>
      <c r="D27" s="24" t="s">
        <v>39</v>
      </c>
      <c r="E27" s="29">
        <f>IF(F27=0,"",RANK(F27,$F$4:$F$60,0))</f>
        <v>24</v>
      </c>
      <c r="F27" s="40">
        <f>SUM(LARGE(H27:S27,{1;2;3;4;5;6;7;8;9}))</f>
        <v>93</v>
      </c>
      <c r="G27" s="34">
        <f>COUNTIF(H27:S27,"&gt;0")</f>
        <v>2</v>
      </c>
      <c r="H27" s="35">
        <f>V27</f>
        <v>43</v>
      </c>
      <c r="I27" s="30">
        <f>Y27</f>
        <v>50</v>
      </c>
      <c r="J27" s="35">
        <f>AB27</f>
        <v>0</v>
      </c>
      <c r="K27" s="30">
        <f>AE27</f>
        <v>0</v>
      </c>
      <c r="L27" s="31">
        <f>AH27</f>
        <v>0</v>
      </c>
      <c r="M27" s="32">
        <f>AK27</f>
        <v>0</v>
      </c>
      <c r="N27" s="36">
        <f>AN27</f>
        <v>0</v>
      </c>
      <c r="O27" s="52">
        <f>AQ27</f>
        <v>0</v>
      </c>
      <c r="P27" s="35">
        <f>AT27</f>
        <v>0</v>
      </c>
      <c r="Q27" s="30">
        <f>AW27</f>
        <v>0</v>
      </c>
      <c r="R27" s="35">
        <f>AZ27</f>
        <v>0</v>
      </c>
      <c r="S27" s="30">
        <f>BC27</f>
        <v>0</v>
      </c>
      <c r="T27" s="25">
        <f t="array" ref="T27">IF(ISBLANK(ALS_Sprint!$A$2),100,IF(ISBLANK(A27),100,IF((OR(EXACT(A27,ALS_Sprint!$C$2:$C$107))),VLOOKUP(A27,ALS_Sprint!$C$2:$I$107,4,FALSE))))</f>
        <v>7.9</v>
      </c>
      <c r="U27" s="29">
        <f>IF(T27&gt;=100,51,RANK(T27,$T$4:$T$60,1))</f>
        <v>8</v>
      </c>
      <c r="V27" s="40">
        <f>VLOOKUP(U27,[1]Punktezuordnung!$A$2:$B$52,2,FALSE())</f>
        <v>43</v>
      </c>
      <c r="W27" s="44">
        <f t="array" ref="W27">IF(ISBLANK(ALS_Wurf!$A$2),0,IF(ISBLANK(A27),0,IF((OR(EXACT(A27,ALS_Wurf!$C$2:$C$108))),VLOOKUP(A27,ALS_Wurf!$C$2:$I$108,4,FALSE))))</f>
        <v>46</v>
      </c>
      <c r="X27" s="29">
        <f>IF(W27&lt;=0,51,RANK(W27,$W$4:$W$60,0))</f>
        <v>1</v>
      </c>
      <c r="Y27" s="40">
        <f>VLOOKUP(X27,[1]Punktezuordnung!$A$2:$B$52,2,FALSE())</f>
        <v>50</v>
      </c>
      <c r="Z27" s="28">
        <v>100</v>
      </c>
      <c r="AA27" s="29">
        <f>IF(Z27&gt;=100,51,RANK(Z27,$Z$4:$Z$60,1))</f>
        <v>51</v>
      </c>
      <c r="AB27" s="40">
        <f>VLOOKUP(AA27,[1]Punktezuordnung!$A$2:$B$52,2,FALSE())</f>
        <v>0</v>
      </c>
      <c r="AC27" s="37">
        <v>0</v>
      </c>
      <c r="AD27" s="29">
        <f>IF(AC27&lt;=0,51,RANK(AC27,$AC$4:$AC$60,0))</f>
        <v>51</v>
      </c>
      <c r="AE27" s="40">
        <f>VLOOKUP(AD27,[1]Punktezuordnung!$A$2:$B$52,2,FALSE())</f>
        <v>0</v>
      </c>
      <c r="AF27" s="59">
        <v>0</v>
      </c>
      <c r="AG27" s="29">
        <f>IF(AF27&lt;=0,51,RANK(AF27,$AF$4:$AF$60,0))</f>
        <v>51</v>
      </c>
      <c r="AH27" s="40">
        <f>VLOOKUP(AG27,[1]Punktezuordnung!$A$2:$B$52,2,FALSE())</f>
        <v>0</v>
      </c>
      <c r="AI27" s="38">
        <v>0</v>
      </c>
      <c r="AJ27" s="29">
        <f>IF(AI27&lt;=0,51,RANK(AI27,$AI$4:$AI$49,0))</f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>IF(AL27=100,51,RANK(AL27,$AL$4:$AL$60,1))</f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IF(ISBLANK(NIA_Weit!$A$2),0,IF(ISBLANK(A27),0,IF((OR(EXACT(A27,NIA_Weit!$C$2:$C$200))),VLOOKUP(A27,NIA_Weit!$C$2:$I$200,4,FALSE))))</f>
        <v>0</v>
      </c>
      <c r="AP27" s="29">
        <f>IF(AO27&lt;=0,51,RANK(AO27,$AO$4:$AO$60,0))</f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>IF(AR27&lt;=0,51,RANK(AR27,$AR$4:$AR$60,0))</f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>IF(AU27&lt;=0,51,RANK(AU27,$AU$4:$AU$60,0))</f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>IF(AX27&gt;=100,51,RANK(AX27,$AX$4:$AX$60,1))</f>
        <v>51</v>
      </c>
      <c r="AZ27" s="30">
        <f>VLOOKUP(AY27,[1]Punktezuordnung!$A$2:$B$52,2,FALSE())</f>
        <v>0</v>
      </c>
      <c r="BA27" s="56">
        <f t="array" ref="BA27">IF(ISBLANK(ANG_Hoch!$A$2),0,IF(ISBLANK(A27),0,IF((OR(EXACT(A27,ANG_Hoch!$C$2:$C$200))),VLOOKUP(A27,ANG_Hoch!$C$2:$I$200,4,FALSE))))</f>
        <v>0</v>
      </c>
      <c r="BB27" s="29">
        <f>IF(BA27&lt;=0,51,RANK(BA27,$BA$4:$BA$60,0))</f>
        <v>51</v>
      </c>
      <c r="BC27" s="39">
        <f>VLOOKUP(BB27,[1]Punktezuordnung!$A$2:$B$52,2,FALSE())</f>
        <v>0</v>
      </c>
    </row>
    <row r="28" spans="1:55" x14ac:dyDescent="0.3">
      <c r="A28" s="24" t="s">
        <v>73</v>
      </c>
      <c r="B28" s="24" t="s">
        <v>70</v>
      </c>
      <c r="C28" s="24">
        <v>2016</v>
      </c>
      <c r="D28" s="24" t="s">
        <v>39</v>
      </c>
      <c r="E28" s="29">
        <f>IF(F28=0,"",RANK(F28,$F$4:$F$60,0))</f>
        <v>25</v>
      </c>
      <c r="F28" s="40">
        <f>SUM(LARGE(H28:S28,{1;2;3;4;5;6;7;8;9}))</f>
        <v>91</v>
      </c>
      <c r="G28" s="34">
        <f>COUNTIF(H28:S28,"&gt;0")</f>
        <v>2</v>
      </c>
      <c r="H28" s="35">
        <f>V28</f>
        <v>48</v>
      </c>
      <c r="I28" s="30">
        <f>Y28</f>
        <v>43</v>
      </c>
      <c r="J28" s="35">
        <f>AB28</f>
        <v>0</v>
      </c>
      <c r="K28" s="30">
        <f>AE28</f>
        <v>0</v>
      </c>
      <c r="L28" s="31">
        <f>AH28</f>
        <v>0</v>
      </c>
      <c r="M28" s="32">
        <f>AK28</f>
        <v>0</v>
      </c>
      <c r="N28" s="36">
        <f>AN28</f>
        <v>0</v>
      </c>
      <c r="O28" s="52">
        <f>AQ28</f>
        <v>0</v>
      </c>
      <c r="P28" s="35">
        <f>AT28</f>
        <v>0</v>
      </c>
      <c r="Q28" s="30">
        <f>AW28</f>
        <v>0</v>
      </c>
      <c r="R28" s="35">
        <f>AZ28</f>
        <v>0</v>
      </c>
      <c r="S28" s="30">
        <f>BC28</f>
        <v>0</v>
      </c>
      <c r="T28" s="25">
        <f t="array" ref="T28">IF(ISBLANK(ALS_Sprint!$A$2),100,IF(ISBLANK(A28),100,IF((OR(EXACT(A28,ALS_Sprint!$C$2:$C$107))),VLOOKUP(A28,ALS_Sprint!$C$2:$I$107,4,FALSE))))</f>
        <v>7.39</v>
      </c>
      <c r="U28" s="29">
        <f>IF(T28&gt;=100,51,RANK(T28,$T$4:$T$60,1))</f>
        <v>3</v>
      </c>
      <c r="V28" s="40">
        <f>VLOOKUP(U28,[1]Punktezuordnung!$A$2:$B$52,2,FALSE())</f>
        <v>48</v>
      </c>
      <c r="W28" s="44">
        <f t="array" ref="W28">IF(ISBLANK(ALS_Wurf!$A$2),0,IF(ISBLANK(A28),0,IF((OR(EXACT(A28,ALS_Wurf!$C$2:$C$108))),VLOOKUP(A28,ALS_Wurf!$C$2:$I$108,4,FALSE))))</f>
        <v>38</v>
      </c>
      <c r="X28" s="29">
        <f>IF(W28&lt;=0,51,RANK(W28,$W$4:$W$60,0))</f>
        <v>8</v>
      </c>
      <c r="Y28" s="40">
        <f>VLOOKUP(X28,[1]Punktezuordnung!$A$2:$B$52,2,FALSE())</f>
        <v>43</v>
      </c>
      <c r="Z28" s="28">
        <v>100</v>
      </c>
      <c r="AA28" s="29">
        <f>IF(Z28&gt;=100,51,RANK(Z28,$Z$4:$Z$60,1))</f>
        <v>51</v>
      </c>
      <c r="AB28" s="40">
        <f>VLOOKUP(AA28,[1]Punktezuordnung!$A$2:$B$52,2,FALSE())</f>
        <v>0</v>
      </c>
      <c r="AC28" s="37">
        <v>0</v>
      </c>
      <c r="AD28" s="29">
        <f>IF(AC28&lt;=0,51,RANK(AC28,$AC$4:$AC$60,0))</f>
        <v>51</v>
      </c>
      <c r="AE28" s="40">
        <f>VLOOKUP(AD28,[1]Punktezuordnung!$A$2:$B$52,2,FALSE())</f>
        <v>0</v>
      </c>
      <c r="AF28" s="59">
        <v>0</v>
      </c>
      <c r="AG28" s="29">
        <f>IF(AF28&lt;=0,51,RANK(AF28,$AF$4:$AF$60,0))</f>
        <v>51</v>
      </c>
      <c r="AH28" s="40">
        <f>VLOOKUP(AG28,[1]Punktezuordnung!$A$2:$B$52,2,FALSE())</f>
        <v>0</v>
      </c>
      <c r="AI28" s="38">
        <v>0</v>
      </c>
      <c r="AJ28" s="29">
        <f>IF(AI28&lt;=0,51,RANK(AI28,$AI$4:$AI$49,0))</f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>IF(AL28=100,51,RANK(AL28,$AL$4:$AL$60,1))</f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IF(ISBLANK(NIA_Weit!$A$2),0,IF(ISBLANK(A28),0,IF((OR(EXACT(A28,NIA_Weit!$C$2:$C$200))),VLOOKUP(A28,NIA_Weit!$C$2:$I$200,4,FALSE))))</f>
        <v>0</v>
      </c>
      <c r="AP28" s="29">
        <f>IF(AO28&lt;=0,51,RANK(AO28,$AO$4:$AO$60,0))</f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>IF(AR28&lt;=0,51,RANK(AR28,$AR$4:$AR$60,0))</f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>IF(AU28&lt;=0,51,RANK(AU28,$AU$4:$AU$60,0))</f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>IF(AX28&gt;=100,51,RANK(AX28,$AX$4:$AX$60,1))</f>
        <v>51</v>
      </c>
      <c r="AZ28" s="30">
        <f>VLOOKUP(AY28,[1]Punktezuordnung!$A$2:$B$52,2,FALSE())</f>
        <v>0</v>
      </c>
      <c r="BA28" s="56">
        <f t="array" ref="BA28">IF(ISBLANK(ANG_Hoch!$A$2),0,IF(ISBLANK(A28),0,IF((OR(EXACT(A28,ANG_Hoch!$C$2:$C$200))),VLOOKUP(A28,ANG_Hoch!$C$2:$I$200,4,FALSE))))</f>
        <v>0</v>
      </c>
      <c r="BB28" s="29">
        <f>IF(BA28&lt;=0,51,RANK(BA28,$BA$4:$BA$60,0))</f>
        <v>51</v>
      </c>
      <c r="BC28" s="39">
        <f>VLOOKUP(BB28,[1]Punktezuordnung!$A$2:$B$52,2,FALSE())</f>
        <v>0</v>
      </c>
    </row>
    <row r="29" spans="1:55" x14ac:dyDescent="0.3">
      <c r="A29" s="54" t="s">
        <v>444</v>
      </c>
      <c r="B29" s="54" t="s">
        <v>70</v>
      </c>
      <c r="C29" s="54">
        <v>2016</v>
      </c>
      <c r="D29" s="54" t="s">
        <v>27</v>
      </c>
      <c r="E29" s="29">
        <f>IF(F29=0,"",RANK(F29,$F$4:$F$60,0))</f>
        <v>26</v>
      </c>
      <c r="F29" s="40">
        <f>SUM(LARGE(H29:S29,{1;2;3;4;5;6;7;8;9}))</f>
        <v>84</v>
      </c>
      <c r="G29" s="34">
        <f>COUNTIF(H29:S29,"&gt;0")</f>
        <v>2</v>
      </c>
      <c r="H29" s="35">
        <f>V29</f>
        <v>0</v>
      </c>
      <c r="I29" s="30">
        <f>Y29</f>
        <v>0</v>
      </c>
      <c r="J29" s="35">
        <f>AB29</f>
        <v>44</v>
      </c>
      <c r="K29" s="30">
        <f>AE29</f>
        <v>40</v>
      </c>
      <c r="L29" s="31">
        <f>AH29</f>
        <v>0</v>
      </c>
      <c r="M29" s="32">
        <f>AK29</f>
        <v>0</v>
      </c>
      <c r="N29" s="36">
        <f>AN29</f>
        <v>0</v>
      </c>
      <c r="O29" s="52">
        <f>AQ29</f>
        <v>0</v>
      </c>
      <c r="P29" s="35">
        <f>AT29</f>
        <v>0</v>
      </c>
      <c r="Q29" s="30">
        <f>AW29</f>
        <v>0</v>
      </c>
      <c r="R29" s="35">
        <f>AZ29</f>
        <v>0</v>
      </c>
      <c r="S29" s="30">
        <f>BC29</f>
        <v>0</v>
      </c>
      <c r="T29" s="25">
        <v>100</v>
      </c>
      <c r="U29" s="29">
        <f>IF(T29&gt;=100,51,RANK(T29,$T$4:$T$60,1))</f>
        <v>51</v>
      </c>
      <c r="V29" s="40">
        <f>VLOOKUP(U29,[1]Punktezuordnung!$A$2:$B$52,2,FALSE())</f>
        <v>0</v>
      </c>
      <c r="W29" s="44">
        <v>0</v>
      </c>
      <c r="X29" s="29">
        <f>IF(W29&lt;=0,51,RANK(W29,$W$4:$W$60,0))</f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IF(ISBLANK(FRI_Sprint!$A$2),100,IF(ISBLANK(A29),100,IF((OR(EXACT(A29,FRI_Sprint!$C$2:$C$112))),VLOOKUP(A29,FRI_Sprint!$C$2:$I$112,4,FALSE))))</f>
        <v>7.9</v>
      </c>
      <c r="AA29" s="29">
        <f>IF(Z29&gt;=100,51,RANK(Z29,$Z$4:$Z$60,1))</f>
        <v>7</v>
      </c>
      <c r="AB29" s="40">
        <f>VLOOKUP(AA29,[1]Punktezuordnung!$A$2:$B$52,2,FALSE())</f>
        <v>44</v>
      </c>
      <c r="AC29" s="37">
        <f t="array" ref="AC29">IF(ISBLANK(FRI_Stoß!$A$2),0,IF(ISBLANK(A29),0,IF((OR(EXACT(A29,FRI_Stoß!$C$2:$C$105))),VLOOKUP(A29,FRI_Stoß!$C$2:$I$105,4,FALSE))))</f>
        <v>25</v>
      </c>
      <c r="AD29" s="29">
        <f>IF(AC29&lt;=0,51,RANK(AC29,$AC$4:$AC$60,0))</f>
        <v>11</v>
      </c>
      <c r="AE29" s="40">
        <f>VLOOKUP(AD29,[1]Punktezuordnung!$A$2:$B$52,2,FALSE())</f>
        <v>40</v>
      </c>
      <c r="AF29" s="28">
        <v>0</v>
      </c>
      <c r="AG29" s="29">
        <f>IF(AF29&lt;=0,51,RANK(AF29,$AF$4:$AF$60,0))</f>
        <v>51</v>
      </c>
      <c r="AH29" s="40">
        <f>VLOOKUP(AG29,[1]Punktezuordnung!$A$2:$B$52,2,FALSE())</f>
        <v>0</v>
      </c>
      <c r="AI29" s="28">
        <v>0</v>
      </c>
      <c r="AJ29" s="29">
        <f>IF(AI29&lt;=0,51,RANK(AI29,$AI$4:$AI$49,0))</f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>IF(AL29=100,51,RANK(AL29,$AL$4:$AL$60,1))</f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IF(ISBLANK(NIA_Weit!$A$2),0,IF(ISBLANK(A29),0,IF((OR(EXACT(A29,NIA_Weit!$C$2:$C$200))),VLOOKUP(A29,NIA_Weit!$C$2:$I$200,4,FALSE))))</f>
        <v>0</v>
      </c>
      <c r="AP29" s="29">
        <f>IF(AO29&lt;=0,51,RANK(AO29,$AO$4:$AO$60,0))</f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>IF(AR29&lt;=0,51,RANK(AR29,$AR$4:$AR$60,0))</f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>IF(AU29&lt;=0,51,RANK(AU29,$AU$4:$AU$60,0))</f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>IF(AX29&gt;=100,51,RANK(AX29,$AX$4:$AX$60,1))</f>
        <v>51</v>
      </c>
      <c r="AZ29" s="30">
        <f>VLOOKUP(AY29,[1]Punktezuordnung!$A$2:$B$52,2,FALSE())</f>
        <v>0</v>
      </c>
      <c r="BA29" s="56">
        <f t="array" ref="BA29">IF(ISBLANK(ANG_Hoch!$A$2),0,IF(ISBLANK(A29),0,IF((OR(EXACT(A29,ANG_Hoch!$C$2:$C$200))),VLOOKUP(A29,ANG_Hoch!$C$2:$I$200,4,FALSE))))</f>
        <v>0</v>
      </c>
      <c r="BB29" s="29">
        <f>IF(BA29&lt;=0,51,RANK(BA29,$BA$4:$BA$60,0))</f>
        <v>51</v>
      </c>
      <c r="BC29" s="39">
        <f>VLOOKUP(BB29,[1]Punktezuordnung!$A$2:$B$52,2,FALSE())</f>
        <v>0</v>
      </c>
    </row>
    <row r="30" spans="1:55" x14ac:dyDescent="0.3">
      <c r="A30" s="24" t="s">
        <v>419</v>
      </c>
      <c r="B30" s="24" t="s">
        <v>70</v>
      </c>
      <c r="C30" s="24">
        <v>2016</v>
      </c>
      <c r="D30" s="24" t="s">
        <v>34</v>
      </c>
      <c r="E30" s="29">
        <f>IF(F30=0,"",RANK(F30,$F$4:$F$60,0))</f>
        <v>27</v>
      </c>
      <c r="F30" s="40">
        <f>SUM(LARGE(H30:S30,{1;2;3;4;5;6;7;8;9}))</f>
        <v>82</v>
      </c>
      <c r="G30" s="34">
        <f>COUNTIF(H30:S30,"&gt;0")</f>
        <v>2</v>
      </c>
      <c r="H30" s="35">
        <f>V30</f>
        <v>0</v>
      </c>
      <c r="I30" s="30">
        <f>Y30</f>
        <v>0</v>
      </c>
      <c r="J30" s="35">
        <f>AB30</f>
        <v>0</v>
      </c>
      <c r="K30" s="30">
        <f>AE30</f>
        <v>0</v>
      </c>
      <c r="L30" s="31">
        <f>AH30</f>
        <v>41</v>
      </c>
      <c r="M30" s="32">
        <f>AK30</f>
        <v>41</v>
      </c>
      <c r="N30" s="36">
        <f>AN30</f>
        <v>0</v>
      </c>
      <c r="O30" s="52">
        <f>AQ30</f>
        <v>0</v>
      </c>
      <c r="P30" s="35">
        <f>AT30</f>
        <v>0</v>
      </c>
      <c r="Q30" s="30">
        <f>AW30</f>
        <v>0</v>
      </c>
      <c r="R30" s="35">
        <f>AZ30</f>
        <v>0</v>
      </c>
      <c r="S30" s="30">
        <f>BC30</f>
        <v>0</v>
      </c>
      <c r="T30" s="25">
        <v>100</v>
      </c>
      <c r="U30" s="29">
        <f>IF(T30&gt;=100,51,RANK(T30,$T$4:$T$60,1))</f>
        <v>51</v>
      </c>
      <c r="V30" s="40">
        <f>VLOOKUP(U30,[1]Punktezuordnung!$A$2:$B$52,2,FALSE())</f>
        <v>0</v>
      </c>
      <c r="W30" s="44">
        <v>0</v>
      </c>
      <c r="X30" s="29">
        <f>IF(W30&lt;=0,51,RANK(W30,$W$4:$W$60,0))</f>
        <v>51</v>
      </c>
      <c r="Y30" s="40">
        <f>VLOOKUP(X30,[1]Punktezuordnung!$A$2:$B$52,2,FALSE())</f>
        <v>0</v>
      </c>
      <c r="Z30" s="28">
        <v>100</v>
      </c>
      <c r="AA30" s="29">
        <f>IF(Z30&gt;=100,51,RANK(Z30,$Z$4:$Z$60,1))</f>
        <v>51</v>
      </c>
      <c r="AB30" s="40">
        <f>VLOOKUP(AA30,[1]Punktezuordnung!$A$2:$B$52,2,FALSE())</f>
        <v>0</v>
      </c>
      <c r="AC30" s="37">
        <v>0</v>
      </c>
      <c r="AD30" s="29">
        <f>IF(AC30&lt;=0,51,RANK(AC30,$AC$4:$AC$60,0))</f>
        <v>51</v>
      </c>
      <c r="AE30" s="40">
        <f>VLOOKUP(AD30,[1]Punktezuordnung!$A$2:$B$52,2,FALSE())</f>
        <v>0</v>
      </c>
      <c r="AF30" s="59">
        <f t="array" ref="AF30">IF(ISBLANK(LAT_Stab!$A$2),0,IF(ISBLANK(A30),0,IF((OR(EXACT(A30,LAT_Stab!$C$2:$C$123))),VLOOKUP(A30,LAT_Stab!$C$2:$I$123,4,FALSE))))</f>
        <v>17</v>
      </c>
      <c r="AG30" s="29">
        <f>IF(AF30&lt;=0,51,RANK(AF30,$AF$4:$AF$60,0))</f>
        <v>10</v>
      </c>
      <c r="AH30" s="40">
        <f>VLOOKUP(AG30,[1]Punktezuordnung!$A$2:$B$52,2,FALSE())</f>
        <v>41</v>
      </c>
      <c r="AI30" s="38">
        <f t="array" ref="AI30">IF(ISBLANK(LAT_Dreh!$A$2),0,IF(ISBLANK(A30),0,IF((OR(EXACT(A30,LAT_Dreh!$C$2:$C$123))),VLOOKUP(A30,LAT_Dreh!$C$2:$I$123,4,FALSE))))</f>
        <v>23</v>
      </c>
      <c r="AJ30" s="29">
        <f>IF(AI30&lt;=0,51,RANK(AI30,$AI$4:$AI$49,0))</f>
        <v>10</v>
      </c>
      <c r="AK30" s="40">
        <f>VLOOKUP(AJ30,[1]Punktezuordnung!$A$2:$B$52,2,FALSE())</f>
        <v>41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>IF(AL30=100,51,RANK(AL30,$AL$4:$AL$60,1))</f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IF(ISBLANK(NIA_Weit!$A$2),0,IF(ISBLANK(A30),0,IF((OR(EXACT(A30,NIA_Weit!$C$2:$C$200))),VLOOKUP(A30,NIA_Weit!$C$2:$I$200,4,FALSE))))</f>
        <v>0</v>
      </c>
      <c r="AP30" s="29">
        <f>IF(AO30&lt;=0,51,RANK(AO30,$AO$4:$AO$60,0))</f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>IF(AR30&lt;=0,51,RANK(AR30,$AR$4:$AR$60,0))</f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>IF(AU30&lt;=0,51,RANK(AU30,$AU$4:$AU$60,0))</f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>IF(AX30&gt;=100,51,RANK(AX30,$AX$4:$AX$60,1))</f>
        <v>51</v>
      </c>
      <c r="AZ30" s="30">
        <f>VLOOKUP(AY30,[1]Punktezuordnung!$A$2:$B$52,2,FALSE())</f>
        <v>0</v>
      </c>
      <c r="BA30" s="56">
        <f t="array" ref="BA30">IF(ISBLANK(ANG_Hoch!$A$2),0,IF(ISBLANK(A30),0,IF((OR(EXACT(A30,ANG_Hoch!$C$2:$C$200))),VLOOKUP(A30,ANG_Hoch!$C$2:$I$200,4,FALSE))))</f>
        <v>0</v>
      </c>
      <c r="BB30" s="29">
        <f>IF(BA30&lt;=0,51,RANK(BA30,$BA$4:$BA$60,0))</f>
        <v>51</v>
      </c>
      <c r="BC30" s="39">
        <f>VLOOKUP(BB30,[1]Punktezuordnung!$A$2:$B$52,2,FALSE())</f>
        <v>0</v>
      </c>
    </row>
    <row r="31" spans="1:55" x14ac:dyDescent="0.3">
      <c r="A31" s="24" t="s">
        <v>80</v>
      </c>
      <c r="B31" s="24" t="s">
        <v>70</v>
      </c>
      <c r="C31" s="24">
        <v>2016</v>
      </c>
      <c r="D31" s="24" t="s">
        <v>56</v>
      </c>
      <c r="E31" s="29">
        <f>IF(F31=0,"",RANK(F31,$F$4:$F$60,0))</f>
        <v>28</v>
      </c>
      <c r="F31" s="40">
        <f>SUM(LARGE(H31:S31,{1;2;3;4;5;6;7;8;9}))</f>
        <v>79</v>
      </c>
      <c r="G31" s="34">
        <f>COUNTIF(H31:S31,"&gt;0")</f>
        <v>2</v>
      </c>
      <c r="H31" s="35">
        <f>V31</f>
        <v>45</v>
      </c>
      <c r="I31" s="30">
        <f>Y31</f>
        <v>34</v>
      </c>
      <c r="J31" s="35">
        <f>AB31</f>
        <v>0</v>
      </c>
      <c r="K31" s="30">
        <f>AE31</f>
        <v>0</v>
      </c>
      <c r="L31" s="31">
        <f>AH31</f>
        <v>0</v>
      </c>
      <c r="M31" s="32">
        <f>AK31</f>
        <v>0</v>
      </c>
      <c r="N31" s="36">
        <f>AN31</f>
        <v>0</v>
      </c>
      <c r="O31" s="52">
        <f>AQ31</f>
        <v>0</v>
      </c>
      <c r="P31" s="35">
        <f>AT31</f>
        <v>0</v>
      </c>
      <c r="Q31" s="30">
        <f>AW31</f>
        <v>0</v>
      </c>
      <c r="R31" s="35">
        <f>AZ31</f>
        <v>0</v>
      </c>
      <c r="S31" s="30">
        <f>BC31</f>
        <v>0</v>
      </c>
      <c r="T31" s="25">
        <f t="array" ref="T31">IF(ISBLANK(ALS_Sprint!$A$2),100,IF(ISBLANK(A31),100,IF((OR(EXACT(A31,ALS_Sprint!$C$2:$C$107))),VLOOKUP(A31,ALS_Sprint!$C$2:$I$107,4,FALSE))))</f>
        <v>7.71</v>
      </c>
      <c r="U31" s="29">
        <f>IF(T31&gt;=100,51,RANK(T31,$T$4:$T$60,1))</f>
        <v>6</v>
      </c>
      <c r="V31" s="40">
        <f>VLOOKUP(U31,[1]Punktezuordnung!$A$2:$B$52,2,FALSE())</f>
        <v>45</v>
      </c>
      <c r="W31" s="44">
        <f t="array" ref="W31">IF(ISBLANK(ALS_Wurf!$A$2),0,IF(ISBLANK(A31),0,IF((OR(EXACT(A31,ALS_Wurf!$C$2:$C$108))),VLOOKUP(A31,ALS_Wurf!$C$2:$I$108,4,FALSE))))</f>
        <v>30</v>
      </c>
      <c r="X31" s="29">
        <f>IF(W31&lt;=0,51,RANK(W31,$W$4:$W$60,0))</f>
        <v>17</v>
      </c>
      <c r="Y31" s="40">
        <f>VLOOKUP(X31,[1]Punktezuordnung!$A$2:$B$52,2,FALSE())</f>
        <v>34</v>
      </c>
      <c r="Z31" s="28">
        <v>100</v>
      </c>
      <c r="AA31" s="29">
        <f>IF(Z31&gt;=100,51,RANK(Z31,$Z$4:$Z$60,1))</f>
        <v>51</v>
      </c>
      <c r="AB31" s="40">
        <f>VLOOKUP(AA31,[1]Punktezuordnung!$A$2:$B$52,2,FALSE())</f>
        <v>0</v>
      </c>
      <c r="AC31" s="37">
        <v>0</v>
      </c>
      <c r="AD31" s="29">
        <f>IF(AC31&lt;=0,51,RANK(AC31,$AC$4:$AC$60,0))</f>
        <v>51</v>
      </c>
      <c r="AE31" s="40">
        <f>VLOOKUP(AD31,[1]Punktezuordnung!$A$2:$B$52,2,FALSE())</f>
        <v>0</v>
      </c>
      <c r="AF31" s="59">
        <v>0</v>
      </c>
      <c r="AG31" s="29">
        <f>IF(AF31&lt;=0,51,RANK(AF31,$AF$4:$AF$60,0))</f>
        <v>51</v>
      </c>
      <c r="AH31" s="40">
        <f>VLOOKUP(AG31,[1]Punktezuordnung!$A$2:$B$52,2,FALSE())</f>
        <v>0</v>
      </c>
      <c r="AI31" s="38">
        <v>0</v>
      </c>
      <c r="AJ31" s="29">
        <f>IF(AI31&lt;=0,51,RANK(AI31,$AI$4:$AI$49,0))</f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>IF(AL31=100,51,RANK(AL31,$AL$4:$AL$60,1))</f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IF(ISBLANK(NIA_Weit!$A$2),0,IF(ISBLANK(A31),0,IF((OR(EXACT(A31,NIA_Weit!$C$2:$C$200))),VLOOKUP(A31,NIA_Weit!$C$2:$I$200,4,FALSE))))</f>
        <v>0</v>
      </c>
      <c r="AP31" s="29">
        <f>IF(AO31&lt;=0,51,RANK(AO31,$AO$4:$AO$60,0))</f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>IF(AR31&lt;=0,51,RANK(AR31,$AR$4:$AR$60,0))</f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>IF(AU31&lt;=0,51,RANK(AU31,$AU$4:$AU$60,0))</f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>IF(AX31&gt;=100,51,RANK(AX31,$AX$4:$AX$60,1))</f>
        <v>51</v>
      </c>
      <c r="AZ31" s="30">
        <f>VLOOKUP(AY31,[1]Punktezuordnung!$A$2:$B$52,2,FALSE())</f>
        <v>0</v>
      </c>
      <c r="BA31" s="56">
        <f t="array" ref="BA31">IF(ISBLANK(ANG_Hoch!$A$2),0,IF(ISBLANK(A31),0,IF((OR(EXACT(A31,ANG_Hoch!$C$2:$C$200))),VLOOKUP(A31,ANG_Hoch!$C$2:$I$200,4,FALSE))))</f>
        <v>0</v>
      </c>
      <c r="BB31" s="29">
        <f>IF(BA31&lt;=0,51,RANK(BA31,$BA$4:$BA$60,0))</f>
        <v>51</v>
      </c>
      <c r="BC31" s="39">
        <f>VLOOKUP(BB31,[1]Punktezuordnung!$A$2:$B$52,2,FALSE())</f>
        <v>0</v>
      </c>
    </row>
    <row r="32" spans="1:55" x14ac:dyDescent="0.3">
      <c r="A32" s="24" t="s">
        <v>81</v>
      </c>
      <c r="B32" s="24" t="s">
        <v>70</v>
      </c>
      <c r="C32" s="24">
        <v>2016</v>
      </c>
      <c r="D32" s="24" t="s">
        <v>56</v>
      </c>
      <c r="E32" s="29">
        <f>IF(F32=0,"",RANK(F32,$F$4:$F$60,0))</f>
        <v>28</v>
      </c>
      <c r="F32" s="40">
        <f>SUM(LARGE(H32:S32,{1;2;3;4;5;6;7;8;9}))</f>
        <v>79</v>
      </c>
      <c r="G32" s="34">
        <f>COUNTIF(H32:S32,"&gt;0")</f>
        <v>2</v>
      </c>
      <c r="H32" s="35">
        <f>V32</f>
        <v>35</v>
      </c>
      <c r="I32" s="30">
        <f>Y32</f>
        <v>44</v>
      </c>
      <c r="J32" s="35">
        <f>AB32</f>
        <v>0</v>
      </c>
      <c r="K32" s="30">
        <f>AE32</f>
        <v>0</v>
      </c>
      <c r="L32" s="31">
        <f>AH32</f>
        <v>0</v>
      </c>
      <c r="M32" s="32">
        <f>AK32</f>
        <v>0</v>
      </c>
      <c r="N32" s="36">
        <f>AN32</f>
        <v>0</v>
      </c>
      <c r="O32" s="52">
        <f>AQ32</f>
        <v>0</v>
      </c>
      <c r="P32" s="35">
        <f>AT32</f>
        <v>0</v>
      </c>
      <c r="Q32" s="30">
        <f>AW32</f>
        <v>0</v>
      </c>
      <c r="R32" s="35">
        <f>AZ32</f>
        <v>0</v>
      </c>
      <c r="S32" s="30">
        <f>BC32</f>
        <v>0</v>
      </c>
      <c r="T32" s="25">
        <f t="array" ref="T32">IF(ISBLANK(ALS_Sprint!$A$2),100,IF(ISBLANK(A32),100,IF((OR(EXACT(A32,ALS_Sprint!$C$2:$C$107))),VLOOKUP(A32,ALS_Sprint!$C$2:$I$107,4,FALSE))))</f>
        <v>8.2899999999999991</v>
      </c>
      <c r="U32" s="29">
        <f>IF(T32&gt;=100,51,RANK(T32,$T$4:$T$60,1))</f>
        <v>16</v>
      </c>
      <c r="V32" s="40">
        <f>VLOOKUP(U32,[1]Punktezuordnung!$A$2:$B$52,2,FALSE())</f>
        <v>35</v>
      </c>
      <c r="W32" s="44">
        <f t="array" ref="W32">IF(ISBLANK(ALS_Wurf!$A$2),0,IF(ISBLANK(A32),0,IF((OR(EXACT(A32,ALS_Wurf!$C$2:$C$108))),VLOOKUP(A32,ALS_Wurf!$C$2:$I$108,4,FALSE))))</f>
        <v>40</v>
      </c>
      <c r="X32" s="29">
        <f>IF(W32&lt;=0,51,RANK(W32,$W$4:$W$60,0))</f>
        <v>7</v>
      </c>
      <c r="Y32" s="40">
        <f>VLOOKUP(X32,[1]Punktezuordnung!$A$2:$B$52,2,FALSE())</f>
        <v>44</v>
      </c>
      <c r="Z32" s="28">
        <v>100</v>
      </c>
      <c r="AA32" s="29">
        <f>IF(Z32&gt;=100,51,RANK(Z32,$Z$4:$Z$60,1))</f>
        <v>51</v>
      </c>
      <c r="AB32" s="40">
        <f>VLOOKUP(AA32,[1]Punktezuordnung!$A$2:$B$52,2,FALSE())</f>
        <v>0</v>
      </c>
      <c r="AC32" s="37">
        <v>0</v>
      </c>
      <c r="AD32" s="29">
        <f>IF(AC32&lt;=0,51,RANK(AC32,$AC$4:$AC$60,0))</f>
        <v>51</v>
      </c>
      <c r="AE32" s="40">
        <f>VLOOKUP(AD32,[1]Punktezuordnung!$A$2:$B$52,2,FALSE())</f>
        <v>0</v>
      </c>
      <c r="AF32" s="59">
        <v>0</v>
      </c>
      <c r="AG32" s="29">
        <f>IF(AF32&lt;=0,51,RANK(AF32,$AF$4:$AF$60,0))</f>
        <v>51</v>
      </c>
      <c r="AH32" s="40">
        <f>VLOOKUP(AG32,[1]Punktezuordnung!$A$2:$B$52,2,FALSE())</f>
        <v>0</v>
      </c>
      <c r="AI32" s="38">
        <v>0</v>
      </c>
      <c r="AJ32" s="29">
        <f>IF(AI32&lt;=0,51,RANK(AI32,$AI$4:$AI$49,0))</f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>IF(AL32=100,51,RANK(AL32,$AL$4:$AL$60,1))</f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IF(ISBLANK(NIA_Weit!$A$2),0,IF(ISBLANK(A32),0,IF((OR(EXACT(A32,NIA_Weit!$C$2:$C$200))),VLOOKUP(A32,NIA_Weit!$C$2:$I$200,4,FALSE))))</f>
        <v>0</v>
      </c>
      <c r="AP32" s="29">
        <f>IF(AO32&lt;=0,51,RANK(AO32,$AO$4:$AO$60,0))</f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>IF(AR32&lt;=0,51,RANK(AR32,$AR$4:$AR$60,0))</f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>IF(AU32&lt;=0,51,RANK(AU32,$AU$4:$AU$60,0))</f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>IF(AX32&gt;=100,51,RANK(AX32,$AX$4:$AX$60,1))</f>
        <v>51</v>
      </c>
      <c r="AZ32" s="30">
        <f>VLOOKUP(AY32,[1]Punktezuordnung!$A$2:$B$52,2,FALSE())</f>
        <v>0</v>
      </c>
      <c r="BA32" s="56">
        <f t="array" ref="BA32">IF(ISBLANK(ANG_Hoch!$A$2),0,IF(ISBLANK(A32),0,IF((OR(EXACT(A32,ANG_Hoch!$C$2:$C$200))),VLOOKUP(A32,ANG_Hoch!$C$2:$I$200,4,FALSE))))</f>
        <v>0</v>
      </c>
      <c r="BB32" s="29">
        <f>IF(BA32&lt;=0,51,RANK(BA32,$BA$4:$BA$60,0))</f>
        <v>51</v>
      </c>
      <c r="BC32" s="39">
        <f>VLOOKUP(BB32,[1]Punktezuordnung!$A$2:$B$52,2,FALSE())</f>
        <v>0</v>
      </c>
    </row>
    <row r="33" spans="1:55" x14ac:dyDescent="0.3">
      <c r="A33" s="54" t="s">
        <v>445</v>
      </c>
      <c r="B33" s="54" t="s">
        <v>70</v>
      </c>
      <c r="C33" s="54">
        <v>2016</v>
      </c>
      <c r="D33" s="54" t="s">
        <v>39</v>
      </c>
      <c r="E33" s="29">
        <f>IF(F33=0,"",RANK(F33,$F$4:$F$60,0))</f>
        <v>30</v>
      </c>
      <c r="F33" s="40">
        <f>SUM(LARGE(H33:S33,{1;2;3;4;5;6;7;8;9}))</f>
        <v>70</v>
      </c>
      <c r="G33" s="34">
        <f>COUNTIF(H33:S33,"&gt;0")</f>
        <v>2</v>
      </c>
      <c r="H33" s="35">
        <f>V33</f>
        <v>0</v>
      </c>
      <c r="I33" s="30">
        <f>Y33</f>
        <v>0</v>
      </c>
      <c r="J33" s="35">
        <f>AB33</f>
        <v>38</v>
      </c>
      <c r="K33" s="30">
        <f>AE33</f>
        <v>32</v>
      </c>
      <c r="L33" s="31">
        <f>AH33</f>
        <v>0</v>
      </c>
      <c r="M33" s="32">
        <f>AK33</f>
        <v>0</v>
      </c>
      <c r="N33" s="36">
        <f>AN33</f>
        <v>0</v>
      </c>
      <c r="O33" s="52">
        <f>AQ33</f>
        <v>0</v>
      </c>
      <c r="P33" s="35">
        <f>AT33</f>
        <v>0</v>
      </c>
      <c r="Q33" s="30">
        <f>AW33</f>
        <v>0</v>
      </c>
      <c r="R33" s="35">
        <f>AZ33</f>
        <v>0</v>
      </c>
      <c r="S33" s="30">
        <f>BC33</f>
        <v>0</v>
      </c>
      <c r="T33" s="25">
        <v>100</v>
      </c>
      <c r="U33" s="29">
        <f>IF(T33&gt;=100,51,RANK(T33,$T$4:$T$60,1))</f>
        <v>51</v>
      </c>
      <c r="V33" s="40">
        <f>VLOOKUP(U33,[1]Punktezuordnung!$A$2:$B$52,2,FALSE())</f>
        <v>0</v>
      </c>
      <c r="W33" s="44">
        <v>0</v>
      </c>
      <c r="X33" s="29">
        <f>IF(W33&lt;=0,51,RANK(W33,$W$4:$W$60,0))</f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IF(ISBLANK(FRI_Sprint!$A$2),100,IF(ISBLANK(A33),100,IF((OR(EXACT(A33,FRI_Sprint!$C$2:$C$112))),VLOOKUP(A33,FRI_Sprint!$C$2:$I$112,4,FALSE))))</f>
        <v>8.3000000000000007</v>
      </c>
      <c r="AA33" s="29">
        <f>IF(Z33&gt;=100,51,RANK(Z33,$Z$4:$Z$60,1))</f>
        <v>13</v>
      </c>
      <c r="AB33" s="40">
        <f>VLOOKUP(AA33,[1]Punktezuordnung!$A$2:$B$52,2,FALSE())</f>
        <v>38</v>
      </c>
      <c r="AC33" s="37">
        <f t="array" ref="AC33">IF(ISBLANK(FRI_Stoß!$A$2),0,IF(ISBLANK(A33),0,IF((OR(EXACT(A33,FRI_Stoß!$C$2:$C$105))),VLOOKUP(A33,FRI_Stoß!$C$2:$I$105,4,FALSE))))</f>
        <v>21</v>
      </c>
      <c r="AD33" s="29">
        <f>IF(AC33&lt;=0,51,RANK(AC33,$AC$4:$AC$60,0))</f>
        <v>19</v>
      </c>
      <c r="AE33" s="40">
        <f>VLOOKUP(AD33,[1]Punktezuordnung!$A$2:$B$52,2,FALSE())</f>
        <v>32</v>
      </c>
      <c r="AF33" s="28">
        <v>0</v>
      </c>
      <c r="AG33" s="29">
        <f>IF(AF33&lt;=0,51,RANK(AF33,$AF$4:$AF$60,0))</f>
        <v>51</v>
      </c>
      <c r="AH33" s="40">
        <f>VLOOKUP(AG33,[1]Punktezuordnung!$A$2:$B$52,2,FALSE())</f>
        <v>0</v>
      </c>
      <c r="AI33" s="28">
        <v>0</v>
      </c>
      <c r="AJ33" s="29">
        <f>IF(AI33&lt;=0,51,RANK(AI33,$AI$4:$AI$49,0))</f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>IF(AL33=100,51,RANK(AL33,$AL$4:$AL$60,1))</f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IF(ISBLANK(NIA_Weit!$A$2),0,IF(ISBLANK(A33),0,IF((OR(EXACT(A33,NIA_Weit!$C$2:$C$200))),VLOOKUP(A33,NIA_Weit!$C$2:$I$200,4,FALSE))))</f>
        <v>0</v>
      </c>
      <c r="AP33" s="29">
        <f>IF(AO33&lt;=0,51,RANK(AO33,$AO$4:$AO$60,0))</f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>IF(AR33&lt;=0,51,RANK(AR33,$AR$4:$AR$60,0))</f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>IF(AU33&lt;=0,51,RANK(AU33,$AU$4:$AU$60,0))</f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>IF(AX33&gt;=100,51,RANK(AX33,$AX$4:$AX$60,1))</f>
        <v>51</v>
      </c>
      <c r="AZ33" s="30">
        <f>VLOOKUP(AY33,[1]Punktezuordnung!$A$2:$B$52,2,FALSE())</f>
        <v>0</v>
      </c>
      <c r="BA33" s="56">
        <f t="array" ref="BA33">IF(ISBLANK(ANG_Hoch!$A$2),0,IF(ISBLANK(A33),0,IF((OR(EXACT(A33,ANG_Hoch!$C$2:$C$200))),VLOOKUP(A33,ANG_Hoch!$C$2:$I$200,4,FALSE))))</f>
        <v>0</v>
      </c>
      <c r="BB33" s="29">
        <f>IF(BA33&lt;=0,51,RANK(BA33,$BA$4:$BA$60,0))</f>
        <v>51</v>
      </c>
      <c r="BC33" s="39">
        <f>VLOOKUP(BB33,[1]Punktezuordnung!$A$2:$B$52,2,FALSE())</f>
        <v>0</v>
      </c>
    </row>
    <row r="34" spans="1:55" x14ac:dyDescent="0.3">
      <c r="A34" s="24" t="s">
        <v>87</v>
      </c>
      <c r="B34" s="24" t="s">
        <v>70</v>
      </c>
      <c r="C34" s="24">
        <v>2016</v>
      </c>
      <c r="D34" s="24" t="s">
        <v>56</v>
      </c>
      <c r="E34" s="29">
        <f>IF(F34=0,"",RANK(F34,$F$4:$F$60,0))</f>
        <v>31</v>
      </c>
      <c r="F34" s="40">
        <f>SUM(LARGE(H34:S34,{1;2;3;4;5;6;7;8;9}))</f>
        <v>65</v>
      </c>
      <c r="G34" s="34">
        <f>COUNTIF(H34:S34,"&gt;0")</f>
        <v>2</v>
      </c>
      <c r="H34" s="35">
        <f>V34</f>
        <v>27</v>
      </c>
      <c r="I34" s="30">
        <f>Y34</f>
        <v>38</v>
      </c>
      <c r="J34" s="35">
        <f>AB34</f>
        <v>0</v>
      </c>
      <c r="K34" s="30">
        <f>AE34</f>
        <v>0</v>
      </c>
      <c r="L34" s="31">
        <f>AH34</f>
        <v>0</v>
      </c>
      <c r="M34" s="32">
        <f>AK34</f>
        <v>0</v>
      </c>
      <c r="N34" s="36">
        <f>AN34</f>
        <v>0</v>
      </c>
      <c r="O34" s="52">
        <f>AQ34</f>
        <v>0</v>
      </c>
      <c r="P34" s="35">
        <f>AT34</f>
        <v>0</v>
      </c>
      <c r="Q34" s="30">
        <f>AW34</f>
        <v>0</v>
      </c>
      <c r="R34" s="35">
        <f>AZ34</f>
        <v>0</v>
      </c>
      <c r="S34" s="30">
        <f>BC34</f>
        <v>0</v>
      </c>
      <c r="T34" s="25">
        <f t="array" ref="T34">IF(ISBLANK(ALS_Sprint!$A$2),100,IF(ISBLANK(A34),100,IF((OR(EXACT(A34,ALS_Sprint!$C$2:$C$107))),VLOOKUP(A34,ALS_Sprint!$C$2:$I$107,4,FALSE))))</f>
        <v>8.9700000000000006</v>
      </c>
      <c r="U34" s="29">
        <f>IF(T34&gt;=100,51,RANK(T34,$T$4:$T$60,1))</f>
        <v>24</v>
      </c>
      <c r="V34" s="40">
        <f>VLOOKUP(U34,[1]Punktezuordnung!$A$2:$B$52,2,FALSE())</f>
        <v>27</v>
      </c>
      <c r="W34" s="44">
        <f t="array" ref="W34">IF(ISBLANK(ALS_Wurf!$A$2),0,IF(ISBLANK(A34),0,IF((OR(EXACT(A34,ALS_Wurf!$C$2:$C$108))),VLOOKUP(A34,ALS_Wurf!$C$2:$I$108,4,FALSE))))</f>
        <v>34</v>
      </c>
      <c r="X34" s="29">
        <f>IF(W34&lt;=0,51,RANK(W34,$W$4:$W$60,0))</f>
        <v>13</v>
      </c>
      <c r="Y34" s="40">
        <f>VLOOKUP(X34,[1]Punktezuordnung!$A$2:$B$52,2,FALSE())</f>
        <v>38</v>
      </c>
      <c r="Z34" s="28">
        <v>100</v>
      </c>
      <c r="AA34" s="29">
        <f>IF(Z34&gt;=100,51,RANK(Z34,$Z$4:$Z$60,1))</f>
        <v>51</v>
      </c>
      <c r="AB34" s="40">
        <f>VLOOKUP(AA34,[1]Punktezuordnung!$A$2:$B$52,2,FALSE())</f>
        <v>0</v>
      </c>
      <c r="AC34" s="37">
        <v>0</v>
      </c>
      <c r="AD34" s="29">
        <f>IF(AC34&lt;=0,51,RANK(AC34,$AC$4:$AC$60,0))</f>
        <v>51</v>
      </c>
      <c r="AE34" s="40">
        <f>VLOOKUP(AD34,[1]Punktezuordnung!$A$2:$B$52,2,FALSE())</f>
        <v>0</v>
      </c>
      <c r="AF34" s="59">
        <v>0</v>
      </c>
      <c r="AG34" s="29">
        <f>IF(AF34&lt;=0,51,RANK(AF34,$AF$4:$AF$60,0))</f>
        <v>51</v>
      </c>
      <c r="AH34" s="40">
        <f>VLOOKUP(AG34,[1]Punktezuordnung!$A$2:$B$52,2,FALSE())</f>
        <v>0</v>
      </c>
      <c r="AI34" s="38">
        <v>0</v>
      </c>
      <c r="AJ34" s="29">
        <f>IF(AI34&lt;=0,51,RANK(AI34,$AI$4:$AI$49,0))</f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>IF(AL34=100,51,RANK(AL34,$AL$4:$AL$60,1))</f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IF(ISBLANK(NIA_Weit!$A$2),0,IF(ISBLANK(A34),0,IF((OR(EXACT(A34,NIA_Weit!$C$2:$C$200))),VLOOKUP(A34,NIA_Weit!$C$2:$I$200,4,FALSE))))</f>
        <v>0</v>
      </c>
      <c r="AP34" s="29">
        <f>IF(AO34&lt;=0,51,RANK(AO34,$AO$4:$AO$60,0))</f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>IF(AR34&lt;=0,51,RANK(AR34,$AR$4:$AR$60,0))</f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>IF(AU34&lt;=0,51,RANK(AU34,$AU$4:$AU$60,0))</f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>IF(AX34&gt;=100,51,RANK(AX34,$AX$4:$AX$60,1))</f>
        <v>51</v>
      </c>
      <c r="AZ34" s="30">
        <f>VLOOKUP(AY34,[1]Punktezuordnung!$A$2:$B$52,2,FALSE())</f>
        <v>0</v>
      </c>
      <c r="BA34" s="56">
        <f t="array" ref="BA34">IF(ISBLANK(ANG_Hoch!$A$2),0,IF(ISBLANK(A34),0,IF((OR(EXACT(A34,ANG_Hoch!$C$2:$C$200))),VLOOKUP(A34,ANG_Hoch!$C$2:$I$200,4,FALSE))))</f>
        <v>0</v>
      </c>
      <c r="BB34" s="29">
        <f>IF(BA34&lt;=0,51,RANK(BA34,$BA$4:$BA$60,0))</f>
        <v>51</v>
      </c>
      <c r="BC34" s="39">
        <f>VLOOKUP(BB34,[1]Punktezuordnung!$A$2:$B$52,2,FALSE())</f>
        <v>0</v>
      </c>
    </row>
    <row r="35" spans="1:55" x14ac:dyDescent="0.3">
      <c r="A35" s="24" t="s">
        <v>92</v>
      </c>
      <c r="B35" s="24" t="s">
        <v>70</v>
      </c>
      <c r="C35" s="24">
        <v>2016</v>
      </c>
      <c r="D35" s="24" t="s">
        <v>39</v>
      </c>
      <c r="E35" s="29">
        <f>IF(F35=0,"",RANK(F35,$F$4:$F$60,0))</f>
        <v>32</v>
      </c>
      <c r="F35" s="40">
        <f>SUM(LARGE(H35:S35,{1;2;3;4;5;6;7;8;9}))</f>
        <v>57</v>
      </c>
      <c r="G35" s="34">
        <f>COUNTIF(H35:S35,"&gt;0")</f>
        <v>2</v>
      </c>
      <c r="H35" s="35">
        <f>V35</f>
        <v>29</v>
      </c>
      <c r="I35" s="30">
        <f>Y35</f>
        <v>28</v>
      </c>
      <c r="J35" s="35">
        <f>AB35</f>
        <v>0</v>
      </c>
      <c r="K35" s="30">
        <f>AE35</f>
        <v>0</v>
      </c>
      <c r="L35" s="31">
        <f>AH35</f>
        <v>0</v>
      </c>
      <c r="M35" s="32">
        <f>AK35</f>
        <v>0</v>
      </c>
      <c r="N35" s="36">
        <f>AN35</f>
        <v>0</v>
      </c>
      <c r="O35" s="52">
        <f>AQ35</f>
        <v>0</v>
      </c>
      <c r="P35" s="35">
        <f>AT35</f>
        <v>0</v>
      </c>
      <c r="Q35" s="30">
        <f>AW35</f>
        <v>0</v>
      </c>
      <c r="R35" s="35">
        <f>AZ35</f>
        <v>0</v>
      </c>
      <c r="S35" s="30">
        <f>BC35</f>
        <v>0</v>
      </c>
      <c r="T35" s="25">
        <f t="array" ref="T35">IF(ISBLANK(ALS_Sprint!$A$2),100,IF(ISBLANK(A35),100,IF((OR(EXACT(A35,ALS_Sprint!$C$2:$C$107))),VLOOKUP(A35,ALS_Sprint!$C$2:$I$107,4,FALSE))))</f>
        <v>8.82</v>
      </c>
      <c r="U35" s="29">
        <f>IF(T35&gt;=100,51,RANK(T35,$T$4:$T$60,1))</f>
        <v>22</v>
      </c>
      <c r="V35" s="40">
        <f>VLOOKUP(U35,[1]Punktezuordnung!$A$2:$B$52,2,FALSE())</f>
        <v>29</v>
      </c>
      <c r="W35" s="44">
        <f t="array" ref="W35">IF(ISBLANK(ALS_Wurf!$A$2),0,IF(ISBLANK(A35),0,IF((OR(EXACT(A35,ALS_Wurf!$C$2:$C$108))),VLOOKUP(A35,ALS_Wurf!$C$2:$I$108,4,FALSE))))</f>
        <v>22</v>
      </c>
      <c r="X35" s="29">
        <f>IF(W35&lt;=0,51,RANK(W35,$W$4:$W$60,0))</f>
        <v>23</v>
      </c>
      <c r="Y35" s="40">
        <f>VLOOKUP(X35,[1]Punktezuordnung!$A$2:$B$52,2,FALSE())</f>
        <v>28</v>
      </c>
      <c r="Z35" s="28">
        <v>100</v>
      </c>
      <c r="AA35" s="29">
        <f>IF(Z35&gt;=100,51,RANK(Z35,$Z$4:$Z$60,1))</f>
        <v>51</v>
      </c>
      <c r="AB35" s="40">
        <f>VLOOKUP(AA35,[1]Punktezuordnung!$A$2:$B$52,2,FALSE())</f>
        <v>0</v>
      </c>
      <c r="AC35" s="37">
        <v>0</v>
      </c>
      <c r="AD35" s="29">
        <f>IF(AC35&lt;=0,51,RANK(AC35,$AC$4:$AC$60,0))</f>
        <v>51</v>
      </c>
      <c r="AE35" s="40">
        <f>VLOOKUP(AD35,[1]Punktezuordnung!$A$2:$B$52,2,FALSE())</f>
        <v>0</v>
      </c>
      <c r="AF35" s="60">
        <v>0</v>
      </c>
      <c r="AG35" s="29">
        <f>IF(AF35&lt;=0,51,RANK(AF35,$AF$4:$AF$60,0))</f>
        <v>51</v>
      </c>
      <c r="AH35" s="40">
        <f>VLOOKUP(AG35,[1]Punktezuordnung!$A$2:$B$52,2,FALSE())</f>
        <v>0</v>
      </c>
      <c r="AI35" s="37">
        <v>0</v>
      </c>
      <c r="AJ35" s="29">
        <f>IF(AI35&lt;=0,51,RANK(AI35,$AI$4:$AI$49,0))</f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>IF(AL35=100,51,RANK(AL35,$AL$4:$AL$60,1))</f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IF(ISBLANK(NIA_Weit!$A$2),0,IF(ISBLANK(A35),0,IF((OR(EXACT(A35,NIA_Weit!$C$2:$C$200))),VLOOKUP(A35,NIA_Weit!$C$2:$I$200,4,FALSE))))</f>
        <v>0</v>
      </c>
      <c r="AP35" s="29">
        <f>IF(AO35&lt;=0,51,RANK(AO35,$AO$4:$AO$60,0))</f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>IF(AR35&lt;=0,51,RANK(AR35,$AR$4:$AR$60,0))</f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>IF(AU35&lt;=0,51,RANK(AU35,$AU$4:$AU$60,0))</f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>IF(AX35&gt;=100,51,RANK(AX35,$AX$4:$AX$60,1))</f>
        <v>51</v>
      </c>
      <c r="AZ35" s="30">
        <f>VLOOKUP(AY35,[1]Punktezuordnung!$A$2:$B$52,2,FALSE())</f>
        <v>0</v>
      </c>
      <c r="BA35" s="56">
        <f t="array" ref="BA35">IF(ISBLANK(ANG_Hoch!$A$2),0,IF(ISBLANK(A35),0,IF((OR(EXACT(A35,ANG_Hoch!$C$2:$C$200))),VLOOKUP(A35,ANG_Hoch!$C$2:$I$200,4,FALSE))))</f>
        <v>0</v>
      </c>
      <c r="BB35" s="29">
        <f>IF(BA35&lt;=0,51,RANK(BA35,$BA$4:$BA$60,0))</f>
        <v>51</v>
      </c>
      <c r="BC35" s="39">
        <f>VLOOKUP(BB35,[1]Punktezuordnung!$A$2:$B$52,2,FALSE())</f>
        <v>0</v>
      </c>
    </row>
    <row r="36" spans="1:55" x14ac:dyDescent="0.3">
      <c r="A36" s="24" t="s">
        <v>94</v>
      </c>
      <c r="B36" s="24" t="s">
        <v>70</v>
      </c>
      <c r="C36" s="24">
        <v>2016</v>
      </c>
      <c r="D36" s="24" t="s">
        <v>56</v>
      </c>
      <c r="E36" s="29">
        <f>IF(F36=0,"",RANK(F36,$F$4:$F$60,0))</f>
        <v>33</v>
      </c>
      <c r="F36" s="40">
        <f>SUM(LARGE(H36:S36,{1;2;3;4;5;6;7;8;9}))</f>
        <v>54</v>
      </c>
      <c r="G36" s="34">
        <f>COUNTIF(H36:S36,"&gt;0")</f>
        <v>2</v>
      </c>
      <c r="H36" s="35">
        <f>V36</f>
        <v>26</v>
      </c>
      <c r="I36" s="30">
        <f>Y36</f>
        <v>28</v>
      </c>
      <c r="J36" s="35">
        <f>AB36</f>
        <v>0</v>
      </c>
      <c r="K36" s="30">
        <f>AE36</f>
        <v>0</v>
      </c>
      <c r="L36" s="31">
        <f>AH36</f>
        <v>0</v>
      </c>
      <c r="M36" s="32">
        <f>AK36</f>
        <v>0</v>
      </c>
      <c r="N36" s="36">
        <f>AN36</f>
        <v>0</v>
      </c>
      <c r="O36" s="52">
        <f>AQ36</f>
        <v>0</v>
      </c>
      <c r="P36" s="35">
        <f>AT36</f>
        <v>0</v>
      </c>
      <c r="Q36" s="30">
        <f>AW36</f>
        <v>0</v>
      </c>
      <c r="R36" s="35">
        <f>AZ36</f>
        <v>0</v>
      </c>
      <c r="S36" s="30">
        <f>BC36</f>
        <v>0</v>
      </c>
      <c r="T36" s="25">
        <f t="array" ref="T36">IF(ISBLANK(ALS_Sprint!$A$2),100,IF(ISBLANK(A36),100,IF((OR(EXACT(A36,ALS_Sprint!$C$2:$C$107))),VLOOKUP(A36,ALS_Sprint!$C$2:$I$107,4,FALSE))))</f>
        <v>9.24</v>
      </c>
      <c r="U36" s="29">
        <f>IF(T36&gt;=100,51,RANK(T36,$T$4:$T$60,1))</f>
        <v>25</v>
      </c>
      <c r="V36" s="40">
        <f>VLOOKUP(U36,[1]Punktezuordnung!$A$2:$B$52,2,FALSE())</f>
        <v>26</v>
      </c>
      <c r="W36" s="44">
        <f t="array" ref="W36">IF(ISBLANK(ALS_Wurf!$A$2),0,IF(ISBLANK(A36),0,IF((OR(EXACT(A36,ALS_Wurf!$C$2:$C$108))),VLOOKUP(A36,ALS_Wurf!$C$2:$I$108,4,FALSE))))</f>
        <v>22</v>
      </c>
      <c r="X36" s="29">
        <f>IF(W36&lt;=0,51,RANK(W36,$W$4:$W$60,0))</f>
        <v>23</v>
      </c>
      <c r="Y36" s="40">
        <f>VLOOKUP(X36,[1]Punktezuordnung!$A$2:$B$52,2,FALSE())</f>
        <v>28</v>
      </c>
      <c r="Z36" s="28">
        <v>100</v>
      </c>
      <c r="AA36" s="29">
        <f>IF(Z36&gt;=100,51,RANK(Z36,$Z$4:$Z$60,1))</f>
        <v>51</v>
      </c>
      <c r="AB36" s="40">
        <f>VLOOKUP(AA36,[1]Punktezuordnung!$A$2:$B$52,2,FALSE())</f>
        <v>0</v>
      </c>
      <c r="AC36" s="37">
        <v>0</v>
      </c>
      <c r="AD36" s="29">
        <f>IF(AC36&lt;=0,51,RANK(AC36,$AC$4:$AC$60,0))</f>
        <v>51</v>
      </c>
      <c r="AE36" s="40">
        <f>VLOOKUP(AD36,[1]Punktezuordnung!$A$2:$B$52,2,FALSE())</f>
        <v>0</v>
      </c>
      <c r="AF36" s="60">
        <v>0</v>
      </c>
      <c r="AG36" s="29">
        <f>IF(AF36&lt;=0,51,RANK(AF36,$AF$4:$AF$60,0))</f>
        <v>51</v>
      </c>
      <c r="AH36" s="40">
        <f>VLOOKUP(AG36,[1]Punktezuordnung!$A$2:$B$52,2,FALSE())</f>
        <v>0</v>
      </c>
      <c r="AI36" s="37">
        <v>0</v>
      </c>
      <c r="AJ36" s="29">
        <f>IF(AI36&lt;=0,51,RANK(AI36,$AI$4:$AI$49,0))</f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>IF(AL36=100,51,RANK(AL36,$AL$4:$AL$60,1))</f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IF(ISBLANK(NIA_Weit!$A$2),0,IF(ISBLANK(A36),0,IF((OR(EXACT(A36,NIA_Weit!$C$2:$C$200))),VLOOKUP(A36,NIA_Weit!$C$2:$I$200,4,FALSE))))</f>
        <v>0</v>
      </c>
      <c r="AP36" s="29">
        <f>IF(AO36&lt;=0,51,RANK(AO36,$AO$4:$AO$60,0))</f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>IF(AR36&lt;=0,51,RANK(AR36,$AR$4:$AR$60,0))</f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>IF(AU36&lt;=0,51,RANK(AU36,$AU$4:$AU$60,0))</f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>IF(AX36&gt;=100,51,RANK(AX36,$AX$4:$AX$60,1))</f>
        <v>51</v>
      </c>
      <c r="AZ36" s="30">
        <f>VLOOKUP(AY36,[1]Punktezuordnung!$A$2:$B$52,2,FALSE())</f>
        <v>0</v>
      </c>
      <c r="BA36" s="56">
        <f t="array" ref="BA36">IF(ISBLANK(ANG_Hoch!$A$2),0,IF(ISBLANK(A36),0,IF((OR(EXACT(A36,ANG_Hoch!$C$2:$C$200))),VLOOKUP(A36,ANG_Hoch!$C$2:$I$200,4,FALSE))))</f>
        <v>0</v>
      </c>
      <c r="BB36" s="29">
        <f>IF(BA36&lt;=0,51,RANK(BA36,$BA$4:$BA$60,0))</f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ref="E35:E60" si="0">IF(F37=0,"",RANK(F37,$F$4:$F$60,0))</f>
        <v/>
      </c>
      <c r="F37" s="40">
        <f>SUM(LARGE(H37:S37,{1;2;3;4;5;6;7;8;9}))</f>
        <v>0</v>
      </c>
      <c r="G37" s="34">
        <f t="shared" ref="G35:G60" si="1">COUNTIF(H37:S37,"&gt;0")</f>
        <v>0</v>
      </c>
      <c r="H37" s="35">
        <f t="shared" ref="H35:H60" si="2">V37</f>
        <v>0</v>
      </c>
      <c r="I37" s="30">
        <f t="shared" ref="I35:I60" si="3">Y37</f>
        <v>0</v>
      </c>
      <c r="J37" s="35">
        <f t="shared" ref="J35:J60" si="4">AB37</f>
        <v>0</v>
      </c>
      <c r="K37" s="30">
        <f t="shared" ref="K35:K60" si="5">AE37</f>
        <v>0</v>
      </c>
      <c r="L37" s="31">
        <f t="shared" ref="L35:L60" si="6">AH37</f>
        <v>0</v>
      </c>
      <c r="M37" s="32">
        <f t="shared" ref="M35:M60" si="7">AK37</f>
        <v>0</v>
      </c>
      <c r="N37" s="36">
        <f t="shared" ref="N35:N60" si="8">AN37</f>
        <v>0</v>
      </c>
      <c r="O37" s="52">
        <f t="shared" ref="O35:O60" si="9">AQ37</f>
        <v>0</v>
      </c>
      <c r="P37" s="35">
        <f t="shared" ref="P35:P60" si="10">AT37</f>
        <v>0</v>
      </c>
      <c r="Q37" s="30">
        <f t="shared" ref="Q35:Q60" si="11">AW37</f>
        <v>0</v>
      </c>
      <c r="R37" s="35">
        <f t="shared" ref="R35:R60" si="12">AZ37</f>
        <v>0</v>
      </c>
      <c r="S37" s="30">
        <f t="shared" ref="S35:S60" si="13">BC37</f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ref="U35:U60" si="14">IF(T37&gt;=100,51,RANK(T37,$T$4:$T$60,1))</f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ref="X35:X60" si="15">IF(W37&lt;=0,51,RANK(W37,$W$4:$W$60,0))</f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IF(ISBLANK(FRI_Sprint!$A$2),100,IF(ISBLANK(A37),100,IF((OR(EXACT(A37,FRI_Sprint!$C$2:$C$112))),VLOOKUP(A37,FRI_Sprint!$C$2:$I$112,4,FALSE))))</f>
        <v>100</v>
      </c>
      <c r="AA37" s="29">
        <f t="shared" ref="AA35:AA60" si="16">IF(Z37&gt;=100,51,RANK(Z37,$Z$4:$Z$60,1))</f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IF(ISBLANK(FRI_Stoß!$A$2),0,IF(ISBLANK(A37),0,IF((OR(EXACT(A37,FRI_Stoß!$C$2:$C$105))),VLOOKUP(A37,FRI_Stoß!$C$2:$I$105,4,FALSE))))</f>
        <v>0</v>
      </c>
      <c r="AD37" s="29">
        <f t="shared" ref="AD35:AD60" si="17">IF(AC37&lt;=0,51,RANK(AC37,$AC$4:$AC$60,0))</f>
        <v>51</v>
      </c>
      <c r="AE37" s="40">
        <f>VLOOKUP(AD37,[1]Punktezuordnung!$A$2:$B$52,2,FALSE())</f>
        <v>0</v>
      </c>
      <c r="AF37" s="59">
        <f t="array" ref="AF37">IF(ISBLANK(LAT_Stab!$A$2),0,IF(ISBLANK(A37),0,IF((OR(EXACT(A37,LAT_Stab!$C$2:$C$123))),VLOOKUP(A37,LAT_Stab!$C$2:$I$123,4,FALSE))))</f>
        <v>0</v>
      </c>
      <c r="AG37" s="29">
        <f t="shared" ref="AG35:AG60" si="18">IF(AF37&lt;=0,51,RANK(AF37,$AF$4:$AF$60,0))</f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IF(ISBLANK(LAT_Dreh!$A$2),0,IF(ISBLANK(A37),0,IF((OR(EXACT(A37,LAT_Dreh!$C$2:$C$123))),VLOOKUP(A37,LAT_Dreh!$C$2:$I$123,4,FALSE))))</f>
        <v>0</v>
      </c>
      <c r="AJ37" s="29">
        <f t="shared" ref="AJ35:AJ60" si="19">IF(AI37&lt;=0,51,RANK(AI37,$AI$4:$AI$49,0))</f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ref="AM35:AM60" si="20">IF(AL37=100,51,RANK(AL37,$AL$4:$AL$60,1))</f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IF(ISBLANK(NIA_Weit!$A$2),0,IF(ISBLANK(A37),0,IF((OR(EXACT(A37,NIA_Weit!$C$2:$C$200))),VLOOKUP(A37,NIA_Weit!$C$2:$I$200,4,FALSE))))</f>
        <v>0</v>
      </c>
      <c r="AP37" s="29">
        <f t="shared" ref="AP35:AP60" si="21">IF(AO37&lt;=0,51,RANK(AO37,$AO$4:$AO$60,0))</f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ref="AS35:AS60" si="22">IF(AR37&lt;=0,51,RANK(AR37,$AR$4:$AR$60,0))</f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ref="AV35:AV60" si="23">IF(AU37&lt;=0,51,RANK(AU37,$AU$4:$AU$60,0))</f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ref="AY35:AY60" si="24">IF(AX37&gt;=100,51,RANK(AX37,$AX$4:$AX$60,1))</f>
        <v>51</v>
      </c>
      <c r="AZ37" s="30">
        <f>VLOOKUP(AY37,[1]Punktezuordnung!$A$2:$B$52,2,FALSE())</f>
        <v>0</v>
      </c>
      <c r="BA37" s="56">
        <f t="array" ref="BA37">IF(ISBLANK(ANG_Hoch!$A$2),0,IF(ISBLANK(A37),0,IF((OR(EXACT(A37,ANG_Hoch!$C$2:$C$200))),VLOOKUP(A37,ANG_Hoch!$C$2:$I$200,4,FALSE))))</f>
        <v>0</v>
      </c>
      <c r="BB37" s="29">
        <f t="shared" ref="BB35:BB60" si="25">IF(BA37&lt;=0,51,RANK(BA37,$BA$4:$BA$60,0))</f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si="0"/>
        <v/>
      </c>
      <c r="F38" s="40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8"/>
        <v>0</v>
      </c>
      <c r="O38" s="52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si="14"/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100</v>
      </c>
      <c r="AA38" s="29">
        <f t="shared" si="16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IF(ISBLANK(FRI_Stoß!$A$2),0,IF(ISBLANK(A38),0,IF((OR(EXACT(A38,FRI_Stoß!$C$2:$C$105))),VLOOKUP(A38,FRI_Stoß!$C$2:$I$105,4,FALSE))))</f>
        <v>0</v>
      </c>
      <c r="AD38" s="29">
        <f t="shared" si="17"/>
        <v>51</v>
      </c>
      <c r="AE38" s="40">
        <f>VLOOKUP(AD38,[1]Punktezuordnung!$A$2:$B$52,2,FALSE())</f>
        <v>0</v>
      </c>
      <c r="AF38" s="59">
        <f t="array" ref="AF38">IF(ISBLANK(LAT_Stab!$A$2),0,IF(ISBLANK(A38),0,IF((OR(EXACT(A38,LAT_Stab!$C$2:$C$123))),VLOOKUP(A38,LAT_Stab!$C$2:$I$123,4,FALSE))))</f>
        <v>0</v>
      </c>
      <c r="AG38" s="29">
        <f t="shared" si="18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IF(ISBLANK(LAT_Dreh!$A$2),0,IF(ISBLANK(A38),0,IF((OR(EXACT(A38,LAT_Dreh!$C$2:$C$123))),VLOOKUP(A38,LAT_Dreh!$C$2:$I$123,4,FALSE))))</f>
        <v>0</v>
      </c>
      <c r="AJ38" s="29">
        <f t="shared" si="19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20"/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IF(ISBLANK(NIA_Weit!$A$2),0,IF(ISBLANK(A38),0,IF((OR(EXACT(A38,NIA_Weit!$C$2:$C$200))),VLOOKUP(A38,NIA_Weit!$C$2:$I$200,4,FALSE))))</f>
        <v>0</v>
      </c>
      <c r="AP38" s="29">
        <f t="shared" si="21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6">
        <f t="array" ref="BA38">IF(ISBLANK(ANG_Hoch!$A$2),0,IF(ISBLANK(A38),0,IF((OR(EXACT(A38,ANG_Hoch!$C$2:$C$200))),VLOOKUP(A38,ANG_Hoch!$C$2:$I$200,4,FALSE))))</f>
        <v>0</v>
      </c>
      <c r="BB38" s="29">
        <f t="shared" si="25"/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0"/>
        <v/>
      </c>
      <c r="F39" s="40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8"/>
        <v>0</v>
      </c>
      <c r="O39" s="52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14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15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IF(ISBLANK(FRI_Sprint!$A$2),100,IF(ISBLANK(A39),100,IF((OR(EXACT(A39,FRI_Sprint!$C$2:$C$112))),VLOOKUP(A39,FRI_Sprint!$C$2:$I$112,4,FALSE))))</f>
        <v>100</v>
      </c>
      <c r="AA39" s="29">
        <f t="shared" si="16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IF(ISBLANK(FRI_Stoß!$A$2),0,IF(ISBLANK(A39),0,IF((OR(EXACT(A39,FRI_Stoß!$C$2:$C$105))),VLOOKUP(A39,FRI_Stoß!$C$2:$I$105,4,FALSE))))</f>
        <v>0</v>
      </c>
      <c r="AD39" s="29">
        <f t="shared" si="17"/>
        <v>51</v>
      </c>
      <c r="AE39" s="40">
        <f>VLOOKUP(AD39,[1]Punktezuordnung!$A$2:$B$52,2,FALSE())</f>
        <v>0</v>
      </c>
      <c r="AF39" s="59">
        <f t="array" ref="AF39">IF(ISBLANK(LAT_Stab!$A$2),0,IF(ISBLANK(A39),0,IF((OR(EXACT(A39,LAT_Stab!$C$2:$C$123))),VLOOKUP(A39,LAT_Stab!$C$2:$I$123,4,FALSE))))</f>
        <v>0</v>
      </c>
      <c r="AG39" s="29">
        <f t="shared" si="18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IF(ISBLANK(LAT_Dreh!$A$2),0,IF(ISBLANK(A39),0,IF((OR(EXACT(A39,LAT_Dreh!$C$2:$C$123))),VLOOKUP(A39,LAT_Dreh!$C$2:$I$123,4,FALSE))))</f>
        <v>0</v>
      </c>
      <c r="AJ39" s="29">
        <f t="shared" si="19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20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IF(ISBLANK(NIA_Weit!$A$2),0,IF(ISBLANK(A39),0,IF((OR(EXACT(A39,NIA_Weit!$C$2:$C$200))),VLOOKUP(A39,NIA_Weit!$C$2:$I$200,4,FALSE))))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6">
        <f t="array" ref="BA39">IF(ISBLANK(ANG_Hoch!$A$2),0,IF(ISBLANK(A39),0,IF((OR(EXACT(A39,ANG_Hoch!$C$2:$C$200))),VLOOKUP(A39,ANG_Hoch!$C$2:$I$200,4,FALSE))))</f>
        <v>0</v>
      </c>
      <c r="BB39" s="29">
        <f t="shared" si="25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14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IF(ISBLANK(FRI_Sprint!$A$2),100,IF(ISBLANK(A40),100,IF((OR(EXACT(A40,FRI_Sprint!$C$2:$C$112))),VLOOKUP(A40,FRI_Sprint!$C$2:$I$112,4,FALSE))))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IF(ISBLANK(FRI_Stoß!$A$2),0,IF(ISBLANK(A40),0,IF((OR(EXACT(A40,FRI_Stoß!$C$2:$C$105))),VLOOKUP(A40,FRI_Stoß!$C$2:$I$105,4,FALSE))))</f>
        <v>0</v>
      </c>
      <c r="AD40" s="29">
        <f t="shared" si="17"/>
        <v>51</v>
      </c>
      <c r="AE40" s="40">
        <f>VLOOKUP(AD40,[1]Punktezuordnung!$A$2:$B$52,2,FALSE())</f>
        <v>0</v>
      </c>
      <c r="AF40" s="59">
        <f t="array" ref="AF40">IF(ISBLANK(LAT_Stab!$A$2),0,IF(ISBLANK(A40),0,IF((OR(EXACT(A40,LAT_Stab!$C$2:$C$123))),VLOOKUP(A40,LAT_Stab!$C$2:$I$123,4,FALSE))))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IF(ISBLANK(LAT_Dreh!$A$2),0,IF(ISBLANK(A40),0,IF((OR(EXACT(A40,LAT_Dreh!$C$2:$C$123))),VLOOKUP(A40,LAT_Dreh!$C$2:$I$123,4,FALSE))))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20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IF(ISBLANK(NIA_Weit!$A$2),0,IF(ISBLANK(A40),0,IF((OR(EXACT(A40,NIA_Weit!$C$2:$C$200))),VLOOKUP(A40,NIA_Weit!$C$2:$I$200,4,FALSE))))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6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2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14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IF(ISBLANK(FRI_Sprint!$A$2),100,IF(ISBLANK(A41),100,IF((OR(EXACT(A41,FRI_Sprint!$C$2:$C$112))),VLOOKUP(A41,FRI_Sprint!$C$2:$I$112,4,FALSE))))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IF(ISBLANK(FRI_Stoß!$A$2),0,IF(ISBLANK(A41),0,IF((OR(EXACT(A41,FRI_Stoß!$C$2:$C$105))),VLOOKUP(A41,FRI_Stoß!$C$2:$I$105,4,FALSE))))</f>
        <v>0</v>
      </c>
      <c r="AD41" s="29">
        <f t="shared" si="17"/>
        <v>51</v>
      </c>
      <c r="AE41" s="40">
        <f>VLOOKUP(AD41,[1]Punktezuordnung!$A$2:$B$52,2,FALSE())</f>
        <v>0</v>
      </c>
      <c r="AF41" s="59">
        <f t="array" ref="AF41">IF(ISBLANK(LAT_Stab!$A$2),0,IF(ISBLANK(A41),0,IF((OR(EXACT(A41,LAT_Stab!$C$2:$C$123))),VLOOKUP(A41,LAT_Stab!$C$2:$I$123,4,FALSE))))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IF(ISBLANK(LAT_Dreh!$A$2),0,IF(ISBLANK(A41),0,IF((OR(EXACT(A41,LAT_Dreh!$C$2:$C$123))),VLOOKUP(A41,LAT_Dreh!$C$2:$I$123,4,FALSE))))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20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IF(ISBLANK(NIA_Weit!$A$2),0,IF(ISBLANK(A41),0,IF((OR(EXACT(A41,NIA_Weit!$C$2:$C$200))),VLOOKUP(A41,NIA_Weit!$C$2:$I$200,4,FALSE))))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6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14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IF(ISBLANK(FRI_Sprint!$A$2),100,IF(ISBLANK(A42),100,IF((OR(EXACT(A42,FRI_Sprint!$C$2:$C$112))),VLOOKUP(A42,FRI_Sprint!$C$2:$I$112,4,FALSE))))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IF(ISBLANK(FRI_Stoß!$A$2),0,IF(ISBLANK(A42),0,IF((OR(EXACT(A42,FRI_Stoß!$C$2:$C$105))),VLOOKUP(A42,FRI_Stoß!$C$2:$I$105,4,FALSE))))</f>
        <v>0</v>
      </c>
      <c r="AD42" s="29">
        <f t="shared" si="17"/>
        <v>51</v>
      </c>
      <c r="AE42" s="40">
        <f>VLOOKUP(AD42,[1]Punktezuordnung!$A$2:$B$52,2,FALSE())</f>
        <v>0</v>
      </c>
      <c r="AF42" s="59">
        <f t="array" ref="AF42">IF(ISBLANK(LAT_Stab!$A$2),0,IF(ISBLANK(A42),0,IF((OR(EXACT(A42,LAT_Stab!$C$2:$C$123))),VLOOKUP(A42,LAT_Stab!$C$2:$I$123,4,FALSE))))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IF(ISBLANK(LAT_Dreh!$A$2),0,IF(ISBLANK(A42),0,IF((OR(EXACT(A42,LAT_Dreh!$C$2:$C$123))),VLOOKUP(A42,LAT_Dreh!$C$2:$I$123,4,FALSE))))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20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IF(ISBLANK(NIA_Weit!$A$2),0,IF(ISBLANK(A42),0,IF((OR(EXACT(A42,NIA_Weit!$C$2:$C$200))),VLOOKUP(A42,NIA_Weit!$C$2:$I$200,4,FALSE))))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6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2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14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IF(ISBLANK(FRI_Stoß!$A$2),0,IF(ISBLANK(A43),0,IF((OR(EXACT(A43,FRI_Stoß!$C$2:$C$105))),VLOOKUP(A43,FRI_Stoß!$C$2:$I$105,4,FALSE))))</f>
        <v>0</v>
      </c>
      <c r="AD43" s="29">
        <f t="shared" si="17"/>
        <v>51</v>
      </c>
      <c r="AE43" s="40">
        <f>VLOOKUP(AD43,[1]Punktezuordnung!$A$2:$B$52,2,FALSE())</f>
        <v>0</v>
      </c>
      <c r="AF43" s="59">
        <f t="array" ref="AF43">IF(ISBLANK(LAT_Stab!$A$2),0,IF(ISBLANK(A43),0,IF((OR(EXACT(A43,LAT_Stab!$C$2:$C$123))),VLOOKUP(A43,LAT_Stab!$C$2:$I$123,4,FALSE))))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IF(ISBLANK(LAT_Dreh!$A$2),0,IF(ISBLANK(A43),0,IF((OR(EXACT(A43,LAT_Dreh!$C$2:$C$123))),VLOOKUP(A43,LAT_Dreh!$C$2:$I$123,4,FALSE))))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20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IF(ISBLANK(NIA_Weit!$A$2),0,IF(ISBLANK(A43),0,IF((OR(EXACT(A43,NIA_Weit!$C$2:$C$200))),VLOOKUP(A43,NIA_Weit!$C$2:$I$200,4,FALSE))))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6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14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IF(ISBLANK(FRI_Sprint!$A$2),100,IF(ISBLANK(A44),100,IF((OR(EXACT(A44,FRI_Sprint!$C$2:$C$112))),VLOOKUP(A44,FRI_Sprint!$C$2:$I$112,4,FALSE))))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IF(ISBLANK(FRI_Stoß!$A$2),0,IF(ISBLANK(A44),0,IF((OR(EXACT(A44,FRI_Stoß!$C$2:$C$105))),VLOOKUP(A44,FRI_Stoß!$C$2:$I$105,4,FALSE))))</f>
        <v>0</v>
      </c>
      <c r="AD44" s="29">
        <f t="shared" si="17"/>
        <v>51</v>
      </c>
      <c r="AE44" s="40">
        <f>VLOOKUP(AD44,[1]Punktezuordnung!$A$2:$B$52,2,FALSE())</f>
        <v>0</v>
      </c>
      <c r="AF44" s="59">
        <f t="array" ref="AF44">IF(ISBLANK(LAT_Stab!$A$2),0,IF(ISBLANK(A44),0,IF((OR(EXACT(A44,LAT_Stab!$C$2:$C$123))),VLOOKUP(A44,LAT_Stab!$C$2:$I$123,4,FALSE))))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IF(ISBLANK(LAT_Dreh!$A$2),0,IF(ISBLANK(A44),0,IF((OR(EXACT(A44,LAT_Dreh!$C$2:$C$123))),VLOOKUP(A44,LAT_Dreh!$C$2:$I$123,4,FALSE))))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20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IF(ISBLANK(NIA_Weit!$A$2),0,IF(ISBLANK(A44),0,IF((OR(EXACT(A44,NIA_Weit!$C$2:$C$200))),VLOOKUP(A44,NIA_Weit!$C$2:$I$200,4,FALSE))))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6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14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IF(ISBLANK(FRI_Stoß!$A$2),0,IF(ISBLANK(A45),0,IF((OR(EXACT(A45,FRI_Stoß!$C$2:$C$105))),VLOOKUP(A45,FRI_Stoß!$C$2:$I$105,4,FALSE))))</f>
        <v>0</v>
      </c>
      <c r="AD45" s="29">
        <f t="shared" si="17"/>
        <v>51</v>
      </c>
      <c r="AE45" s="40">
        <f>VLOOKUP(AD45,[1]Punktezuordnung!$A$2:$B$52,2,FALSE())</f>
        <v>0</v>
      </c>
      <c r="AF45" s="59">
        <f t="array" ref="AF45">IF(ISBLANK(LAT_Stab!$A$2),0,IF(ISBLANK(A45),0,IF((OR(EXACT(A45,LAT_Stab!$C$2:$C$123))),VLOOKUP(A45,LAT_Stab!$C$2:$I$123,4,FALSE))))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IF(ISBLANK(LAT_Dreh!$A$2),0,IF(ISBLANK(A45),0,IF((OR(EXACT(A45,LAT_Dreh!$C$2:$C$123))),VLOOKUP(A45,LAT_Dreh!$C$2:$I$123,4,FALSE))))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20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IF(ISBLANK(NIA_Weit!$A$2),0,IF(ISBLANK(A45),0,IF((OR(EXACT(A45,NIA_Weit!$C$2:$C$200))),VLOOKUP(A45,NIA_Weit!$C$2:$I$200,4,FALSE))))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6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14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IF(ISBLANK(FRI_Stoß!$A$2),0,IF(ISBLANK(A46),0,IF((OR(EXACT(A46,FRI_Stoß!$C$2:$C$105))),VLOOKUP(A46,FRI_Stoß!$C$2:$I$105,4,FALSE))))</f>
        <v>0</v>
      </c>
      <c r="AD46" s="29">
        <f t="shared" si="17"/>
        <v>51</v>
      </c>
      <c r="AE46" s="40">
        <f>VLOOKUP(AD46,[1]Punktezuordnung!$A$2:$B$52,2,FALSE())</f>
        <v>0</v>
      </c>
      <c r="AF46" s="59">
        <f t="array" ref="AF46">IF(ISBLANK(LAT_Stab!$A$2),0,IF(ISBLANK(A46),0,IF((OR(EXACT(A46,LAT_Stab!$C$2:$C$123))),VLOOKUP(A46,LAT_Stab!$C$2:$I$123,4,FALSE))))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IF(ISBLANK(LAT_Dreh!$A$2),0,IF(ISBLANK(A46),0,IF((OR(EXACT(A46,LAT_Dreh!$C$2:$C$123))),VLOOKUP(A46,LAT_Dreh!$C$2:$I$123,4,FALSE))))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20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IF(ISBLANK(NIA_Weit!$A$2),0,IF(ISBLANK(A46),0,IF((OR(EXACT(A46,NIA_Weit!$C$2:$C$200))),VLOOKUP(A46,NIA_Weit!$C$2:$I$200,4,FALSE))))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6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14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17"/>
        <v>51</v>
      </c>
      <c r="AE47" s="40">
        <f>VLOOKUP(AD47,[1]Punktezuordnung!$A$2:$B$52,2,FALSE())</f>
        <v>0</v>
      </c>
      <c r="AF47" s="59">
        <f t="array" ref="AF47">IF(ISBLANK(LAT_Stab!$A$2),0,IF(ISBLANK(A47),0,IF((OR(EXACT(A47,LAT_Stab!$C$2:$C$123))),VLOOKUP(A47,LAT_Stab!$C$2:$I$123,4,FALSE))))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20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IF(ISBLANK(NIA_Weit!$A$2),0,IF(ISBLANK(A47),0,IF((OR(EXACT(A47,NIA_Weit!$C$2:$C$200))),VLOOKUP(A47,NIA_Weit!$C$2:$I$200,4,FALSE))))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6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14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17"/>
        <v>51</v>
      </c>
      <c r="AE48" s="40">
        <f>VLOOKUP(AD48,[1]Punktezuordnung!$A$2:$B$52,2,FALSE())</f>
        <v>0</v>
      </c>
      <c r="AF48" s="59">
        <f t="array" ref="AF48">IF(ISBLANK(LAT_Stab!$A$2),0,IF(ISBLANK(A48),0,IF((OR(EXACT(A48,LAT_Stab!$C$2:$C$123))),VLOOKUP(A48,LAT_Stab!$C$2:$I$123,4,FALSE))))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20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IF(ISBLANK(NIA_Weit!$A$2),0,IF(ISBLANK(A48),0,IF((OR(EXACT(A48,NIA_Weit!$C$2:$C$200))),VLOOKUP(A48,NIA_Weit!$C$2:$I$200,4,FALSE))))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6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14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17"/>
        <v>51</v>
      </c>
      <c r="AE49" s="40">
        <f>VLOOKUP(AD49,[1]Punktezuordnung!$A$2:$B$52,2,FALSE())</f>
        <v>0</v>
      </c>
      <c r="AF49" s="59">
        <f t="array" ref="AF49">IF(ISBLANK(LAT_Stab!$A$2),0,IF(ISBLANK(A49),0,IF((OR(EXACT(A49,LAT_Stab!$C$2:$C$123))),VLOOKUP(A49,LAT_Stab!$C$2:$I$123,4,FALSE))))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20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IF(ISBLANK(NIA_Weit!$A$2),0,IF(ISBLANK(A49),0,IF((OR(EXACT(A49,NIA_Weit!$C$2:$C$200))),VLOOKUP(A49,NIA_Weit!$C$2:$I$200,4,FALSE))))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6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14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17"/>
        <v>51</v>
      </c>
      <c r="AE50" s="40">
        <f>VLOOKUP(AD50,[1]Punktezuordnung!$A$2:$B$52,2,FALSE())</f>
        <v>0</v>
      </c>
      <c r="AF50" s="59">
        <f t="array" ref="AF50">IF(ISBLANK(LAT_Stab!$A$2),0,IF(ISBLANK(A50),0,IF((OR(EXACT(A50,LAT_Stab!$C$2:$C$123))),VLOOKUP(A50,LAT_Stab!$C$2:$I$123,4,FALSE))))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20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IF(ISBLANK(NIA_Weit!$A$2),0,IF(ISBLANK(A50),0,IF((OR(EXACT(A50,NIA_Weit!$C$2:$C$200))),VLOOKUP(A50,NIA_Weit!$C$2:$I$200,4,FALSE))))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6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14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17"/>
        <v>51</v>
      </c>
      <c r="AE51" s="40">
        <f>VLOOKUP(AD51,[1]Punktezuordnung!$A$2:$B$52,2,FALSE())</f>
        <v>0</v>
      </c>
      <c r="AF51" s="59">
        <f t="array" ref="AF51">IF(ISBLANK(LAT_Stab!$A$2),0,IF(ISBLANK(A51),0,IF((OR(EXACT(A51,LAT_Stab!$C$2:$C$123))),VLOOKUP(A51,LAT_Stab!$C$2:$I$123,4,FALSE))))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20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IF(ISBLANK(NIA_Weit!$A$2),0,IF(ISBLANK(A51),0,IF((OR(EXACT(A51,NIA_Weit!$C$2:$C$200))),VLOOKUP(A51,NIA_Weit!$C$2:$I$200,4,FALSE))))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6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14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17"/>
        <v>51</v>
      </c>
      <c r="AE52" s="40">
        <f>VLOOKUP(AD52,[1]Punktezuordnung!$A$2:$B$52,2,FALSE())</f>
        <v>0</v>
      </c>
      <c r="AF52" s="59">
        <f t="array" ref="AF52">IF(ISBLANK(LAT_Stab!$A$2),0,IF(ISBLANK(A52),0,IF((OR(EXACT(A52,LAT_Stab!$C$2:$C$123))),VLOOKUP(A52,LAT_Stab!$C$2:$I$123,4,FALSE))))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20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IF(ISBLANK(NIA_Weit!$A$2),0,IF(ISBLANK(A52),0,IF((OR(EXACT(A52,NIA_Weit!$C$2:$C$200))),VLOOKUP(A52,NIA_Weit!$C$2:$I$200,4,FALSE))))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6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14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17"/>
        <v>51</v>
      </c>
      <c r="AE53" s="40">
        <f>VLOOKUP(AD53,[1]Punktezuordnung!$A$2:$B$52,2,FALSE())</f>
        <v>0</v>
      </c>
      <c r="AF53" s="59">
        <f t="array" ref="AF53">IF(ISBLANK(LAT_Stab!$A$2),0,IF(ISBLANK(A53),0,IF((OR(EXACT(A53,LAT_Stab!$C$2:$C$123))),VLOOKUP(A53,LAT_Stab!$C$2:$I$123,4,FALSE))))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20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IF(ISBLANK(NIA_Weit!$A$2),0,IF(ISBLANK(A53),0,IF((OR(EXACT(A53,NIA_Weit!$C$2:$C$200))),VLOOKUP(A53,NIA_Weit!$C$2:$I$200,4,FALSE))))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6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14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17"/>
        <v>51</v>
      </c>
      <c r="AE54" s="40">
        <f>VLOOKUP(AD54,[1]Punktezuordnung!$A$2:$B$52,2,FALSE())</f>
        <v>0</v>
      </c>
      <c r="AF54" s="59">
        <f t="array" ref="AF54">IF(ISBLANK(LAT_Stab!$A$2),0,IF(ISBLANK(A54),0,IF((OR(EXACT(A54,LAT_Stab!$C$2:$C$123))),VLOOKUP(A54,LAT_Stab!$C$2:$I$123,4,FALSE))))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20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IF(ISBLANK(NIA_Weit!$A$2),0,IF(ISBLANK(A54),0,IF((OR(EXACT(A54,NIA_Weit!$C$2:$C$200))),VLOOKUP(A54,NIA_Weit!$C$2:$I$200,4,FALSE))))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6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14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17"/>
        <v>51</v>
      </c>
      <c r="AE55" s="40">
        <f>VLOOKUP(AD55,[1]Punktezuordnung!$A$2:$B$52,2,FALSE())</f>
        <v>0</v>
      </c>
      <c r="AF55" s="59">
        <f t="array" ref="AF55">IF(ISBLANK(LAT_Stab!$A$2),0,IF(ISBLANK(A55),0,IF((OR(EXACT(A55,LAT_Stab!$C$2:$C$123))),VLOOKUP(A55,LAT_Stab!$C$2:$I$123,4,FALSE))))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20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IF(ISBLANK(NIA_Weit!$A$2),0,IF(ISBLANK(A55),0,IF((OR(EXACT(A55,NIA_Weit!$C$2:$C$200))),VLOOKUP(A55,NIA_Weit!$C$2:$I$200,4,FALSE))))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6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14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17"/>
        <v>51</v>
      </c>
      <c r="AE56" s="40">
        <f>VLOOKUP(AD56,[1]Punktezuordnung!$A$2:$B$52,2,FALSE())</f>
        <v>0</v>
      </c>
      <c r="AF56" s="59">
        <f t="array" ref="AF56">IF(ISBLANK(LAT_Stab!$A$2),0,IF(ISBLANK(A56),0,IF((OR(EXACT(A56,LAT_Stab!$C$2:$C$123))),VLOOKUP(A56,LAT_Stab!$C$2:$I$123,4,FALSE))))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20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IF(ISBLANK(NIA_Weit!$A$2),0,IF(ISBLANK(A56),0,IF((OR(EXACT(A56,NIA_Weit!$C$2:$C$200))),VLOOKUP(A56,NIA_Weit!$C$2:$I$200,4,FALSE))))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6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14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17"/>
        <v>51</v>
      </c>
      <c r="AE57" s="40">
        <f>VLOOKUP(AD57,[1]Punktezuordnung!$A$2:$B$52,2,FALSE())</f>
        <v>0</v>
      </c>
      <c r="AF57" s="59">
        <f t="array" ref="AF57">IF(ISBLANK(LAT_Stab!$A$2),0,IF(ISBLANK(A57),0,IF((OR(EXACT(A57,LAT_Stab!$C$2:$C$123))),VLOOKUP(A57,LAT_Stab!$C$2:$I$123,4,FALSE))))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20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IF(ISBLANK(NIA_Weit!$A$2),0,IF(ISBLANK(A57),0,IF((OR(EXACT(A57,NIA_Weit!$C$2:$C$200))),VLOOKUP(A57,NIA_Weit!$C$2:$I$200,4,FALSE))))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6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14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17"/>
        <v>51</v>
      </c>
      <c r="AE58" s="40">
        <f>VLOOKUP(AD58,[1]Punktezuordnung!$A$2:$B$52,2,FALSE())</f>
        <v>0</v>
      </c>
      <c r="AF58" s="59">
        <f t="array" ref="AF58">IF(ISBLANK(LAT_Stab!$A$2),0,IF(ISBLANK(A58),0,IF((OR(EXACT(A58,LAT_Stab!$C$2:$C$123))),VLOOKUP(A58,LAT_Stab!$C$2:$I$123,4,FALSE))))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20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IF(ISBLANK(NIA_Weit!$A$2),0,IF(ISBLANK(A58),0,IF((OR(EXACT(A58,NIA_Weit!$C$2:$C$200))),VLOOKUP(A58,NIA_Weit!$C$2:$I$200,4,FALSE))))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6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14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17"/>
        <v>51</v>
      </c>
      <c r="AE59" s="40">
        <f>VLOOKUP(AD59,[1]Punktezuordnung!$A$2:$B$52,2,FALSE())</f>
        <v>0</v>
      </c>
      <c r="AF59" s="59">
        <f t="array" ref="AF59">IF(ISBLANK(LAT_Stab!$A$2),0,IF(ISBLANK(A59),0,IF((OR(EXACT(A59,LAT_Stab!$C$2:$C$123))),VLOOKUP(A59,LAT_Stab!$C$2:$I$123,4,FALSE))))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20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IF(ISBLANK(NIA_Weit!$A$2),0,IF(ISBLANK(A59),0,IF((OR(EXACT(A59,NIA_Weit!$C$2:$C$200))),VLOOKUP(A59,NIA_Weit!$C$2:$I$200,4,FALSE))))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6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14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17"/>
        <v>51</v>
      </c>
      <c r="AE60" s="40">
        <f>VLOOKUP(AD60,[1]Punktezuordnung!$A$2:$B$52,2,FALSE())</f>
        <v>0</v>
      </c>
      <c r="AF60" s="59">
        <f t="array" ref="AF60">IF(ISBLANK(LAT_Stab!$A$2),0,IF(ISBLANK(A60),0,IF((OR(EXACT(A60,LAT_Stab!$C$2:$C$123))),VLOOKUP(A60,LAT_Stab!$C$2:$I$123,4,FALSE))))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20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IF(ISBLANK(NIA_Weit!$A$2),0,IF(ISBLANK(A60),0,IF((OR(EXACT(A60,NIA_Weit!$C$2:$C$200))),VLOOKUP(A60,NIA_Weit!$C$2:$I$200,4,FALSE))))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6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36">
    <sortCondition ref="E4:E36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0"/>
  <sheetViews>
    <sheetView zoomScaleNormal="100" workbookViewId="0">
      <pane xSplit="6" ySplit="3" topLeftCell="G4" activePane="bottomRight" state="frozen"/>
      <selection pane="topRight" activeCell="B20" sqref="B20"/>
      <selection pane="bottomLeft" activeCell="B20" sqref="B20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</v>
      </c>
      <c r="Q2" s="7" t="str">
        <f>AU2</f>
        <v>Schlagwurf</v>
      </c>
      <c r="R2" s="57" t="str">
        <f>AX2</f>
        <v>Hindernissprint</v>
      </c>
      <c r="S2" s="7" t="str">
        <f>BA2</f>
        <v>Hoch</v>
      </c>
      <c r="T2" s="2" t="s">
        <v>9</v>
      </c>
      <c r="W2" s="58" t="s">
        <v>16</v>
      </c>
      <c r="Y2" s="9"/>
      <c r="Z2" s="2" t="s">
        <v>9</v>
      </c>
      <c r="AC2" s="58" t="s">
        <v>13</v>
      </c>
      <c r="AF2" s="2" t="s">
        <v>11</v>
      </c>
      <c r="AI2" s="58" t="s">
        <v>10</v>
      </c>
      <c r="AL2" s="2" t="s">
        <v>17</v>
      </c>
      <c r="AO2" s="58" t="s">
        <v>12</v>
      </c>
      <c r="AR2" s="2" t="s">
        <v>13</v>
      </c>
      <c r="AU2" s="58" t="s">
        <v>16</v>
      </c>
      <c r="AX2" s="3" t="s">
        <v>14</v>
      </c>
      <c r="BA2" s="58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98</v>
      </c>
      <c r="B4" s="24" t="s">
        <v>70</v>
      </c>
      <c r="C4" s="24">
        <v>2017</v>
      </c>
      <c r="D4" s="24" t="s">
        <v>31</v>
      </c>
      <c r="E4" s="29">
        <f>IF(F4=0,"",RANK(F4,$F$4:$F$60,0))</f>
        <v>1</v>
      </c>
      <c r="F4" s="40">
        <f>SUM(LARGE(H4:S4,{1;2;3;4;5;6;7;8;9}))</f>
        <v>284</v>
      </c>
      <c r="G4" s="41">
        <f>COUNTIF(H4:S4,"&gt;0")</f>
        <v>6</v>
      </c>
      <c r="H4" s="42">
        <f>V4</f>
        <v>48</v>
      </c>
      <c r="I4" s="40">
        <f>Y4</f>
        <v>44</v>
      </c>
      <c r="J4" s="42">
        <f>AB4</f>
        <v>46</v>
      </c>
      <c r="K4" s="40">
        <f>AE4</f>
        <v>48</v>
      </c>
      <c r="L4" s="31">
        <f>AH4</f>
        <v>49</v>
      </c>
      <c r="M4" s="32">
        <f>AK4</f>
        <v>49</v>
      </c>
      <c r="N4" s="43">
        <f>AN4</f>
        <v>0</v>
      </c>
      <c r="O4" s="52">
        <f>AQ4</f>
        <v>0</v>
      </c>
      <c r="P4" s="42">
        <f>AT4</f>
        <v>0</v>
      </c>
      <c r="Q4" s="40">
        <f>AW4</f>
        <v>0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IF(ISBLANK(ALS_Sprint!$A$2),100,IF(ISBLANK(A4),100,IF((OR(EXACT(A4,ALS_Sprint!$C$2:$C$107))),VLOOKUP(A4,ALS_Sprint!$C$2:$I$107,4,FALSE))))</f>
        <v>7.75</v>
      </c>
      <c r="U4" s="29">
        <f>IF(T4&gt;=100,51,RANK(T4,$T$4:$T$60,1))</f>
        <v>3</v>
      </c>
      <c r="V4" s="40">
        <f>VLOOKUP(U4,[1]Punktezuordnung!$A$2:$B$52,2,FALSE())</f>
        <v>48</v>
      </c>
      <c r="W4" s="44">
        <f t="array" ref="W4">IF(ISBLANK(ALS_Wurf!$A$2),0,IF(ISBLANK(A4),0,IF((OR(EXACT(A4,ALS_Wurf!$C$2:$C$108))),VLOOKUP(A4,ALS_Wurf!$C$2:$I$108,4,FALSE))))</f>
        <v>41</v>
      </c>
      <c r="X4" s="29">
        <f>IF(W4&lt;=0,51,RANK(W4,$W$4:$W$60,0))</f>
        <v>7</v>
      </c>
      <c r="Y4" s="40">
        <f>VLOOKUP(X4,[1]Punktezuordnung!$A$2:$B$52,2,FALSE())</f>
        <v>44</v>
      </c>
      <c r="Z4" s="28">
        <f t="array" ref="Z4">IF(ISBLANK(FRI_Sprint!$A$2),100,IF(ISBLANK(A4),100,IF((OR(EXACT(A4,FRI_Sprint!$C$2:$C$112))),VLOOKUP(A4,FRI_Sprint!$C$2:$I$112,4,FALSE))))</f>
        <v>7.9</v>
      </c>
      <c r="AA4" s="29">
        <f>IF(Z4&gt;=100,51,RANK(Z4,$Z$4:$Z$60,1))</f>
        <v>5</v>
      </c>
      <c r="AB4" s="40">
        <f>VLOOKUP(AA4,[1]Punktezuordnung!$A$2:$B$52,2,FALSE())</f>
        <v>46</v>
      </c>
      <c r="AC4" s="37">
        <f t="array" ref="AC4">IF(ISBLANK(FRI_Stoß!$A$2),0,IF(ISBLANK(A4),0,IF((OR(EXACT(A4,FRI_Stoß!$C$2:$C$105))),VLOOKUP(A4,FRI_Stoß!$C$2:$I$105,4,FALSE))))</f>
        <v>29</v>
      </c>
      <c r="AD4" s="29">
        <f>IF(AC4&lt;=0,51,RANK(AC4,$AC$4:$AC$60,0))</f>
        <v>3</v>
      </c>
      <c r="AE4" s="40">
        <f>VLOOKUP(AD4,[1]Punktezuordnung!$A$2:$B$52,2,FALSE())</f>
        <v>48</v>
      </c>
      <c r="AF4" s="59">
        <f t="array" ref="AF4">IF(ISBLANK(LAT_Stab!$A$2),0,IF(ISBLANK(A4),0,IF((OR(EXACT(A4,LAT_Stab!$C$2:$C$123))),VLOOKUP(A4,LAT_Stab!$C$2:$I$123,4,FALSE))))</f>
        <v>22</v>
      </c>
      <c r="AG4" s="29">
        <f>IF(AF4&lt;=0,51,RANK(AF4,$AF$4:$AF$60,0))</f>
        <v>2</v>
      </c>
      <c r="AH4" s="40">
        <f>VLOOKUP(AG4,[1]Punktezuordnung!$A$2:$B$52,2,FALSE())</f>
        <v>49</v>
      </c>
      <c r="AI4" s="38">
        <f t="array" ref="AI4">IF(ISBLANK(LAT_Dreh!$A$2),0,IF(ISBLANK(A4),0,IF((OR(EXACT(A4,LAT_Dreh!$C$2:$C$123))),VLOOKUP(A4,LAT_Dreh!$C$2:$I$123,4,FALSE))))</f>
        <v>26</v>
      </c>
      <c r="AJ4" s="29">
        <f>IF(AI4&lt;=0,51,RANK(AI4,$AI$4:$AI$49,0))</f>
        <v>2</v>
      </c>
      <c r="AK4" s="40">
        <f>VLOOKUP(AJ4,[1]Punktezuordnung!$A$2:$B$52,2,FALSE())</f>
        <v>49</v>
      </c>
      <c r="AL4" s="27">
        <f t="array" ref="AL4">IF(ISBLANK(NIA_Cross!$A$2),100,IF(ISBLANK(A4),100,IF((OR(EXACT(A4,NIA_Cross!$C$2:$C$200))),VLOOKUP(A4,NIA_Cross!$C$2:$I$200,4,FALSE))))</f>
        <v>100</v>
      </c>
      <c r="AM4" s="29">
        <f>IF(AL4=100,51,RANK(AL4,$AL$4:$AL$60,1))</f>
        <v>51</v>
      </c>
      <c r="AN4" s="30">
        <f>VLOOKUP(AM4,[1]Punktezuordnung!$A$2:$B$52,2,FALSE())</f>
        <v>0</v>
      </c>
      <c r="AO4" s="53">
        <f t="array" ref="AO4">IF(ISBLANK(NIA_Weit!$A$2),0,IF(ISBLANK(A4),0,IF((OR(EXACT(A4,NIA_Weit!$C$2:$C$200))),VLOOKUP(A4,NIA_Weit!$C$2:$I$200,4,FALSE))))</f>
        <v>0</v>
      </c>
      <c r="AP4" s="29">
        <f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6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100</v>
      </c>
      <c r="B5" s="24" t="s">
        <v>70</v>
      </c>
      <c r="C5" s="24">
        <v>2017</v>
      </c>
      <c r="D5" s="24" t="s">
        <v>34</v>
      </c>
      <c r="E5" s="29">
        <f>IF(F5=0,"",RANK(F5,$F$4:$F$60,0))</f>
        <v>2</v>
      </c>
      <c r="F5" s="40">
        <f>SUM(LARGE(H5:S5,{1;2;3;4;5;6;7;8;9}))</f>
        <v>281</v>
      </c>
      <c r="G5" s="34">
        <f>COUNTIF(H5:S5,"&gt;0")</f>
        <v>6</v>
      </c>
      <c r="H5" s="35">
        <f>V5</f>
        <v>46</v>
      </c>
      <c r="I5" s="30">
        <f>Y5</f>
        <v>42</v>
      </c>
      <c r="J5" s="35">
        <f>AB5</f>
        <v>50</v>
      </c>
      <c r="K5" s="30">
        <f>AE5</f>
        <v>46</v>
      </c>
      <c r="L5" s="31">
        <f>AH5</f>
        <v>47</v>
      </c>
      <c r="M5" s="32">
        <f>AK5</f>
        <v>50</v>
      </c>
      <c r="N5" s="36">
        <f>AN5</f>
        <v>0</v>
      </c>
      <c r="O5" s="52">
        <f>AQ5</f>
        <v>0</v>
      </c>
      <c r="P5" s="35">
        <f>AT5</f>
        <v>0</v>
      </c>
      <c r="Q5" s="30">
        <f>AW5</f>
        <v>0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IF(ISBLANK(ALS_Sprint!$A$2),100,IF(ISBLANK(A5),100,IF((OR(EXACT(A5,ALS_Sprint!$C$2:$C$107))),VLOOKUP(A5,ALS_Sprint!$C$2:$I$107,4,FALSE))))</f>
        <v>7.85</v>
      </c>
      <c r="U5" s="29">
        <f>IF(T5&gt;=100,51,RANK(T5,$T$4:$T$60,1))</f>
        <v>5</v>
      </c>
      <c r="V5" s="40">
        <f>VLOOKUP(U5,[1]Punktezuordnung!$A$2:$B$52,2,FALSE())</f>
        <v>46</v>
      </c>
      <c r="W5" s="44">
        <f t="array" ref="W5">IF(ISBLANK(ALS_Wurf!$A$2),0,IF(ISBLANK(A5),0,IF((OR(EXACT(A5,ALS_Wurf!$C$2:$C$108))),VLOOKUP(A5,ALS_Wurf!$C$2:$I$108,4,FALSE))))</f>
        <v>39</v>
      </c>
      <c r="X5" s="29">
        <f>IF(W5&lt;=0,51,RANK(W5,$W$4:$W$60,0))</f>
        <v>9</v>
      </c>
      <c r="Y5" s="40">
        <f>VLOOKUP(X5,[1]Punktezuordnung!$A$2:$B$52,2,FALSE())</f>
        <v>42</v>
      </c>
      <c r="Z5" s="28">
        <f t="array" ref="Z5">IF(ISBLANK(FRI_Sprint!$A$2),100,IF(ISBLANK(A5),100,IF((OR(EXACT(A5,FRI_Sprint!$C$2:$C$112))),VLOOKUP(A5,FRI_Sprint!$C$2:$I$112,4,FALSE))))</f>
        <v>7.7</v>
      </c>
      <c r="AA5" s="29">
        <f>IF(Z5&gt;=100,51,RANK(Z5,$Z$4:$Z$60,1))</f>
        <v>1</v>
      </c>
      <c r="AB5" s="40">
        <f>VLOOKUP(AA5,[1]Punktezuordnung!$A$2:$B$52,2,FALSE())</f>
        <v>50</v>
      </c>
      <c r="AC5" s="37">
        <f t="array" ref="AC5">IF(ISBLANK(FRI_Stoß!$A$2),0,IF(ISBLANK(A5),0,IF((OR(EXACT(A5,FRI_Stoß!$C$2:$C$105))),VLOOKUP(A5,FRI_Stoß!$C$2:$I$105,4,FALSE))))</f>
        <v>28</v>
      </c>
      <c r="AD5" s="29">
        <f>IF(AC5&lt;=0,51,RANK(AC5,$AC$4:$AC$60,0))</f>
        <v>5</v>
      </c>
      <c r="AE5" s="40">
        <f>VLOOKUP(AD5,[1]Punktezuordnung!$A$2:$B$52,2,FALSE())</f>
        <v>46</v>
      </c>
      <c r="AF5" s="59">
        <f t="array" ref="AF5">IF(ISBLANK(LAT_Stab!$A$2),0,IF(ISBLANK(A5),0,IF((OR(EXACT(A5,LAT_Stab!$C$2:$C$123))),VLOOKUP(A5,LAT_Stab!$C$2:$I$123,4,FALSE))))</f>
        <v>19</v>
      </c>
      <c r="AG5" s="29">
        <f>IF(AF5&lt;=0,51,RANK(AF5,$AF$4:$AF$60,0))</f>
        <v>4</v>
      </c>
      <c r="AH5" s="40">
        <f>VLOOKUP(AG5,[1]Punktezuordnung!$A$2:$B$52,2,FALSE())</f>
        <v>47</v>
      </c>
      <c r="AI5" s="38">
        <f t="array" ref="AI5">IF(ISBLANK(LAT_Dreh!$A$2),0,IF(ISBLANK(A5),0,IF((OR(EXACT(A5,LAT_Dreh!$C$2:$C$123))),VLOOKUP(A5,LAT_Dreh!$C$2:$I$123,4,FALSE))))</f>
        <v>27</v>
      </c>
      <c r="AJ5" s="29">
        <f>IF(AI5&lt;=0,51,RANK(AI5,$AI$4:$AI$49,0))</f>
        <v>1</v>
      </c>
      <c r="AK5" s="40">
        <f>VLOOKUP(AJ5,[1]Punktezuordnung!$A$2:$B$52,2,FALSE())</f>
        <v>50</v>
      </c>
      <c r="AL5" s="27">
        <f t="array" ref="AL5">IF(ISBLANK(NIA_Cross!$A$2),100,IF(ISBLANK(A5),100,IF((OR(EXACT(A5,NIA_Cross!$C$2:$C$200))),VLOOKUP(A5,NIA_Cross!$C$2:$I$200,4,FALSE))))</f>
        <v>100</v>
      </c>
      <c r="AM5" s="29">
        <f>IF(AL5=100,51,RANK(AL5,$AL$4:$AL$60,1))</f>
        <v>51</v>
      </c>
      <c r="AN5" s="30">
        <f>VLOOKUP(AM5,[1]Punktezuordnung!$A$2:$B$52,2,FALSE())</f>
        <v>0</v>
      </c>
      <c r="AO5" s="53">
        <f t="array" ref="AO5">IF(ISBLANK(NIA_Weit!$A$2),0,IF(ISBLANK(A5),0,IF((OR(EXACT(A5,NIA_Weit!$C$2:$C$200))),VLOOKUP(A5,NIA_Weit!$C$2:$I$200,4,FALSE))))</f>
        <v>0</v>
      </c>
      <c r="AP5" s="29">
        <f>IF(AO5&lt;=0,51,RANK(AO5,$AO$4:$AO$60,0))</f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>IF(AR5&lt;=0,51,RANK(AR5,$AR$4:$AR$60,0))</f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>IF(AU5&lt;=0,51,RANK(AU5,$AU$4:$AU$60,0))</f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6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96</v>
      </c>
      <c r="B6" s="24" t="s">
        <v>70</v>
      </c>
      <c r="C6" s="24">
        <v>2017</v>
      </c>
      <c r="D6" s="24" t="s">
        <v>34</v>
      </c>
      <c r="E6" s="29">
        <f>IF(F6=0,"",RANK(F6,$F$4:$F$60,0))</f>
        <v>3</v>
      </c>
      <c r="F6" s="40">
        <f>SUM(LARGE(H6:S6,{1;2;3;4;5;6;7;8;9}))</f>
        <v>278</v>
      </c>
      <c r="G6" s="34">
        <f>COUNTIF(H6:S6,"&gt;0")</f>
        <v>6</v>
      </c>
      <c r="H6" s="35">
        <f>V6</f>
        <v>50</v>
      </c>
      <c r="I6" s="30">
        <f>Y6</f>
        <v>46</v>
      </c>
      <c r="J6" s="35">
        <f>AB6</f>
        <v>50</v>
      </c>
      <c r="K6" s="30">
        <f>AE6</f>
        <v>50</v>
      </c>
      <c r="L6" s="31">
        <f>AH6</f>
        <v>34</v>
      </c>
      <c r="M6" s="32">
        <f>AK6</f>
        <v>48</v>
      </c>
      <c r="N6" s="36">
        <f>AN6</f>
        <v>0</v>
      </c>
      <c r="O6" s="52">
        <f>AQ6</f>
        <v>0</v>
      </c>
      <c r="P6" s="35">
        <f>AT6</f>
        <v>0</v>
      </c>
      <c r="Q6" s="30">
        <f>AW6</f>
        <v>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IF(ISBLANK(ALS_Sprint!$A$2),100,IF(ISBLANK(A6),100,IF((OR(EXACT(A6,ALS_Sprint!$C$2:$C$107))),VLOOKUP(A6,ALS_Sprint!$C$2:$I$107,4,FALSE))))</f>
        <v>7.54</v>
      </c>
      <c r="U6" s="29">
        <f>IF(T6&gt;=100,51,RANK(T6,$T$4:$T$60,1))</f>
        <v>1</v>
      </c>
      <c r="V6" s="40">
        <f>VLOOKUP(U6,[1]Punktezuordnung!$A$2:$B$52,2,FALSE())</f>
        <v>50</v>
      </c>
      <c r="W6" s="44">
        <f t="array" ref="W6">IF(ISBLANK(ALS_Wurf!$A$2),0,IF(ISBLANK(A6),0,IF((OR(EXACT(A6,ALS_Wurf!$C$2:$C$108))),VLOOKUP(A6,ALS_Wurf!$C$2:$I$108,4,FALSE))))</f>
        <v>43</v>
      </c>
      <c r="X6" s="29">
        <f>IF(W6&lt;=0,51,RANK(W6,$W$4:$W$60,0))</f>
        <v>5</v>
      </c>
      <c r="Y6" s="40">
        <f>VLOOKUP(X6,[1]Punktezuordnung!$A$2:$B$52,2,FALSE())</f>
        <v>46</v>
      </c>
      <c r="Z6" s="28">
        <f t="array" ref="Z6">IF(ISBLANK(FRI_Sprint!$A$2),100,IF(ISBLANK(A6),100,IF((OR(EXACT(A6,FRI_Sprint!$C$2:$C$112))),VLOOKUP(A6,FRI_Sprint!$C$2:$I$112,4,FALSE))))</f>
        <v>7.7</v>
      </c>
      <c r="AA6" s="29">
        <f>IF(Z6&gt;=100,51,RANK(Z6,$Z$4:$Z$60,1))</f>
        <v>1</v>
      </c>
      <c r="AB6" s="40">
        <f>VLOOKUP(AA6,[1]Punktezuordnung!$A$2:$B$52,2,FALSE())</f>
        <v>50</v>
      </c>
      <c r="AC6" s="37">
        <f t="array" ref="AC6">IF(ISBLANK(FRI_Stoß!$A$2),0,IF(ISBLANK(A6),0,IF((OR(EXACT(A6,FRI_Stoß!$C$2:$C$105))),VLOOKUP(A6,FRI_Stoß!$C$2:$I$105,4,FALSE))))</f>
        <v>30</v>
      </c>
      <c r="AD6" s="29">
        <f>IF(AC6&lt;=0,51,RANK(AC6,$AC$4:$AC$60,0))</f>
        <v>1</v>
      </c>
      <c r="AE6" s="40">
        <f>VLOOKUP(AD6,[1]Punktezuordnung!$A$2:$B$52,2,FALSE())</f>
        <v>50</v>
      </c>
      <c r="AF6" s="59">
        <f t="array" ref="AF6">IF(ISBLANK(LAT_Stab!$A$2),0,IF(ISBLANK(A6),0,IF((OR(EXACT(A6,LAT_Stab!$C$2:$C$123))),VLOOKUP(A6,LAT_Stab!$C$2:$I$123,4,FALSE))))</f>
        <v>12</v>
      </c>
      <c r="AG6" s="29">
        <f>IF(AF6&lt;=0,51,RANK(AF6,$AF$4:$AF$60,0))</f>
        <v>17</v>
      </c>
      <c r="AH6" s="40">
        <f>VLOOKUP(AG6,[1]Punktezuordnung!$A$2:$B$52,2,FALSE())</f>
        <v>34</v>
      </c>
      <c r="AI6" s="38">
        <f t="array" ref="AI6">IF(ISBLANK(LAT_Dreh!$A$2),0,IF(ISBLANK(A6),0,IF((OR(EXACT(A6,LAT_Dreh!$C$2:$C$123))),VLOOKUP(A6,LAT_Dreh!$C$2:$I$123,4,FALSE))))</f>
        <v>25</v>
      </c>
      <c r="AJ6" s="29">
        <f>IF(AI6&lt;=0,51,RANK(AI6,$AI$4:$AI$49,0))</f>
        <v>3</v>
      </c>
      <c r="AK6" s="40">
        <f>VLOOKUP(AJ6,[1]Punktezuordnung!$A$2:$B$52,2,FALSE())</f>
        <v>48</v>
      </c>
      <c r="AL6" s="27">
        <f t="array" ref="AL6">IF(ISBLANK(NIA_Cross!$A$2),100,IF(ISBLANK(A6),100,IF((OR(EXACT(A6,NIA_Cross!$C$2:$C$200))),VLOOKUP(A6,NIA_Cross!$C$2:$I$200,4,FALSE))))</f>
        <v>100</v>
      </c>
      <c r="AM6" s="29">
        <f>IF(AL6=100,51,RANK(AL6,$AL$4:$AL$60,1))</f>
        <v>51</v>
      </c>
      <c r="AN6" s="30">
        <f>VLOOKUP(AM6,[1]Punktezuordnung!$A$2:$B$52,2,FALSE())</f>
        <v>0</v>
      </c>
      <c r="AO6" s="53">
        <f t="array" ref="AO6">IF(ISBLANK(NIA_Weit!$A$2),0,IF(ISBLANK(A6),0,IF((OR(EXACT(A6,NIA_Weit!$C$2:$C$200))),VLOOKUP(A6,NIA_Weit!$C$2:$I$200,4,FALSE))))</f>
        <v>0</v>
      </c>
      <c r="AP6" s="29">
        <f>IF(AO6&lt;=0,51,RANK(AO6,$AO$4:$AO$60,0))</f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>IF(AR6&lt;=0,51,RANK(AR6,$AR$4:$AR$60,0))</f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>IF(AU6&lt;=0,51,RANK(AU6,$AU$4:$AU$60,0))</f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6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99</v>
      </c>
      <c r="B7" s="24" t="s">
        <v>70</v>
      </c>
      <c r="C7" s="24">
        <v>2017</v>
      </c>
      <c r="D7" s="24" t="s">
        <v>31</v>
      </c>
      <c r="E7" s="29">
        <f>IF(F7=0,"",RANK(F7,$F$4:$F$60,0))</f>
        <v>4</v>
      </c>
      <c r="F7" s="40">
        <f>SUM(LARGE(H7:S7,{1;2;3;4;5;6;7;8;9}))</f>
        <v>276</v>
      </c>
      <c r="G7" s="34">
        <f>COUNTIF(H7:S7,"&gt;0")</f>
        <v>6</v>
      </c>
      <c r="H7" s="35">
        <f>V7</f>
        <v>40</v>
      </c>
      <c r="I7" s="30">
        <f>Y7</f>
        <v>49</v>
      </c>
      <c r="J7" s="35">
        <f>AB7</f>
        <v>44</v>
      </c>
      <c r="K7" s="30">
        <f>AE7</f>
        <v>48</v>
      </c>
      <c r="L7" s="31">
        <f>AH7</f>
        <v>49</v>
      </c>
      <c r="M7" s="32">
        <f>AK7</f>
        <v>46</v>
      </c>
      <c r="N7" s="36">
        <f>AN7</f>
        <v>0</v>
      </c>
      <c r="O7" s="52">
        <f>AQ7</f>
        <v>0</v>
      </c>
      <c r="P7" s="35">
        <f>AT7</f>
        <v>0</v>
      </c>
      <c r="Q7" s="30">
        <f>AW7</f>
        <v>0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IF(ISBLANK(ALS_Sprint!$A$2),100,IF(ISBLANK(A7),100,IF((OR(EXACT(A7,ALS_Sprint!$C$2:$C$107))),VLOOKUP(A7,ALS_Sprint!$C$2:$I$107,4,FALSE))))</f>
        <v>8.11</v>
      </c>
      <c r="U7" s="29">
        <f>IF(T7&gt;=100,51,RANK(T7,$T$4:$T$60,1))</f>
        <v>11</v>
      </c>
      <c r="V7" s="40">
        <f>VLOOKUP(U7,[1]Punktezuordnung!$A$2:$B$52,2,FALSE())</f>
        <v>40</v>
      </c>
      <c r="W7" s="44">
        <f t="array" ref="W7">IF(ISBLANK(ALS_Wurf!$A$2),0,IF(ISBLANK(A7),0,IF((OR(EXACT(A7,ALS_Wurf!$C$2:$C$108))),VLOOKUP(A7,ALS_Wurf!$C$2:$I$108,4,FALSE))))</f>
        <v>57</v>
      </c>
      <c r="X7" s="29">
        <f>IF(W7&lt;=0,51,RANK(W7,$W$4:$W$60,0))</f>
        <v>2</v>
      </c>
      <c r="Y7" s="40">
        <f>VLOOKUP(X7,[1]Punktezuordnung!$A$2:$B$52,2,FALSE())</f>
        <v>49</v>
      </c>
      <c r="Z7" s="28">
        <f t="array" ref="Z7">IF(ISBLANK(FRI_Sprint!$A$2),100,IF(ISBLANK(A7),100,IF((OR(EXACT(A7,FRI_Sprint!$C$2:$C$112))),VLOOKUP(A7,FRI_Sprint!$C$2:$I$112,4,FALSE))))</f>
        <v>8.1999999999999993</v>
      </c>
      <c r="AA7" s="29">
        <f>IF(Z7&gt;=100,51,RANK(Z7,$Z$4:$Z$60,1))</f>
        <v>7</v>
      </c>
      <c r="AB7" s="40">
        <f>VLOOKUP(AA7,[1]Punktezuordnung!$A$2:$B$52,2,FALSE())</f>
        <v>44</v>
      </c>
      <c r="AC7" s="37">
        <f t="array" ref="AC7">IF(ISBLANK(FRI_Stoß!$A$2),0,IF(ISBLANK(A7),0,IF((OR(EXACT(A7,FRI_Stoß!$C$2:$C$105))),VLOOKUP(A7,FRI_Stoß!$C$2:$I$105,4,FALSE))))</f>
        <v>29</v>
      </c>
      <c r="AD7" s="29">
        <f>IF(AC7&lt;=0,51,RANK(AC7,$AC$4:$AC$60,0))</f>
        <v>3</v>
      </c>
      <c r="AE7" s="40">
        <f>VLOOKUP(AD7,[1]Punktezuordnung!$A$2:$B$52,2,FALSE())</f>
        <v>48</v>
      </c>
      <c r="AF7" s="59">
        <f t="array" ref="AF7">IF(ISBLANK(LAT_Stab!$A$2),0,IF(ISBLANK(A7),0,IF((OR(EXACT(A7,LAT_Stab!$C$2:$C$123))),VLOOKUP(A7,LAT_Stab!$C$2:$I$123,4,FALSE))))</f>
        <v>22</v>
      </c>
      <c r="AG7" s="29">
        <f>IF(AF7&lt;=0,51,RANK(AF7,$AF$4:$AF$60,0))</f>
        <v>2</v>
      </c>
      <c r="AH7" s="40">
        <f>VLOOKUP(AG7,[1]Punktezuordnung!$A$2:$B$52,2,FALSE())</f>
        <v>49</v>
      </c>
      <c r="AI7" s="38">
        <f t="array" ref="AI7">IF(ISBLANK(LAT_Dreh!$A$2),0,IF(ISBLANK(A7),0,IF((OR(EXACT(A7,LAT_Dreh!$C$2:$C$123))),VLOOKUP(A7,LAT_Dreh!$C$2:$I$123,4,FALSE))))</f>
        <v>22</v>
      </c>
      <c r="AJ7" s="29">
        <f>IF(AI7&lt;=0,51,RANK(AI7,$AI$4:$AI$49,0))</f>
        <v>5</v>
      </c>
      <c r="AK7" s="40">
        <f>VLOOKUP(AJ7,[1]Punktezuordnung!$A$2:$B$52,2,FALSE())</f>
        <v>46</v>
      </c>
      <c r="AL7" s="27">
        <f t="array" ref="AL7">IF(ISBLANK(NIA_Cross!$A$2),100,IF(ISBLANK(A7),100,IF((OR(EXACT(A7,NIA_Cross!$C$2:$C$200))),VLOOKUP(A7,NIA_Cross!$C$2:$I$200,4,FALSE))))</f>
        <v>100</v>
      </c>
      <c r="AM7" s="29">
        <f>IF(AL7=100,51,RANK(AL7,$AL$4:$AL$60,1))</f>
        <v>51</v>
      </c>
      <c r="AN7" s="30">
        <f>VLOOKUP(AM7,[1]Punktezuordnung!$A$2:$B$52,2,FALSE())</f>
        <v>0</v>
      </c>
      <c r="AO7" s="53">
        <f t="array" ref="AO7">IF(ISBLANK(NIA_Weit!$A$2),0,IF(ISBLANK(A7),0,IF((OR(EXACT(A7,NIA_Weit!$C$2:$C$200))),VLOOKUP(A7,NIA_Weit!$C$2:$I$200,4,FALSE))))</f>
        <v>0</v>
      </c>
      <c r="AP7" s="29">
        <f>IF(AO7&lt;=0,51,RANK(AO7,$AO$4:$AO$60,0))</f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>IF(AR7&lt;=0,51,RANK(AR7,$AR$4:$AR$60,0))</f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>IF(AU7&lt;=0,51,RANK(AU7,$AU$4:$AU$60,0))</f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6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106</v>
      </c>
      <c r="B8" s="24" t="s">
        <v>70</v>
      </c>
      <c r="C8" s="24">
        <v>2017</v>
      </c>
      <c r="D8" s="24" t="s">
        <v>59</v>
      </c>
      <c r="E8" s="29">
        <f>IF(F8=0,"",RANK(F8,$F$4:$F$60,0))</f>
        <v>5</v>
      </c>
      <c r="F8" s="40">
        <f>SUM(LARGE(H8:S8,{1;2;3;4;5;6;7;8;9}))</f>
        <v>245</v>
      </c>
      <c r="G8" s="34">
        <f>COUNTIF(H8:S8,"&gt;0")</f>
        <v>6</v>
      </c>
      <c r="H8" s="35">
        <f>V8</f>
        <v>37</v>
      </c>
      <c r="I8" s="30">
        <f>Y8</f>
        <v>41</v>
      </c>
      <c r="J8" s="35">
        <f>AB8</f>
        <v>44</v>
      </c>
      <c r="K8" s="30">
        <f>AE8</f>
        <v>35</v>
      </c>
      <c r="L8" s="31">
        <f>AH8</f>
        <v>42</v>
      </c>
      <c r="M8" s="32">
        <f>AK8</f>
        <v>46</v>
      </c>
      <c r="N8" s="36">
        <f>AN8</f>
        <v>0</v>
      </c>
      <c r="O8" s="52">
        <f>AQ8</f>
        <v>0</v>
      </c>
      <c r="P8" s="35">
        <f>AT8</f>
        <v>0</v>
      </c>
      <c r="Q8" s="30">
        <f>AW8</f>
        <v>0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IF(ISBLANK(ALS_Sprint!$A$2),100,IF(ISBLANK(A8),100,IF((OR(EXACT(A8,ALS_Sprint!$C$2:$C$107))),VLOOKUP(A8,ALS_Sprint!$C$2:$I$107,4,FALSE))))</f>
        <v>8.1999999999999993</v>
      </c>
      <c r="U8" s="29">
        <f>IF(T8&gt;=100,51,RANK(T8,$T$4:$T$60,1))</f>
        <v>14</v>
      </c>
      <c r="V8" s="40">
        <f>VLOOKUP(U8,[1]Punktezuordnung!$A$2:$B$52,2,FALSE())</f>
        <v>37</v>
      </c>
      <c r="W8" s="44">
        <f t="array" ref="W8">IF(ISBLANK(ALS_Wurf!$A$2),0,IF(ISBLANK(A8),0,IF((OR(EXACT(A8,ALS_Wurf!$C$2:$C$108))),VLOOKUP(A8,ALS_Wurf!$C$2:$I$108,4,FALSE))))</f>
        <v>38</v>
      </c>
      <c r="X8" s="29">
        <f>IF(W8&lt;=0,51,RANK(W8,$W$4:$W$60,0))</f>
        <v>10</v>
      </c>
      <c r="Y8" s="40">
        <f>VLOOKUP(X8,[1]Punktezuordnung!$A$2:$B$52,2,FALSE())</f>
        <v>41</v>
      </c>
      <c r="Z8" s="28">
        <f t="array" ref="Z8">IF(ISBLANK(FRI_Sprint!$A$2),100,IF(ISBLANK(A8),100,IF((OR(EXACT(A8,FRI_Sprint!$C$2:$C$112))),VLOOKUP(A8,FRI_Sprint!$C$2:$I$112,4,FALSE))))</f>
        <v>8.1999999999999993</v>
      </c>
      <c r="AA8" s="29">
        <f>IF(Z8&gt;=100,51,RANK(Z8,$Z$4:$Z$60,1))</f>
        <v>7</v>
      </c>
      <c r="AB8" s="40">
        <f>VLOOKUP(AA8,[1]Punktezuordnung!$A$2:$B$52,2,FALSE())</f>
        <v>44</v>
      </c>
      <c r="AC8" s="37">
        <f t="array" ref="AC8">IF(ISBLANK(FRI_Stoß!$A$2),0,IF(ISBLANK(A8),0,IF((OR(EXACT(A8,FRI_Stoß!$C$2:$C$105))),VLOOKUP(A8,FRI_Stoß!$C$2:$I$105,4,FALSE))))</f>
        <v>21</v>
      </c>
      <c r="AD8" s="29">
        <f>IF(AC8&lt;=0,51,RANK(AC8,$AC$4:$AC$60,0))</f>
        <v>16</v>
      </c>
      <c r="AE8" s="40">
        <f>VLOOKUP(AD8,[1]Punktezuordnung!$A$2:$B$52,2,FALSE())</f>
        <v>35</v>
      </c>
      <c r="AF8" s="59">
        <f t="array" ref="AF8">IF(ISBLANK(LAT_Stab!$A$2),0,IF(ISBLANK(A8),0,IF((OR(EXACT(A8,LAT_Stab!$C$2:$C$123))),VLOOKUP(A8,LAT_Stab!$C$2:$I$123,4,FALSE))))</f>
        <v>16</v>
      </c>
      <c r="AG8" s="29">
        <f>IF(AF8&lt;=0,51,RANK(AF8,$AF$4:$AF$60,0))</f>
        <v>9</v>
      </c>
      <c r="AH8" s="40">
        <f>VLOOKUP(AG8,[1]Punktezuordnung!$A$2:$B$52,2,FALSE())</f>
        <v>42</v>
      </c>
      <c r="AI8" s="38">
        <f t="array" ref="AI8">IF(ISBLANK(LAT_Dreh!$A$2),0,IF(ISBLANK(A8),0,IF((OR(EXACT(A8,LAT_Dreh!$C$2:$C$123))),VLOOKUP(A8,LAT_Dreh!$C$2:$I$123,4,FALSE))))</f>
        <v>22</v>
      </c>
      <c r="AJ8" s="29">
        <f>IF(AI8&lt;=0,51,RANK(AI8,$AI$4:$AI$49,0))</f>
        <v>5</v>
      </c>
      <c r="AK8" s="40">
        <f>VLOOKUP(AJ8,[1]Punktezuordnung!$A$2:$B$52,2,FALSE())</f>
        <v>46</v>
      </c>
      <c r="AL8" s="27">
        <f t="array" ref="AL8">IF(ISBLANK(NIA_Cross!$A$2),100,IF(ISBLANK(A8),100,IF((OR(EXACT(A8,NIA_Cross!$C$2:$C$200))),VLOOKUP(A8,NIA_Cross!$C$2:$I$200,4,FALSE))))</f>
        <v>100</v>
      </c>
      <c r="AM8" s="29">
        <f>IF(AL8=100,51,RANK(AL8,$AL$4:$AL$60,1))</f>
        <v>51</v>
      </c>
      <c r="AN8" s="30">
        <f>VLOOKUP(AM8,[1]Punktezuordnung!$A$2:$B$52,2,FALSE())</f>
        <v>0</v>
      </c>
      <c r="AO8" s="53">
        <f t="array" ref="AO8">IF(ISBLANK(NIA_Weit!$A$2),0,IF(ISBLANK(A8),0,IF((OR(EXACT(A8,NIA_Weit!$C$2:$C$200))),VLOOKUP(A8,NIA_Weit!$C$2:$I$200,4,FALSE))))</f>
        <v>0</v>
      </c>
      <c r="AP8" s="29">
        <f>IF(AO8&lt;=0,51,RANK(AO8,$AO$4:$AO$60,0))</f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>IF(AR8&lt;=0,51,RANK(AR8,$AR$4:$AR$60,0))</f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>IF(AU8&lt;=0,51,RANK(AU8,$AU$4:$AU$60,0))</f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6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102</v>
      </c>
      <c r="B9" s="24" t="s">
        <v>70</v>
      </c>
      <c r="C9" s="24">
        <v>2017</v>
      </c>
      <c r="D9" s="24" t="s">
        <v>31</v>
      </c>
      <c r="E9" s="29">
        <f>IF(F9=0,"",RANK(F9,$F$4:$F$60,0))</f>
        <v>6</v>
      </c>
      <c r="F9" s="40">
        <f>SUM(LARGE(H9:S9,{1;2;3;4;5;6;7;8;9}))</f>
        <v>243</v>
      </c>
      <c r="G9" s="34">
        <f>COUNTIF(H9:S9,"&gt;0")</f>
        <v>6</v>
      </c>
      <c r="H9" s="35">
        <f>V9</f>
        <v>44</v>
      </c>
      <c r="I9" s="30">
        <f>Y9</f>
        <v>40</v>
      </c>
      <c r="J9" s="35">
        <f>AB9</f>
        <v>45</v>
      </c>
      <c r="K9" s="30">
        <f>AE9</f>
        <v>38</v>
      </c>
      <c r="L9" s="31">
        <f>AH9</f>
        <v>37</v>
      </c>
      <c r="M9" s="32">
        <f>AK9</f>
        <v>39</v>
      </c>
      <c r="N9" s="36">
        <f>AN9</f>
        <v>0</v>
      </c>
      <c r="O9" s="52">
        <f>AQ9</f>
        <v>0</v>
      </c>
      <c r="P9" s="35">
        <f>AT9</f>
        <v>0</v>
      </c>
      <c r="Q9" s="30">
        <f>AW9</f>
        <v>0</v>
      </c>
      <c r="R9" s="35">
        <f>AZ9</f>
        <v>0</v>
      </c>
      <c r="S9" s="30">
        <f>BC9</f>
        <v>0</v>
      </c>
      <c r="T9" s="25">
        <f t="array" ref="T9">IF(ISBLANK(ALS_Sprint!$A$2),100,IF(ISBLANK(A9),100,IF((OR(EXACT(A9,ALS_Sprint!$C$2:$C$107))),VLOOKUP(A9,ALS_Sprint!$C$2:$I$107,4,FALSE))))</f>
        <v>7.98</v>
      </c>
      <c r="U9" s="29">
        <f>IF(T9&gt;=100,51,RANK(T9,$T$4:$T$60,1))</f>
        <v>7</v>
      </c>
      <c r="V9" s="40">
        <f>VLOOKUP(U9,[1]Punktezuordnung!$A$2:$B$52,2,FALSE())</f>
        <v>44</v>
      </c>
      <c r="W9" s="44">
        <f t="array" ref="W9">IF(ISBLANK(ALS_Wurf!$A$2),0,IF(ISBLANK(A9),0,IF((OR(EXACT(A9,ALS_Wurf!$C$2:$C$108))),VLOOKUP(A9,ALS_Wurf!$C$2:$I$108,4,FALSE))))</f>
        <v>37</v>
      </c>
      <c r="X9" s="29">
        <f>IF(W9&lt;=0,51,RANK(W9,$W$4:$W$60,0))</f>
        <v>11</v>
      </c>
      <c r="Y9" s="40">
        <f>VLOOKUP(X9,[1]Punktezuordnung!$A$2:$B$52,2,FALSE())</f>
        <v>40</v>
      </c>
      <c r="Z9" s="28">
        <f t="array" ref="Z9">IF(ISBLANK(FRI_Sprint!$A$2),100,IF(ISBLANK(A9),100,IF((OR(EXACT(A9,FRI_Sprint!$C$2:$C$112))),VLOOKUP(A9,FRI_Sprint!$C$2:$I$112,4,FALSE))))</f>
        <v>8.1</v>
      </c>
      <c r="AA9" s="29">
        <f>IF(Z9&gt;=100,51,RANK(Z9,$Z$4:$Z$60,1))</f>
        <v>6</v>
      </c>
      <c r="AB9" s="40">
        <f>VLOOKUP(AA9,[1]Punktezuordnung!$A$2:$B$52,2,FALSE())</f>
        <v>45</v>
      </c>
      <c r="AC9" s="37">
        <f t="array" ref="AC9">IF(ISBLANK(FRI_Stoß!$A$2),0,IF(ISBLANK(A9),0,IF((OR(EXACT(A9,FRI_Stoß!$C$2:$C$105))),VLOOKUP(A9,FRI_Stoß!$C$2:$I$105,4,FALSE))))</f>
        <v>22</v>
      </c>
      <c r="AD9" s="29">
        <f>IF(AC9&lt;=0,51,RANK(AC9,$AC$4:$AC$60,0))</f>
        <v>13</v>
      </c>
      <c r="AE9" s="40">
        <f>VLOOKUP(AD9,[1]Punktezuordnung!$A$2:$B$52,2,FALSE())</f>
        <v>38</v>
      </c>
      <c r="AF9" s="59">
        <f t="array" ref="AF9">IF(ISBLANK(LAT_Stab!$A$2),0,IF(ISBLANK(A9),0,IF((OR(EXACT(A9,LAT_Stab!$C$2:$C$123))),VLOOKUP(A9,LAT_Stab!$C$2:$I$123,4,FALSE))))</f>
        <v>13</v>
      </c>
      <c r="AG9" s="29">
        <f>IF(AF9&lt;=0,51,RANK(AF9,$AF$4:$AF$60,0))</f>
        <v>14</v>
      </c>
      <c r="AH9" s="40">
        <f>VLOOKUP(AG9,[1]Punktezuordnung!$A$2:$B$52,2,FALSE())</f>
        <v>37</v>
      </c>
      <c r="AI9" s="38">
        <f t="array" ref="AI9">IF(ISBLANK(LAT_Dreh!$A$2),0,IF(ISBLANK(A9),0,IF((OR(EXACT(A9,LAT_Dreh!$C$2:$C$123))),VLOOKUP(A9,LAT_Dreh!$C$2:$I$123,4,FALSE))))</f>
        <v>21</v>
      </c>
      <c r="AJ9" s="29">
        <f>IF(AI9&lt;=0,51,RANK(AI9,$AI$4:$AI$49,0))</f>
        <v>12</v>
      </c>
      <c r="AK9" s="40">
        <f>VLOOKUP(AJ9,[1]Punktezuordnung!$A$2:$B$52,2,FALSE())</f>
        <v>39</v>
      </c>
      <c r="AL9" s="27">
        <f t="array" ref="AL9">IF(ISBLANK(NIA_Cross!$A$2),100,IF(ISBLANK(A9),100,IF((OR(EXACT(A9,NIA_Cross!$C$2:$C$200))),VLOOKUP(A9,NIA_Cross!$C$2:$I$200,4,FALSE))))</f>
        <v>100</v>
      </c>
      <c r="AM9" s="29">
        <f>IF(AL9=100,51,RANK(AL9,$AL$4:$AL$60,1))</f>
        <v>51</v>
      </c>
      <c r="AN9" s="30">
        <f>VLOOKUP(AM9,[1]Punktezuordnung!$A$2:$B$52,2,FALSE())</f>
        <v>0</v>
      </c>
      <c r="AO9" s="53">
        <f t="array" ref="AO9">IF(ISBLANK(NIA_Weit!$A$2),0,IF(ISBLANK(A9),0,IF((OR(EXACT(A9,NIA_Weit!$C$2:$C$200))),VLOOKUP(A9,NIA_Weit!$C$2:$I$200,4,FALSE))))</f>
        <v>0</v>
      </c>
      <c r="AP9" s="29">
        <f>IF(AO9&lt;=0,51,RANK(AO9,$AO$4:$AO$60,0))</f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>IF(AR9&lt;=0,51,RANK(AR9,$AR$4:$AR$60,0))</f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>IF(AU9&lt;=0,51,RANK(AU9,$AU$4:$AU$60,0))</f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6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109</v>
      </c>
      <c r="B10" s="24" t="s">
        <v>70</v>
      </c>
      <c r="C10" s="24">
        <v>2017</v>
      </c>
      <c r="D10" s="24" t="s">
        <v>31</v>
      </c>
      <c r="E10" s="29">
        <f>IF(F10=0,"",RANK(F10,$F$4:$F$60,0))</f>
        <v>7</v>
      </c>
      <c r="F10" s="40">
        <f>SUM(LARGE(H10:S10,{1;2;3;4;5;6;7;8;9}))</f>
        <v>242</v>
      </c>
      <c r="G10" s="34">
        <f>COUNTIF(H10:S10,"&gt;0")</f>
        <v>6</v>
      </c>
      <c r="H10" s="35">
        <f>V10</f>
        <v>26</v>
      </c>
      <c r="I10" s="30">
        <f>Y10</f>
        <v>47</v>
      </c>
      <c r="J10" s="35">
        <f>AB10</f>
        <v>31</v>
      </c>
      <c r="K10" s="30">
        <f>AE10</f>
        <v>42</v>
      </c>
      <c r="L10" s="31">
        <f>AH10</f>
        <v>50</v>
      </c>
      <c r="M10" s="32">
        <f>AK10</f>
        <v>46</v>
      </c>
      <c r="N10" s="36">
        <f>AN10</f>
        <v>0</v>
      </c>
      <c r="O10" s="52">
        <f>AQ10</f>
        <v>0</v>
      </c>
      <c r="P10" s="35">
        <f>AT10</f>
        <v>0</v>
      </c>
      <c r="Q10" s="30">
        <f>AW10</f>
        <v>0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IF(ISBLANK(ALS_Sprint!$A$2),100,IF(ISBLANK(A10),100,IF((OR(EXACT(A10,ALS_Sprint!$C$2:$C$107))),VLOOKUP(A10,ALS_Sprint!$C$2:$I$107,4,FALSE))))</f>
        <v>8.74</v>
      </c>
      <c r="U10" s="29">
        <f>IF(T10&gt;=100,51,RANK(T10,$T$4:$T$60,1))</f>
        <v>25</v>
      </c>
      <c r="V10" s="40">
        <f>VLOOKUP(U10,[1]Punktezuordnung!$A$2:$B$52,2,FALSE())</f>
        <v>26</v>
      </c>
      <c r="W10" s="44">
        <f t="array" ref="W10">IF(ISBLANK(ALS_Wurf!$A$2),0,IF(ISBLANK(A10),0,IF((OR(EXACT(A10,ALS_Wurf!$C$2:$C$108))),VLOOKUP(A10,ALS_Wurf!$C$2:$I$108,4,FALSE))))</f>
        <v>45</v>
      </c>
      <c r="X10" s="29">
        <f>IF(W10&lt;=0,51,RANK(W10,$W$4:$W$60,0))</f>
        <v>4</v>
      </c>
      <c r="Y10" s="40">
        <f>VLOOKUP(X10,[1]Punktezuordnung!$A$2:$B$52,2,FALSE())</f>
        <v>47</v>
      </c>
      <c r="Z10" s="28">
        <f t="array" ref="Z10">IF(ISBLANK(FRI_Sprint!$A$2),100,IF(ISBLANK(A10),100,IF((OR(EXACT(A10,FRI_Sprint!$C$2:$C$112))),VLOOKUP(A10,FRI_Sprint!$C$2:$I$112,4,FALSE))))</f>
        <v>8.6999999999999993</v>
      </c>
      <c r="AA10" s="29">
        <f>IF(Z10&gt;=100,51,RANK(Z10,$Z$4:$Z$60,1))</f>
        <v>20</v>
      </c>
      <c r="AB10" s="40">
        <f>VLOOKUP(AA10,[1]Punktezuordnung!$A$2:$B$52,2,FALSE())</f>
        <v>31</v>
      </c>
      <c r="AC10" s="37">
        <f t="array" ref="AC10">IF(ISBLANK(FRI_Stoß!$A$2),0,IF(ISBLANK(A10),0,IF((OR(EXACT(A10,FRI_Stoß!$C$2:$C$105))),VLOOKUP(A10,FRI_Stoß!$C$2:$I$105,4,FALSE))))</f>
        <v>26</v>
      </c>
      <c r="AD10" s="29">
        <f>IF(AC10&lt;=0,51,RANK(AC10,$AC$4:$AC$60,0))</f>
        <v>9</v>
      </c>
      <c r="AE10" s="40">
        <f>VLOOKUP(AD10,[1]Punktezuordnung!$A$2:$B$52,2,FALSE())</f>
        <v>42</v>
      </c>
      <c r="AF10" s="59">
        <f t="array" ref="AF10">IF(ISBLANK(LAT_Stab!$A$2),0,IF(ISBLANK(A10),0,IF((OR(EXACT(A10,LAT_Stab!$C$2:$C$123))),VLOOKUP(A10,LAT_Stab!$C$2:$I$123,4,FALSE))))</f>
        <v>23</v>
      </c>
      <c r="AG10" s="29">
        <f>IF(AF10&lt;=0,51,RANK(AF10,$AF$4:$AF$60,0))</f>
        <v>1</v>
      </c>
      <c r="AH10" s="40">
        <f>VLOOKUP(AG10,[1]Punktezuordnung!$A$2:$B$52,2,FALSE())</f>
        <v>50</v>
      </c>
      <c r="AI10" s="38">
        <f t="array" ref="AI10">IF(ISBLANK(LAT_Dreh!$A$2),0,IF(ISBLANK(A10),0,IF((OR(EXACT(A10,LAT_Dreh!$C$2:$C$123))),VLOOKUP(A10,LAT_Dreh!$C$2:$I$123,4,FALSE))))</f>
        <v>22</v>
      </c>
      <c r="AJ10" s="29">
        <f>IF(AI10&lt;=0,51,RANK(AI10,$AI$4:$AI$49,0))</f>
        <v>5</v>
      </c>
      <c r="AK10" s="40">
        <f>VLOOKUP(AJ10,[1]Punktezuordnung!$A$2:$B$52,2,FALSE())</f>
        <v>46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>IF(AL10=100,51,RANK(AL10,$AL$4:$AL$60,1))</f>
        <v>51</v>
      </c>
      <c r="AN10" s="30">
        <f>VLOOKUP(AM10,[1]Punktezuordnung!$A$2:$B$52,2,FALSE())</f>
        <v>0</v>
      </c>
      <c r="AO10" s="53">
        <f t="array" ref="AO10">IF(ISBLANK(NIA_Weit!$A$2),0,IF(ISBLANK(A10),0,IF((OR(EXACT(A10,NIA_Weit!$C$2:$C$200))),VLOOKUP(A10,NIA_Weit!$C$2:$I$200,4,FALSE))))</f>
        <v>0</v>
      </c>
      <c r="AP10" s="29">
        <f>IF(AO10&lt;=0,51,RANK(AO10,$AO$4:$AO$60,0))</f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>IF(AR10&lt;=0,51,RANK(AR10,$AR$4:$AR$60,0))</f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>IF(AU10&lt;=0,51,RANK(AU10,$AU$4:$AU$60,0))</f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6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103</v>
      </c>
      <c r="B11" s="24" t="s">
        <v>70</v>
      </c>
      <c r="C11" s="24">
        <v>2017</v>
      </c>
      <c r="D11" s="24" t="s">
        <v>31</v>
      </c>
      <c r="E11" s="29">
        <f>IF(F11=0,"",RANK(F11,$F$4:$F$60,0))</f>
        <v>7</v>
      </c>
      <c r="F11" s="40">
        <f>SUM(LARGE(H11:S11,{1;2;3;4;5;6;7;8;9}))</f>
        <v>242</v>
      </c>
      <c r="G11" s="34">
        <f>COUNTIF(H11:S11,"&gt;0")</f>
        <v>6</v>
      </c>
      <c r="H11" s="35">
        <f>V11</f>
        <v>43</v>
      </c>
      <c r="I11" s="30">
        <f>Y11</f>
        <v>38</v>
      </c>
      <c r="J11" s="35">
        <f>AB11</f>
        <v>44</v>
      </c>
      <c r="K11" s="30">
        <f>AE11</f>
        <v>41</v>
      </c>
      <c r="L11" s="31">
        <f>AH11</f>
        <v>37</v>
      </c>
      <c r="M11" s="32">
        <f>AK11</f>
        <v>39</v>
      </c>
      <c r="N11" s="36">
        <f>AN11</f>
        <v>0</v>
      </c>
      <c r="O11" s="52">
        <f>AQ11</f>
        <v>0</v>
      </c>
      <c r="P11" s="35">
        <f>AT11</f>
        <v>0</v>
      </c>
      <c r="Q11" s="30">
        <f>AW11</f>
        <v>0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IF(ISBLANK(ALS_Sprint!$A$2),100,IF(ISBLANK(A11),100,IF((OR(EXACT(A11,ALS_Sprint!$C$2:$C$107))),VLOOKUP(A11,ALS_Sprint!$C$2:$I$107,4,FALSE))))</f>
        <v>8</v>
      </c>
      <c r="U11" s="29">
        <f>IF(T11&gt;=100,51,RANK(T11,$T$4:$T$60,1))</f>
        <v>8</v>
      </c>
      <c r="V11" s="40">
        <f>VLOOKUP(U11,[1]Punktezuordnung!$A$2:$B$52,2,FALSE())</f>
        <v>43</v>
      </c>
      <c r="W11" s="44">
        <f t="array" ref="W11">IF(ISBLANK(ALS_Wurf!$A$2),0,IF(ISBLANK(A11),0,IF((OR(EXACT(A11,ALS_Wurf!$C$2:$C$108))),VLOOKUP(A11,ALS_Wurf!$C$2:$I$108,4,FALSE))))</f>
        <v>32</v>
      </c>
      <c r="X11" s="29">
        <f>IF(W11&lt;=0,51,RANK(W11,$W$4:$W$60,0))</f>
        <v>13</v>
      </c>
      <c r="Y11" s="40">
        <f>VLOOKUP(X11,[1]Punktezuordnung!$A$2:$B$52,2,FALSE())</f>
        <v>38</v>
      </c>
      <c r="Z11" s="28">
        <f t="array" ref="Z11">IF(ISBLANK(FRI_Sprint!$A$2),100,IF(ISBLANK(A11),100,IF((OR(EXACT(A11,FRI_Sprint!$C$2:$C$112))),VLOOKUP(A11,FRI_Sprint!$C$2:$I$112,4,FALSE))))</f>
        <v>8.1999999999999993</v>
      </c>
      <c r="AA11" s="29">
        <f>IF(Z11&gt;=100,51,RANK(Z11,$Z$4:$Z$60,1))</f>
        <v>7</v>
      </c>
      <c r="AB11" s="40">
        <f>VLOOKUP(AA11,[1]Punktezuordnung!$A$2:$B$52,2,FALSE())</f>
        <v>44</v>
      </c>
      <c r="AC11" s="37">
        <f t="array" ref="AC11">IF(ISBLANK(FRI_Stoß!$A$2),0,IF(ISBLANK(A11),0,IF((OR(EXACT(A11,FRI_Stoß!$C$2:$C$105))),VLOOKUP(A11,FRI_Stoß!$C$2:$I$105,4,FALSE))))</f>
        <v>25</v>
      </c>
      <c r="AD11" s="29">
        <f>IF(AC11&lt;=0,51,RANK(AC11,$AC$4:$AC$60,0))</f>
        <v>10</v>
      </c>
      <c r="AE11" s="40">
        <f>VLOOKUP(AD11,[1]Punktezuordnung!$A$2:$B$52,2,FALSE())</f>
        <v>41</v>
      </c>
      <c r="AF11" s="59">
        <f t="array" ref="AF11">IF(ISBLANK(LAT_Stab!$A$2),0,IF(ISBLANK(A11),0,IF((OR(EXACT(A11,LAT_Stab!$C$2:$C$123))),VLOOKUP(A11,LAT_Stab!$C$2:$I$123,4,FALSE))))</f>
        <v>13</v>
      </c>
      <c r="AG11" s="29">
        <f>IF(AF11&lt;=0,51,RANK(AF11,$AF$4:$AF$60,0))</f>
        <v>14</v>
      </c>
      <c r="AH11" s="40">
        <f>VLOOKUP(AG11,[1]Punktezuordnung!$A$2:$B$52,2,FALSE())</f>
        <v>37</v>
      </c>
      <c r="AI11" s="38">
        <f t="array" ref="AI11">IF(ISBLANK(LAT_Dreh!$A$2),0,IF(ISBLANK(A11),0,IF((OR(EXACT(A11,LAT_Dreh!$C$2:$C$123))),VLOOKUP(A11,LAT_Dreh!$C$2:$I$123,4,FALSE))))</f>
        <v>21</v>
      </c>
      <c r="AJ11" s="29">
        <f>IF(AI11&lt;=0,51,RANK(AI11,$AI$4:$AI$49,0))</f>
        <v>12</v>
      </c>
      <c r="AK11" s="40">
        <f>VLOOKUP(AJ11,[1]Punktezuordnung!$A$2:$B$52,2,FALSE())</f>
        <v>39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>IF(AL11=100,51,RANK(AL11,$AL$4:$AL$60,1))</f>
        <v>51</v>
      </c>
      <c r="AN11" s="30">
        <f>VLOOKUP(AM11,[1]Punktezuordnung!$A$2:$B$52,2,FALSE())</f>
        <v>0</v>
      </c>
      <c r="AO11" s="53">
        <f t="array" ref="AO11">IF(ISBLANK(NIA_Weit!$A$2),0,IF(ISBLANK(A11),0,IF((OR(EXACT(A11,NIA_Weit!$C$2:$C$200))),VLOOKUP(A11,NIA_Weit!$C$2:$I$200,4,FALSE))))</f>
        <v>0</v>
      </c>
      <c r="AP11" s="29">
        <f>IF(AO11&lt;=0,51,RANK(AO11,$AO$4:$AO$60,0))</f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>IF(AR11&lt;=0,51,RANK(AR11,$AR$4:$AR$60,0))</f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>IF(AU11&lt;=0,51,RANK(AU11,$AU$4:$AU$60,0))</f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6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118</v>
      </c>
      <c r="B12" s="24" t="s">
        <v>70</v>
      </c>
      <c r="C12" s="24">
        <v>2017</v>
      </c>
      <c r="D12" s="24" t="s">
        <v>29</v>
      </c>
      <c r="E12" s="29">
        <f>IF(F12=0,"",RANK(F12,$F$4:$F$60,0))</f>
        <v>9</v>
      </c>
      <c r="F12" s="40">
        <f>SUM(LARGE(H12:S12,{1;2;3;4;5;6;7;8;9}))</f>
        <v>225</v>
      </c>
      <c r="G12" s="34">
        <f>COUNTIF(H12:S12,"&gt;0")</f>
        <v>6</v>
      </c>
      <c r="H12" s="35">
        <f>V12</f>
        <v>32</v>
      </c>
      <c r="I12" s="30">
        <f>Y12</f>
        <v>28</v>
      </c>
      <c r="J12" s="35">
        <f>AB12</f>
        <v>27</v>
      </c>
      <c r="K12" s="30">
        <f>AE12</f>
        <v>44</v>
      </c>
      <c r="L12" s="31">
        <f>AH12</f>
        <v>46</v>
      </c>
      <c r="M12" s="32">
        <f>AK12</f>
        <v>48</v>
      </c>
      <c r="N12" s="36">
        <f>AN12</f>
        <v>0</v>
      </c>
      <c r="O12" s="52">
        <f>AQ12</f>
        <v>0</v>
      </c>
      <c r="P12" s="35">
        <f>AT12</f>
        <v>0</v>
      </c>
      <c r="Q12" s="30">
        <f>AW12</f>
        <v>0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IF(ISBLANK(ALS_Sprint!$A$2),100,IF(ISBLANK(A12),100,IF((OR(EXACT(A12,ALS_Sprint!$C$2:$C$107))),VLOOKUP(A12,ALS_Sprint!$C$2:$I$107,4,FALSE))))</f>
        <v>8.4</v>
      </c>
      <c r="U12" s="29">
        <f>IF(T12&gt;=100,51,RANK(T12,$T$4:$T$60,1))</f>
        <v>19</v>
      </c>
      <c r="V12" s="40">
        <f>VLOOKUP(U12,[1]Punktezuordnung!$A$2:$B$52,2,FALSE())</f>
        <v>32</v>
      </c>
      <c r="W12" s="44">
        <f t="array" ref="W12">IF(ISBLANK(ALS_Wurf!$A$2),0,IF(ISBLANK(A12),0,IF((OR(EXACT(A12,ALS_Wurf!$C$2:$C$108))),VLOOKUP(A12,ALS_Wurf!$C$2:$I$108,4,FALSE))))</f>
        <v>27</v>
      </c>
      <c r="X12" s="29">
        <f>IF(W12&lt;=0,51,RANK(W12,$W$4:$W$60,0))</f>
        <v>23</v>
      </c>
      <c r="Y12" s="40">
        <f>VLOOKUP(X12,[1]Punktezuordnung!$A$2:$B$52,2,FALSE())</f>
        <v>28</v>
      </c>
      <c r="Z12" s="28">
        <f t="array" ref="Z12">IF(ISBLANK(FRI_Sprint!$A$2),100,IF(ISBLANK(A12),100,IF((OR(EXACT(A12,FRI_Sprint!$C$2:$C$112))),VLOOKUP(A12,FRI_Sprint!$C$2:$I$112,4,FALSE))))</f>
        <v>8.9</v>
      </c>
      <c r="AA12" s="29">
        <f>IF(Z12&gt;=100,51,RANK(Z12,$Z$4:$Z$60,1))</f>
        <v>24</v>
      </c>
      <c r="AB12" s="40">
        <f>VLOOKUP(AA12,[1]Punktezuordnung!$A$2:$B$52,2,FALSE())</f>
        <v>27</v>
      </c>
      <c r="AC12" s="37">
        <f t="array" ref="AC12">IF(ISBLANK(FRI_Stoß!$A$2),0,IF(ISBLANK(A12),0,IF((OR(EXACT(A12,FRI_Stoß!$C$2:$C$105))),VLOOKUP(A12,FRI_Stoß!$C$2:$I$105,4,FALSE))))</f>
        <v>27</v>
      </c>
      <c r="AD12" s="29">
        <f>IF(AC12&lt;=0,51,RANK(AC12,$AC$4:$AC$60,0))</f>
        <v>7</v>
      </c>
      <c r="AE12" s="40">
        <f>VLOOKUP(AD12,[1]Punktezuordnung!$A$2:$B$52,2,FALSE())</f>
        <v>44</v>
      </c>
      <c r="AF12" s="59">
        <f t="array" ref="AF12">IF(ISBLANK(LAT_Stab!$A$2),0,IF(ISBLANK(A12),0,IF((OR(EXACT(A12,LAT_Stab!$C$2:$C$123))),VLOOKUP(A12,LAT_Stab!$C$2:$I$123,4,FALSE))))</f>
        <v>18</v>
      </c>
      <c r="AG12" s="29">
        <f>IF(AF12&lt;=0,51,RANK(AF12,$AF$4:$AF$60,0))</f>
        <v>5</v>
      </c>
      <c r="AH12" s="40">
        <f>VLOOKUP(AG12,[1]Punktezuordnung!$A$2:$B$52,2,FALSE())</f>
        <v>46</v>
      </c>
      <c r="AI12" s="38">
        <f t="array" ref="AI12">IF(ISBLANK(LAT_Dreh!$A$2),0,IF(ISBLANK(A12),0,IF((OR(EXACT(A12,LAT_Dreh!$C$2:$C$123))),VLOOKUP(A12,LAT_Dreh!$C$2:$I$123,4,FALSE))))</f>
        <v>25</v>
      </c>
      <c r="AJ12" s="29">
        <f>IF(AI12&lt;=0,51,RANK(AI12,$AI$4:$AI$49,0))</f>
        <v>3</v>
      </c>
      <c r="AK12" s="40">
        <f>VLOOKUP(AJ12,[1]Punktezuordnung!$A$2:$B$52,2,FALSE())</f>
        <v>48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>IF(AL12=100,51,RANK(AL12,$AL$4:$AL$60,1))</f>
        <v>51</v>
      </c>
      <c r="AN12" s="30">
        <f>VLOOKUP(AM12,[1]Punktezuordnung!$A$2:$B$52,2,FALSE())</f>
        <v>0</v>
      </c>
      <c r="AO12" s="53">
        <f t="array" ref="AO12">IF(ISBLANK(NIA_Weit!$A$2),0,IF(ISBLANK(A12),0,IF((OR(EXACT(A12,NIA_Weit!$C$2:$C$200))),VLOOKUP(A12,NIA_Weit!$C$2:$I$200,4,FALSE))))</f>
        <v>0</v>
      </c>
      <c r="AP12" s="29">
        <f>IF(AO12&lt;=0,51,RANK(AO12,$AO$4:$AO$60,0))</f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>IF(AR12&lt;=0,51,RANK(AR12,$AR$4:$AR$60,0))</f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>IF(AU12&lt;=0,51,RANK(AU12,$AU$4:$AU$60,0))</f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6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107</v>
      </c>
      <c r="B13" s="24" t="s">
        <v>70</v>
      </c>
      <c r="C13" s="24">
        <v>2017</v>
      </c>
      <c r="D13" s="24" t="s">
        <v>31</v>
      </c>
      <c r="E13" s="29">
        <f>IF(F13=0,"",RANK(F13,$F$4:$F$60,0))</f>
        <v>10</v>
      </c>
      <c r="F13" s="40">
        <f>SUM(LARGE(H13:S13,{1;2;3;4;5;6;7;8;9}))</f>
        <v>217</v>
      </c>
      <c r="G13" s="34">
        <f>COUNTIF(H13:S13,"&gt;0")</f>
        <v>6</v>
      </c>
      <c r="H13" s="35">
        <f>V13</f>
        <v>35</v>
      </c>
      <c r="I13" s="30">
        <f>Y13</f>
        <v>39</v>
      </c>
      <c r="J13" s="35">
        <f>AB13</f>
        <v>36</v>
      </c>
      <c r="K13" s="30">
        <f>AE13</f>
        <v>29</v>
      </c>
      <c r="L13" s="31">
        <f>AH13</f>
        <v>39</v>
      </c>
      <c r="M13" s="32">
        <f>AK13</f>
        <v>39</v>
      </c>
      <c r="N13" s="36">
        <f>AN13</f>
        <v>0</v>
      </c>
      <c r="O13" s="52">
        <f>AQ13</f>
        <v>0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>
        <f t="array" ref="T13">IF(ISBLANK(ALS_Sprint!$A$2),100,IF(ISBLANK(A13),100,IF((OR(EXACT(A13,ALS_Sprint!$C$2:$C$107))),VLOOKUP(A13,ALS_Sprint!$C$2:$I$107,4,FALSE))))</f>
        <v>8.36</v>
      </c>
      <c r="U13" s="29">
        <f>IF(T13&gt;=100,51,RANK(T13,$T$4:$T$60,1))</f>
        <v>16</v>
      </c>
      <c r="V13" s="40">
        <f>VLOOKUP(U13,[1]Punktezuordnung!$A$2:$B$52,2,FALSE())</f>
        <v>35</v>
      </c>
      <c r="W13" s="44">
        <f t="array" ref="W13">IF(ISBLANK(ALS_Wurf!$A$2),0,IF(ISBLANK(A13),0,IF((OR(EXACT(A13,ALS_Wurf!$C$2:$C$108))),VLOOKUP(A13,ALS_Wurf!$C$2:$I$108,4,FALSE))))</f>
        <v>33</v>
      </c>
      <c r="X13" s="29">
        <f>IF(W13&lt;=0,51,RANK(W13,$W$4:$W$60,0))</f>
        <v>12</v>
      </c>
      <c r="Y13" s="40">
        <f>VLOOKUP(X13,[1]Punktezuordnung!$A$2:$B$52,2,FALSE())</f>
        <v>39</v>
      </c>
      <c r="Z13" s="28">
        <f t="array" ref="Z13">IF(ISBLANK(FRI_Sprint!$A$2),100,IF(ISBLANK(A13),100,IF((OR(EXACT(A13,FRI_Sprint!$C$2:$C$112))),VLOOKUP(A13,FRI_Sprint!$C$2:$I$112,4,FALSE))))</f>
        <v>8.5</v>
      </c>
      <c r="AA13" s="29">
        <f>IF(Z13&gt;=100,51,RANK(Z13,$Z$4:$Z$60,1))</f>
        <v>15</v>
      </c>
      <c r="AB13" s="40">
        <f>VLOOKUP(AA13,[1]Punktezuordnung!$A$2:$B$52,2,FALSE())</f>
        <v>36</v>
      </c>
      <c r="AC13" s="37">
        <f t="array" ref="AC13">IF(ISBLANK(FRI_Stoß!$A$2),0,IF(ISBLANK(A13),0,IF((OR(EXACT(A13,FRI_Stoß!$C$2:$C$105))),VLOOKUP(A13,FRI_Stoß!$C$2:$I$105,4,FALSE))))</f>
        <v>20</v>
      </c>
      <c r="AD13" s="29">
        <f>IF(AC13&lt;=0,51,RANK(AC13,$AC$4:$AC$60,0))</f>
        <v>22</v>
      </c>
      <c r="AE13" s="40">
        <f>VLOOKUP(AD13,[1]Punktezuordnung!$A$2:$B$52,2,FALSE())</f>
        <v>29</v>
      </c>
      <c r="AF13" s="59">
        <f t="array" ref="AF13">IF(ISBLANK(LAT_Stab!$A$2),0,IF(ISBLANK(A13),0,IF((OR(EXACT(A13,LAT_Stab!$C$2:$C$123))),VLOOKUP(A13,LAT_Stab!$C$2:$I$123,4,FALSE))))</f>
        <v>14</v>
      </c>
      <c r="AG13" s="29">
        <f>IF(AF13&lt;=0,51,RANK(AF13,$AF$4:$AF$60,0))</f>
        <v>12</v>
      </c>
      <c r="AH13" s="40">
        <f>VLOOKUP(AG13,[1]Punktezuordnung!$A$2:$B$52,2,FALSE())</f>
        <v>39</v>
      </c>
      <c r="AI13" s="38">
        <f t="array" ref="AI13">IF(ISBLANK(LAT_Dreh!$A$2),0,IF(ISBLANK(A13),0,IF((OR(EXACT(A13,LAT_Dreh!$C$2:$C$123))),VLOOKUP(A13,LAT_Dreh!$C$2:$I$123,4,FALSE))))</f>
        <v>21</v>
      </c>
      <c r="AJ13" s="29">
        <f>IF(AI13&lt;=0,51,RANK(AI13,$AI$4:$AI$49,0))</f>
        <v>12</v>
      </c>
      <c r="AK13" s="40">
        <f>VLOOKUP(AJ13,[1]Punktezuordnung!$A$2:$B$52,2,FALSE())</f>
        <v>39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>IF(AL13=100,51,RANK(AL13,$AL$4:$AL$60,1))</f>
        <v>51</v>
      </c>
      <c r="AN13" s="30">
        <f>VLOOKUP(AM13,[1]Punktezuordnung!$A$2:$B$52,2,FALSE())</f>
        <v>0</v>
      </c>
      <c r="AO13" s="53">
        <f t="array" ref="AO13">IF(ISBLANK(NIA_Weit!$A$2),0,IF(ISBLANK(A13),0,IF((OR(EXACT(A13,NIA_Weit!$C$2:$C$200))),VLOOKUP(A13,NIA_Weit!$C$2:$I$200,4,FALSE))))</f>
        <v>0</v>
      </c>
      <c r="AP13" s="29">
        <f>IF(AO13&lt;=0,51,RANK(AO13,$AO$4:$AO$60,0))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>IF(AR13&lt;=0,51,RANK(AR13,$AR$4:$AR$60,0))</f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>IF(AU13&lt;=0,51,RANK(AU13,$AU$4:$AU$60,0))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6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24" t="s">
        <v>108</v>
      </c>
      <c r="B14" s="24" t="s">
        <v>70</v>
      </c>
      <c r="C14" s="24">
        <v>2017</v>
      </c>
      <c r="D14" s="24" t="s">
        <v>59</v>
      </c>
      <c r="E14" s="29">
        <f>IF(F14=0,"",RANK(F14,$F$4:$F$60,0))</f>
        <v>11</v>
      </c>
      <c r="F14" s="40">
        <f>SUM(LARGE(H14:S14,{1;2;3;4;5;6;7;8;9}))</f>
        <v>203</v>
      </c>
      <c r="G14" s="34">
        <f>COUNTIF(H14:S14,"&gt;0")</f>
        <v>6</v>
      </c>
      <c r="H14" s="35">
        <f>V14</f>
        <v>30</v>
      </c>
      <c r="I14" s="30">
        <f>Y14</f>
        <v>44</v>
      </c>
      <c r="J14" s="35">
        <f>AB14</f>
        <v>24</v>
      </c>
      <c r="K14" s="30">
        <f>AE14</f>
        <v>29</v>
      </c>
      <c r="L14" s="31">
        <f>AH14</f>
        <v>42</v>
      </c>
      <c r="M14" s="32">
        <f>AK14</f>
        <v>34</v>
      </c>
      <c r="N14" s="36">
        <f>AN14</f>
        <v>0</v>
      </c>
      <c r="O14" s="52">
        <f>AQ14</f>
        <v>0</v>
      </c>
      <c r="P14" s="35">
        <f>AT14</f>
        <v>0</v>
      </c>
      <c r="Q14" s="30">
        <f>AW14</f>
        <v>0</v>
      </c>
      <c r="R14" s="35">
        <f>AZ14</f>
        <v>0</v>
      </c>
      <c r="S14" s="30">
        <f>BC14</f>
        <v>0</v>
      </c>
      <c r="T14" s="25">
        <f t="array" ref="T14">IF(ISBLANK(ALS_Sprint!$A$2),100,IF(ISBLANK(A14),100,IF((OR(EXACT(A14,ALS_Sprint!$C$2:$C$107))),VLOOKUP(A14,ALS_Sprint!$C$2:$I$107,4,FALSE))))</f>
        <v>8.52</v>
      </c>
      <c r="U14" s="29">
        <f>IF(T14&gt;=100,51,RANK(T14,$T$4:$T$60,1))</f>
        <v>21</v>
      </c>
      <c r="V14" s="40">
        <f>VLOOKUP(U14,[1]Punktezuordnung!$A$2:$B$52,2,FALSE())</f>
        <v>30</v>
      </c>
      <c r="W14" s="44">
        <f t="array" ref="W14">IF(ISBLANK(ALS_Wurf!$A$2),0,IF(ISBLANK(A14),0,IF((OR(EXACT(A14,ALS_Wurf!$C$2:$C$108))),VLOOKUP(A14,ALS_Wurf!$C$2:$I$108,4,FALSE))))</f>
        <v>41</v>
      </c>
      <c r="X14" s="29">
        <f>IF(W14&lt;=0,51,RANK(W14,$W$4:$W$60,0))</f>
        <v>7</v>
      </c>
      <c r="Y14" s="40">
        <f>VLOOKUP(X14,[1]Punktezuordnung!$A$2:$B$52,2,FALSE())</f>
        <v>44</v>
      </c>
      <c r="Z14" s="28">
        <f t="array" ref="Z14">IF(ISBLANK(FRI_Sprint!$A$2),100,IF(ISBLANK(A14),100,IF((OR(EXACT(A14,FRI_Sprint!$C$2:$C$112))),VLOOKUP(A14,FRI_Sprint!$C$2:$I$112,4,FALSE))))</f>
        <v>9.1999999999999993</v>
      </c>
      <c r="AA14" s="29">
        <f>IF(Z14&gt;=100,51,RANK(Z14,$Z$4:$Z$60,1))</f>
        <v>27</v>
      </c>
      <c r="AB14" s="40">
        <f>VLOOKUP(AA14,[1]Punktezuordnung!$A$2:$B$52,2,FALSE())</f>
        <v>24</v>
      </c>
      <c r="AC14" s="37">
        <f t="array" ref="AC14">IF(ISBLANK(FRI_Stoß!$A$2),0,IF(ISBLANK(A14),0,IF((OR(EXACT(A14,FRI_Stoß!$C$2:$C$105))),VLOOKUP(A14,FRI_Stoß!$C$2:$I$105,4,FALSE))))</f>
        <v>20</v>
      </c>
      <c r="AD14" s="29">
        <f>IF(AC14&lt;=0,51,RANK(AC14,$AC$4:$AC$60,0))</f>
        <v>22</v>
      </c>
      <c r="AE14" s="40">
        <f>VLOOKUP(AD14,[1]Punktezuordnung!$A$2:$B$52,2,FALSE())</f>
        <v>29</v>
      </c>
      <c r="AF14" s="59">
        <f t="array" ref="AF14">IF(ISBLANK(LAT_Stab!$A$2),0,IF(ISBLANK(A14),0,IF((OR(EXACT(A14,LAT_Stab!$C$2:$C$123))),VLOOKUP(A14,LAT_Stab!$C$2:$I$123,4,FALSE))))</f>
        <v>16</v>
      </c>
      <c r="AG14" s="29">
        <f>IF(AF14&lt;=0,51,RANK(AF14,$AF$4:$AF$60,0))</f>
        <v>9</v>
      </c>
      <c r="AH14" s="40">
        <f>VLOOKUP(AG14,[1]Punktezuordnung!$A$2:$B$52,2,FALSE())</f>
        <v>42</v>
      </c>
      <c r="AI14" s="38">
        <f t="array" ref="AI14">IF(ISBLANK(LAT_Dreh!$A$2),0,IF(ISBLANK(A14),0,IF((OR(EXACT(A14,LAT_Dreh!$C$2:$C$123))),VLOOKUP(A14,LAT_Dreh!$C$2:$I$123,4,FALSE))))</f>
        <v>19</v>
      </c>
      <c r="AJ14" s="29">
        <f>IF(AI14&lt;=0,51,RANK(AI14,$AI$4:$AI$49,0))</f>
        <v>17</v>
      </c>
      <c r="AK14" s="40">
        <f>VLOOKUP(AJ14,[1]Punktezuordnung!$A$2:$B$52,2,FALSE())</f>
        <v>34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>IF(AL14=100,51,RANK(AL14,$AL$4:$AL$60,1))</f>
        <v>51</v>
      </c>
      <c r="AN14" s="30">
        <f>VLOOKUP(AM14,[1]Punktezuordnung!$A$2:$B$52,2,FALSE())</f>
        <v>0</v>
      </c>
      <c r="AO14" s="53">
        <f t="array" ref="AO14">IF(ISBLANK(NIA_Weit!$A$2),0,IF(ISBLANK(A14),0,IF((OR(EXACT(A14,NIA_Weit!$C$2:$C$200))),VLOOKUP(A14,NIA_Weit!$C$2:$I$200,4,FALSE))))</f>
        <v>0</v>
      </c>
      <c r="AP14" s="29">
        <f>IF(AO14&lt;=0,51,RANK(AO14,$AO$4:$AO$60,0))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6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54" t="s">
        <v>122</v>
      </c>
      <c r="B15" s="54" t="s">
        <v>70</v>
      </c>
      <c r="C15" s="54">
        <v>2017</v>
      </c>
      <c r="D15" s="54" t="s">
        <v>59</v>
      </c>
      <c r="E15" s="29">
        <f>IF(F15=0,"",RANK(F15,$F$4:$F$60,0))</f>
        <v>12</v>
      </c>
      <c r="F15" s="40">
        <f>SUM(LARGE(H15:S15,{1;2;3;4;5;6;7;8;9}))</f>
        <v>195</v>
      </c>
      <c r="G15" s="34">
        <f>COUNTIF(H15:S15,"&gt;0")</f>
        <v>6</v>
      </c>
      <c r="H15" s="35">
        <f>V15</f>
        <v>22</v>
      </c>
      <c r="I15" s="30">
        <f>Y15</f>
        <v>36</v>
      </c>
      <c r="J15" s="35">
        <f>AB15</f>
        <v>23</v>
      </c>
      <c r="K15" s="30">
        <f>AE15</f>
        <v>35</v>
      </c>
      <c r="L15" s="31">
        <f>AH15</f>
        <v>40</v>
      </c>
      <c r="M15" s="32">
        <f>AK15</f>
        <v>39</v>
      </c>
      <c r="N15" s="36">
        <f>AN15</f>
        <v>0</v>
      </c>
      <c r="O15" s="52">
        <f>AQ15</f>
        <v>0</v>
      </c>
      <c r="P15" s="35">
        <f>AT15</f>
        <v>0</v>
      </c>
      <c r="Q15" s="30">
        <f>AW15</f>
        <v>0</v>
      </c>
      <c r="R15" s="35">
        <f>AZ15</f>
        <v>0</v>
      </c>
      <c r="S15" s="30">
        <f>BC15</f>
        <v>0</v>
      </c>
      <c r="T15" s="25">
        <f t="array" ref="T15">IF(ISBLANK(ALS_Sprint!$A$2),100,IF(ISBLANK(A15),100,IF((OR(EXACT(A15,ALS_Sprint!$C$2:$C$107))),VLOOKUP(A15,ALS_Sprint!$C$2:$I$107,4,FALSE))))</f>
        <v>9.09</v>
      </c>
      <c r="U15" s="29">
        <f>IF(T15&gt;=100,51,RANK(T15,$T$4:$T$60,1))</f>
        <v>29</v>
      </c>
      <c r="V15" s="40">
        <f>VLOOKUP(U15,[1]Punktezuordnung!$A$2:$B$52,2,FALSE())</f>
        <v>22</v>
      </c>
      <c r="W15" s="44">
        <f t="array" ref="W15">IF(ISBLANK(ALS_Wurf!$A$2),0,IF(ISBLANK(A15),0,IF((OR(EXACT(A15,ALS_Wurf!$C$2:$C$108))),VLOOKUP(A15,ALS_Wurf!$C$2:$I$108,4,FALSE))))</f>
        <v>31</v>
      </c>
      <c r="X15" s="29">
        <f>IF(W15&lt;=0,51,RANK(W15,$W$4:$W$60,0))</f>
        <v>15</v>
      </c>
      <c r="Y15" s="40">
        <f>VLOOKUP(X15,[1]Punktezuordnung!$A$2:$B$52,2,FALSE())</f>
        <v>36</v>
      </c>
      <c r="Z15" s="28">
        <f t="array" ref="Z15">IF(ISBLANK(FRI_Sprint!$A$2),100,IF(ISBLANK(A15),100,IF((OR(EXACT(A15,FRI_Sprint!$C$2:$C$112))),VLOOKUP(A15,FRI_Sprint!$C$2:$I$112,4,FALSE))))</f>
        <v>9.4</v>
      </c>
      <c r="AA15" s="29">
        <f>IF(Z15&gt;=100,51,RANK(Z15,$Z$4:$Z$60,1))</f>
        <v>28</v>
      </c>
      <c r="AB15" s="40">
        <f>VLOOKUP(AA15,[1]Punktezuordnung!$A$2:$B$52,2,FALSE())</f>
        <v>23</v>
      </c>
      <c r="AC15" s="37">
        <f t="array" ref="AC15">IF(ISBLANK(FRI_Stoß!$A$2),0,IF(ISBLANK(A15),0,IF((OR(EXACT(A15,FRI_Stoß!$C$2:$C$105))),VLOOKUP(A15,FRI_Stoß!$C$2:$I$105,4,FALSE))))</f>
        <v>21</v>
      </c>
      <c r="AD15" s="29">
        <f>IF(AC15&lt;=0,51,RANK(AC15,$AC$4:$AC$60,0))</f>
        <v>16</v>
      </c>
      <c r="AE15" s="40">
        <f>VLOOKUP(AD15,[1]Punktezuordnung!$A$2:$B$52,2,FALSE())</f>
        <v>35</v>
      </c>
      <c r="AF15" s="59">
        <f t="array" ref="AF15">IF(ISBLANK(LAT_Stab!$A$2),0,IF(ISBLANK(A15),0,IF((OR(EXACT(A15,LAT_Stab!$C$2:$C$123))),VLOOKUP(A15,LAT_Stab!$C$2:$I$123,4,FALSE))))</f>
        <v>15</v>
      </c>
      <c r="AG15" s="29">
        <f>IF(AF15&lt;=0,51,RANK(AF15,$AF$4:$AF$60,0))</f>
        <v>11</v>
      </c>
      <c r="AH15" s="40">
        <f>VLOOKUP(AG15,[1]Punktezuordnung!$A$2:$B$52,2,FALSE())</f>
        <v>40</v>
      </c>
      <c r="AI15" s="38">
        <f t="array" ref="AI15">IF(ISBLANK(LAT_Dreh!$A$2),0,IF(ISBLANK(A15),0,IF((OR(EXACT(A15,LAT_Dreh!$C$2:$C$123))),VLOOKUP(A15,LAT_Dreh!$C$2:$I$123,4,FALSE))))</f>
        <v>21</v>
      </c>
      <c r="AJ15" s="29">
        <f>IF(AI15&lt;=0,51,RANK(AI15,$AI$4:$AI$49,0))</f>
        <v>12</v>
      </c>
      <c r="AK15" s="40">
        <f>VLOOKUP(AJ15,[1]Punktezuordnung!$A$2:$B$52,2,FALSE())</f>
        <v>39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>IF(AL15=100,51,RANK(AL15,$AL$4:$AL$60,1))</f>
        <v>51</v>
      </c>
      <c r="AN15" s="30">
        <f>VLOOKUP(AM15,[1]Punktezuordnung!$A$2:$B$52,2,FALSE())</f>
        <v>0</v>
      </c>
      <c r="AO15" s="53">
        <f t="array" ref="AO15">IF(ISBLANK(NIA_Weit!$A$2),0,IF(ISBLANK(A15),0,IF((OR(EXACT(A15,NIA_Weit!$C$2:$C$200))),VLOOKUP(A15,NIA_Weit!$C$2:$I$200,4,FALSE))))</f>
        <v>0</v>
      </c>
      <c r="AP15" s="29">
        <f>IF(AO15&lt;=0,51,RANK(AO15,$AO$4:$AO$60,0))</f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>IF(AR15&lt;=0,51,RANK(AR15,$AR$4:$AR$60,0))</f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>IF(AU15&lt;=0,51,RANK(AU15,$AU$4:$AU$60,0))</f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6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x14ac:dyDescent="0.3">
      <c r="A16" s="24" t="s">
        <v>126</v>
      </c>
      <c r="B16" s="24" t="s">
        <v>70</v>
      </c>
      <c r="C16" s="24">
        <v>2017</v>
      </c>
      <c r="D16" s="24" t="s">
        <v>59</v>
      </c>
      <c r="E16" s="29">
        <f>IF(F16=0,"",RANK(F16,$F$4:$F$60,0))</f>
        <v>13</v>
      </c>
      <c r="F16" s="40">
        <f>SUM(LARGE(H16:S16,{1;2;3;4;5;6;7;8;9}))</f>
        <v>178</v>
      </c>
      <c r="G16" s="34">
        <f>COUNTIF(H16:S16,"&gt;0")</f>
        <v>6</v>
      </c>
      <c r="H16" s="35">
        <f>V16</f>
        <v>24</v>
      </c>
      <c r="I16" s="30">
        <f>Y16</f>
        <v>23</v>
      </c>
      <c r="J16" s="35">
        <f>AB16</f>
        <v>28</v>
      </c>
      <c r="K16" s="30">
        <f>AE16</f>
        <v>35</v>
      </c>
      <c r="L16" s="31">
        <f>AH16</f>
        <v>37</v>
      </c>
      <c r="M16" s="32">
        <f>AK16</f>
        <v>31</v>
      </c>
      <c r="N16" s="36">
        <f>AN16</f>
        <v>0</v>
      </c>
      <c r="O16" s="52">
        <f>AQ16</f>
        <v>0</v>
      </c>
      <c r="P16" s="35">
        <f>AT16</f>
        <v>0</v>
      </c>
      <c r="Q16" s="30">
        <f>AW16</f>
        <v>0</v>
      </c>
      <c r="R16" s="35">
        <f>AZ16</f>
        <v>0</v>
      </c>
      <c r="S16" s="30">
        <f>BC16</f>
        <v>0</v>
      </c>
      <c r="T16" s="25">
        <f t="array" ref="T16">IF(ISBLANK(ALS_Sprint!$A$2),100,IF(ISBLANK(A16),100,IF((OR(EXACT(A16,ALS_Sprint!$C$2:$C$107))),VLOOKUP(A16,ALS_Sprint!$C$2:$I$107,4,FALSE))))</f>
        <v>8.81</v>
      </c>
      <c r="U16" s="29">
        <f>IF(T16&gt;=100,51,RANK(T16,$T$4:$T$60,1))</f>
        <v>27</v>
      </c>
      <c r="V16" s="40">
        <f>VLOOKUP(U16,[1]Punktezuordnung!$A$2:$B$52,2,FALSE())</f>
        <v>24</v>
      </c>
      <c r="W16" s="44">
        <f t="array" ref="W16">IF(ISBLANK(ALS_Wurf!$A$2),0,IF(ISBLANK(A16),0,IF((OR(EXACT(A16,ALS_Wurf!$C$2:$C$108))),VLOOKUP(A16,ALS_Wurf!$C$2:$I$108,4,FALSE))))</f>
        <v>23</v>
      </c>
      <c r="X16" s="29">
        <f>IF(W16&lt;=0,51,RANK(W16,$W$4:$W$60,0))</f>
        <v>28</v>
      </c>
      <c r="Y16" s="40">
        <f>VLOOKUP(X16,[1]Punktezuordnung!$A$2:$B$52,2,FALSE())</f>
        <v>23</v>
      </c>
      <c r="Z16" s="28">
        <f t="array" ref="Z16">IF(ISBLANK(FRI_Sprint!$A$2),100,IF(ISBLANK(A16),100,IF((OR(EXACT(A16,FRI_Sprint!$C$2:$C$112))),VLOOKUP(A16,FRI_Sprint!$C$2:$I$112,4,FALSE))))</f>
        <v>8.8000000000000007</v>
      </c>
      <c r="AA16" s="29">
        <f>IF(Z16&gt;=100,51,RANK(Z16,$Z$4:$Z$60,1))</f>
        <v>23</v>
      </c>
      <c r="AB16" s="40">
        <f>VLOOKUP(AA16,[1]Punktezuordnung!$A$2:$B$52,2,FALSE())</f>
        <v>28</v>
      </c>
      <c r="AC16" s="37">
        <f t="array" ref="AC16">IF(ISBLANK(FRI_Stoß!$A$2),0,IF(ISBLANK(A16),0,IF((OR(EXACT(A16,FRI_Stoß!$C$2:$C$105))),VLOOKUP(A16,FRI_Stoß!$C$2:$I$105,4,FALSE))))</f>
        <v>21</v>
      </c>
      <c r="AD16" s="29">
        <f>IF(AC16&lt;=0,51,RANK(AC16,$AC$4:$AC$60,0))</f>
        <v>16</v>
      </c>
      <c r="AE16" s="40">
        <f>VLOOKUP(AD16,[1]Punktezuordnung!$A$2:$B$52,2,FALSE())</f>
        <v>35</v>
      </c>
      <c r="AF16" s="59">
        <f t="array" ref="AF16">IF(ISBLANK(LAT_Stab!$A$2),0,IF(ISBLANK(A16),0,IF((OR(EXACT(A16,LAT_Stab!$C$2:$C$123))),VLOOKUP(A16,LAT_Stab!$C$2:$I$123,4,FALSE))))</f>
        <v>13</v>
      </c>
      <c r="AG16" s="29">
        <f>IF(AF16&lt;=0,51,RANK(AF16,$AF$4:$AF$60,0))</f>
        <v>14</v>
      </c>
      <c r="AH16" s="40">
        <f>VLOOKUP(AG16,[1]Punktezuordnung!$A$2:$B$52,2,FALSE())</f>
        <v>37</v>
      </c>
      <c r="AI16" s="38">
        <f t="array" ref="AI16">IF(ISBLANK(LAT_Dreh!$A$2),0,IF(ISBLANK(A16),0,IF((OR(EXACT(A16,LAT_Dreh!$C$2:$C$123))),VLOOKUP(A16,LAT_Dreh!$C$2:$I$123,4,FALSE))))</f>
        <v>17</v>
      </c>
      <c r="AJ16" s="29">
        <f>IF(AI16&lt;=0,51,RANK(AI16,$AI$4:$AI$49,0))</f>
        <v>20</v>
      </c>
      <c r="AK16" s="40">
        <f>VLOOKUP(AJ16,[1]Punktezuordnung!$A$2:$B$52,2,FALSE())</f>
        <v>31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>IF(AL16=100,51,RANK(AL16,$AL$4:$AL$60,1))</f>
        <v>51</v>
      </c>
      <c r="AN16" s="30">
        <f>VLOOKUP(AM16,[1]Punktezuordnung!$A$2:$B$52,2,FALSE())</f>
        <v>0</v>
      </c>
      <c r="AO16" s="53">
        <f t="array" ref="AO16">IF(ISBLANK(NIA_Weit!$A$2),0,IF(ISBLANK(A16),0,IF((OR(EXACT(A16,NIA_Weit!$C$2:$C$200))),VLOOKUP(A16,NIA_Weit!$C$2:$I$200,4,FALSE))))</f>
        <v>0</v>
      </c>
      <c r="AP16" s="29">
        <f>IF(AO16&lt;=0,51,RANK(AO16,$AO$4:$AO$60,0))</f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>IF(AR16&lt;=0,51,RANK(AR16,$AR$4:$AR$60,0))</f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>IF(AU16&lt;=0,51,RANK(AU16,$AU$4:$AU$60,0))</f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6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x14ac:dyDescent="0.3">
      <c r="A17" s="24" t="s">
        <v>101</v>
      </c>
      <c r="B17" s="24" t="s">
        <v>70</v>
      </c>
      <c r="C17" s="24">
        <v>2017</v>
      </c>
      <c r="D17" s="24" t="s">
        <v>34</v>
      </c>
      <c r="E17" s="29">
        <f>IF(F17=0,"",RANK(F17,$F$4:$F$60,0))</f>
        <v>13</v>
      </c>
      <c r="F17" s="40">
        <f>SUM(LARGE(H17:S17,{1;2;3;4;5;6;7;8;9}))</f>
        <v>178</v>
      </c>
      <c r="G17" s="46">
        <f>COUNTIF(H17:S17,"&gt;0")</f>
        <v>4</v>
      </c>
      <c r="H17" s="47">
        <f>V17</f>
        <v>47</v>
      </c>
      <c r="I17" s="45">
        <f>Y17</f>
        <v>38</v>
      </c>
      <c r="J17" s="47">
        <f>AB17</f>
        <v>47</v>
      </c>
      <c r="K17" s="45">
        <f>AE17</f>
        <v>46</v>
      </c>
      <c r="L17" s="31">
        <f>AH17</f>
        <v>0</v>
      </c>
      <c r="M17" s="32">
        <f>AK17</f>
        <v>0</v>
      </c>
      <c r="N17" s="48">
        <f>AN17</f>
        <v>0</v>
      </c>
      <c r="O17" s="52">
        <f>AQ17</f>
        <v>0</v>
      </c>
      <c r="P17" s="47">
        <f>AT17</f>
        <v>0</v>
      </c>
      <c r="Q17" s="45">
        <f>AW17</f>
        <v>0</v>
      </c>
      <c r="R17" s="47">
        <f>AZ17</f>
        <v>0</v>
      </c>
      <c r="S17" s="45">
        <f>BC17</f>
        <v>0</v>
      </c>
      <c r="T17" s="25">
        <f t="array" ref="T17">IF(ISBLANK(ALS_Sprint!$A$2),100,IF(ISBLANK(A17),100,IF((OR(EXACT(A17,ALS_Sprint!$C$2:$C$107))),VLOOKUP(A17,ALS_Sprint!$C$2:$I$107,4,FALSE))))</f>
        <v>7.8</v>
      </c>
      <c r="U17" s="29">
        <f>IF(T17&gt;=100,51,RANK(T17,$T$4:$T$60,1))</f>
        <v>4</v>
      </c>
      <c r="V17" s="40">
        <f>VLOOKUP(U17,[1]Punktezuordnung!$A$2:$B$52,2,FALSE())</f>
        <v>47</v>
      </c>
      <c r="W17" s="44">
        <f t="array" ref="W17">IF(ISBLANK(ALS_Wurf!$A$2),0,IF(ISBLANK(A17),0,IF((OR(EXACT(A17,ALS_Wurf!$C$2:$C$108))),VLOOKUP(A17,ALS_Wurf!$C$2:$I$108,4,FALSE))))</f>
        <v>32</v>
      </c>
      <c r="X17" s="29">
        <f>IF(W17&lt;=0,51,RANK(W17,$W$4:$W$60,0))</f>
        <v>13</v>
      </c>
      <c r="Y17" s="40">
        <f>VLOOKUP(X17,[1]Punktezuordnung!$A$2:$B$52,2,FALSE())</f>
        <v>38</v>
      </c>
      <c r="Z17" s="28">
        <f t="array" ref="Z17">IF(ISBLANK(FRI_Sprint!$A$2),100,IF(ISBLANK(A17),100,IF((OR(EXACT(A17,FRI_Sprint!$C$2:$C$112))),VLOOKUP(A17,FRI_Sprint!$C$2:$I$112,4,FALSE))))</f>
        <v>7.8</v>
      </c>
      <c r="AA17" s="29">
        <f>IF(Z17&gt;=100,51,RANK(Z17,$Z$4:$Z$60,1))</f>
        <v>4</v>
      </c>
      <c r="AB17" s="40">
        <f>VLOOKUP(AA17,[1]Punktezuordnung!$A$2:$B$52,2,FALSE())</f>
        <v>47</v>
      </c>
      <c r="AC17" s="37">
        <f t="array" ref="AC17">IF(ISBLANK(FRI_Stoß!$A$2),0,IF(ISBLANK(A17),0,IF((OR(EXACT(A17,FRI_Stoß!$C$2:$C$105))),VLOOKUP(A17,FRI_Stoß!$C$2:$I$105,4,FALSE))))</f>
        <v>28</v>
      </c>
      <c r="AD17" s="29">
        <f>IF(AC17&lt;=0,51,RANK(AC17,$AC$4:$AC$60,0))</f>
        <v>5</v>
      </c>
      <c r="AE17" s="40">
        <f>VLOOKUP(AD17,[1]Punktezuordnung!$A$2:$B$52,2,FALSE())</f>
        <v>46</v>
      </c>
      <c r="AF17" s="59">
        <v>0</v>
      </c>
      <c r="AG17" s="29">
        <f>IF(AF17&lt;=0,51,RANK(AF17,$AF$4:$AF$60,0))</f>
        <v>51</v>
      </c>
      <c r="AH17" s="40">
        <f>VLOOKUP(AG17,[1]Punktezuordnung!$A$2:$B$52,2,FALSE())</f>
        <v>0</v>
      </c>
      <c r="AI17" s="59">
        <v>0</v>
      </c>
      <c r="AJ17" s="29">
        <f>IF(AI17&lt;=0,51,RANK(AI17,$AI$4:$AI$49,0))</f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>IF(AL17=100,51,RANK(AL17,$AL$4:$AL$60,1))</f>
        <v>51</v>
      </c>
      <c r="AN17" s="30">
        <f>VLOOKUP(AM17,[1]Punktezuordnung!$A$2:$B$52,2,FALSE())</f>
        <v>0</v>
      </c>
      <c r="AO17" s="53">
        <f t="array" ref="AO17">IF(ISBLANK(NIA_Weit!$A$2),0,IF(ISBLANK(A17),0,IF((OR(EXACT(A17,NIA_Weit!$C$2:$C$200))),VLOOKUP(A17,NIA_Weit!$C$2:$I$200,4,FALSE))))</f>
        <v>0</v>
      </c>
      <c r="AP17" s="29">
        <f>IF(AO17&lt;=0,51,RANK(AO17,$AO$4:$AO$60,0))</f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>IF(AR17&lt;=0,51,RANK(AR17,$AR$4:$AR$60,0))</f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>IF(AU17&lt;=0,51,RANK(AU17,$AU$4:$AU$60,0))</f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6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x14ac:dyDescent="0.3">
      <c r="A18" s="24" t="s">
        <v>125</v>
      </c>
      <c r="B18" s="24" t="s">
        <v>70</v>
      </c>
      <c r="C18" s="24">
        <v>2017</v>
      </c>
      <c r="D18" s="24" t="s">
        <v>59</v>
      </c>
      <c r="E18" s="29">
        <f>IF(F18=0,"",RANK(F18,$F$4:$F$60,0))</f>
        <v>15</v>
      </c>
      <c r="F18" s="40">
        <f>SUM(LARGE(H18:S18,{1;2;3;4;5;6;7;8;9}))</f>
        <v>173</v>
      </c>
      <c r="G18" s="34">
        <f>COUNTIF(H18:S18,"&gt;0")</f>
        <v>6</v>
      </c>
      <c r="H18" s="35">
        <f>V18</f>
        <v>25</v>
      </c>
      <c r="I18" s="30">
        <f>Y18</f>
        <v>23</v>
      </c>
      <c r="J18" s="35">
        <f>AB18</f>
        <v>27</v>
      </c>
      <c r="K18" s="30">
        <f>AE18</f>
        <v>22</v>
      </c>
      <c r="L18" s="31">
        <f>AH18</f>
        <v>44</v>
      </c>
      <c r="M18" s="32">
        <f>AK18</f>
        <v>32</v>
      </c>
      <c r="N18" s="36">
        <f>AN18</f>
        <v>0</v>
      </c>
      <c r="O18" s="52">
        <f>AQ18</f>
        <v>0</v>
      </c>
      <c r="P18" s="35">
        <f>AT18</f>
        <v>0</v>
      </c>
      <c r="Q18" s="30">
        <f>AW18</f>
        <v>0</v>
      </c>
      <c r="R18" s="35">
        <f>AZ18</f>
        <v>0</v>
      </c>
      <c r="S18" s="30">
        <f>BC18</f>
        <v>0</v>
      </c>
      <c r="T18" s="25">
        <f t="array" ref="T18">IF(ISBLANK(ALS_Sprint!$A$2),100,IF(ISBLANK(A18),100,IF((OR(EXACT(A18,ALS_Sprint!$C$2:$C$107))),VLOOKUP(A18,ALS_Sprint!$C$2:$I$107,4,FALSE))))</f>
        <v>8.7799999999999994</v>
      </c>
      <c r="U18" s="29">
        <f>IF(T18&gt;=100,51,RANK(T18,$T$4:$T$60,1))</f>
        <v>26</v>
      </c>
      <c r="V18" s="40">
        <f>VLOOKUP(U18,[1]Punktezuordnung!$A$2:$B$52,2,FALSE())</f>
        <v>25</v>
      </c>
      <c r="W18" s="44">
        <f t="array" ref="W18">IF(ISBLANK(ALS_Wurf!$A$2),0,IF(ISBLANK(A18),0,IF((OR(EXACT(A18,ALS_Wurf!$C$2:$C$108))),VLOOKUP(A18,ALS_Wurf!$C$2:$I$108,4,FALSE))))</f>
        <v>23</v>
      </c>
      <c r="X18" s="29">
        <f>IF(W18&lt;=0,51,RANK(W18,$W$4:$W$60,0))</f>
        <v>28</v>
      </c>
      <c r="Y18" s="40">
        <f>VLOOKUP(X18,[1]Punktezuordnung!$A$2:$B$52,2,FALSE())</f>
        <v>23</v>
      </c>
      <c r="Z18" s="28">
        <f t="array" ref="Z18">IF(ISBLANK(FRI_Sprint!$A$2),100,IF(ISBLANK(A18),100,IF((OR(EXACT(A18,FRI_Sprint!$C$2:$C$112))),VLOOKUP(A18,FRI_Sprint!$C$2:$I$112,4,FALSE))))</f>
        <v>8.9</v>
      </c>
      <c r="AA18" s="29">
        <f>IF(Z18&gt;=100,51,RANK(Z18,$Z$4:$Z$60,1))</f>
        <v>24</v>
      </c>
      <c r="AB18" s="40">
        <f>VLOOKUP(AA18,[1]Punktezuordnung!$A$2:$B$52,2,FALSE())</f>
        <v>27</v>
      </c>
      <c r="AC18" s="37">
        <f t="array" ref="AC18">IF(ISBLANK(FRI_Stoß!$A$2),0,IF(ISBLANK(A18),0,IF((OR(EXACT(A18,FRI_Stoß!$C$2:$C$105))),VLOOKUP(A18,FRI_Stoß!$C$2:$I$105,4,FALSE))))</f>
        <v>18</v>
      </c>
      <c r="AD18" s="29">
        <f>IF(AC18&lt;=0,51,RANK(AC18,$AC$4:$AC$60,0))</f>
        <v>29</v>
      </c>
      <c r="AE18" s="40">
        <f>VLOOKUP(AD18,[1]Punktezuordnung!$A$2:$B$52,2,FALSE())</f>
        <v>22</v>
      </c>
      <c r="AF18" s="59">
        <f t="array" ref="AF18">IF(ISBLANK(LAT_Stab!$A$2),0,IF(ISBLANK(A18),0,IF((OR(EXACT(A18,LAT_Stab!$C$2:$C$123))),VLOOKUP(A18,LAT_Stab!$C$2:$I$123,4,FALSE))))</f>
        <v>17</v>
      </c>
      <c r="AG18" s="29">
        <f>IF(AF18&lt;=0,51,RANK(AF18,$AF$4:$AF$60,0))</f>
        <v>7</v>
      </c>
      <c r="AH18" s="40">
        <f>VLOOKUP(AG18,[1]Punktezuordnung!$A$2:$B$52,2,FALSE())</f>
        <v>44</v>
      </c>
      <c r="AI18" s="38">
        <f t="array" ref="AI18">IF(ISBLANK(LAT_Dreh!$A$2),0,IF(ISBLANK(A18),0,IF((OR(EXACT(A18,LAT_Dreh!$C$2:$C$123))),VLOOKUP(A18,LAT_Dreh!$C$2:$I$123,4,FALSE))))</f>
        <v>18</v>
      </c>
      <c r="AJ18" s="29">
        <f>IF(AI18&lt;=0,51,RANK(AI18,$AI$4:$AI$49,0))</f>
        <v>19</v>
      </c>
      <c r="AK18" s="40">
        <f>VLOOKUP(AJ18,[1]Punktezuordnung!$A$2:$B$52,2,FALSE())</f>
        <v>32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>IF(AL18=100,51,RANK(AL18,$AL$4:$AL$60,1))</f>
        <v>51</v>
      </c>
      <c r="AN18" s="30">
        <f>VLOOKUP(AM18,[1]Punktezuordnung!$A$2:$B$52,2,FALSE())</f>
        <v>0</v>
      </c>
      <c r="AO18" s="53">
        <f t="array" ref="AO18">IF(ISBLANK(NIA_Weit!$A$2),0,IF(ISBLANK(A18),0,IF((OR(EXACT(A18,NIA_Weit!$C$2:$C$200))),VLOOKUP(A18,NIA_Weit!$C$2:$I$200,4,FALSE))))</f>
        <v>0</v>
      </c>
      <c r="AP18" s="29">
        <f>IF(AO18&lt;=0,51,RANK(AO18,$AO$4:$AO$60,0))</f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>IF(AR18&lt;=0,51,RANK(AR18,$AR$4:$AR$60,0))</f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>IF(AU18&lt;=0,51,RANK(AU18,$AU$4:$AU$60,0))</f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>IF(AX18&gt;=100,51,RANK(AX18,$AX$4:$AX$60,1))</f>
        <v>51</v>
      </c>
      <c r="AZ18" s="30">
        <f>VLOOKUP(AY18,[1]Punktezuordnung!$A$2:$B$52,2,FALSE())</f>
        <v>0</v>
      </c>
      <c r="BA18" s="56">
        <f t="array" ref="BA18">IF(ISBLANK(ANG_Hoch!$A$2),0,IF(ISBLANK(A18),0,IF((OR(EXACT(A18,ANG_Hoch!$C$2:$C$200))),VLOOKUP(A18,ANG_Hoch!$C$2:$I$200,4,FALSE))))</f>
        <v>0</v>
      </c>
      <c r="BB18" s="29">
        <f>IF(BA18&lt;=0,51,RANK(BA18,$BA$4:$BA$60,0))</f>
        <v>51</v>
      </c>
      <c r="BC18" s="39">
        <f>VLOOKUP(BB18,[1]Punktezuordnung!$A$2:$B$52,2,FALSE())</f>
        <v>0</v>
      </c>
    </row>
    <row r="19" spans="1:55" x14ac:dyDescent="0.3">
      <c r="A19" s="24" t="s">
        <v>121</v>
      </c>
      <c r="B19" s="24" t="s">
        <v>70</v>
      </c>
      <c r="C19" s="24">
        <v>2017</v>
      </c>
      <c r="D19" s="24" t="s">
        <v>59</v>
      </c>
      <c r="E19" s="29">
        <f>IF(F19=0,"",RANK(F19,$F$4:$F$60,0))</f>
        <v>16</v>
      </c>
      <c r="F19" s="40">
        <f>SUM(LARGE(H19:S19,{1;2;3;4;5;6;7;8;9}))</f>
        <v>169</v>
      </c>
      <c r="G19" s="34">
        <f>COUNTIF(H19:S19,"&gt;0")</f>
        <v>6</v>
      </c>
      <c r="H19" s="35">
        <f>V19</f>
        <v>22</v>
      </c>
      <c r="I19" s="30">
        <f>Y19</f>
        <v>36</v>
      </c>
      <c r="J19" s="35">
        <f>AB19</f>
        <v>27</v>
      </c>
      <c r="K19" s="30">
        <f>AE19</f>
        <v>24</v>
      </c>
      <c r="L19" s="31">
        <f>AH19</f>
        <v>30</v>
      </c>
      <c r="M19" s="32">
        <f>AK19</f>
        <v>30</v>
      </c>
      <c r="N19" s="36">
        <f>AN19</f>
        <v>0</v>
      </c>
      <c r="O19" s="52">
        <f>AQ19</f>
        <v>0</v>
      </c>
      <c r="P19" s="35">
        <f>AT19</f>
        <v>0</v>
      </c>
      <c r="Q19" s="30">
        <f>AW19</f>
        <v>0</v>
      </c>
      <c r="R19" s="35">
        <f>AZ19</f>
        <v>0</v>
      </c>
      <c r="S19" s="30">
        <f>BC19</f>
        <v>0</v>
      </c>
      <c r="T19" s="25">
        <f t="array" ref="T19">IF(ISBLANK(ALS_Sprint!$A$2),100,IF(ISBLANK(A19),100,IF((OR(EXACT(A19,ALS_Sprint!$C$2:$C$107))),VLOOKUP(A19,ALS_Sprint!$C$2:$I$107,4,FALSE))))</f>
        <v>9.09</v>
      </c>
      <c r="U19" s="29">
        <f>IF(T19&gt;=100,51,RANK(T19,$T$4:$T$60,1))</f>
        <v>29</v>
      </c>
      <c r="V19" s="40">
        <f>VLOOKUP(U19,[1]Punktezuordnung!$A$2:$B$52,2,FALSE())</f>
        <v>22</v>
      </c>
      <c r="W19" s="44">
        <f t="array" ref="W19">IF(ISBLANK(ALS_Wurf!$A$2),0,IF(ISBLANK(A19),0,IF((OR(EXACT(A19,ALS_Wurf!$C$2:$C$108))),VLOOKUP(A19,ALS_Wurf!$C$2:$I$108,4,FALSE))))</f>
        <v>31</v>
      </c>
      <c r="X19" s="29">
        <f>IF(W19&lt;=0,51,RANK(W19,$W$4:$W$60,0))</f>
        <v>15</v>
      </c>
      <c r="Y19" s="40">
        <f>VLOOKUP(X19,[1]Punktezuordnung!$A$2:$B$52,2,FALSE())</f>
        <v>36</v>
      </c>
      <c r="Z19" s="28">
        <f t="array" ref="Z19">IF(ISBLANK(FRI_Sprint!$A$2),100,IF(ISBLANK(A19),100,IF((OR(EXACT(A19,FRI_Sprint!$C$2:$C$112))),VLOOKUP(A19,FRI_Sprint!$C$2:$I$112,4,FALSE))))</f>
        <v>8.9</v>
      </c>
      <c r="AA19" s="29">
        <f>IF(Z19&gt;=100,51,RANK(Z19,$Z$4:$Z$60,1))</f>
        <v>24</v>
      </c>
      <c r="AB19" s="40">
        <f>VLOOKUP(AA19,[1]Punktezuordnung!$A$2:$B$52,2,FALSE())</f>
        <v>27</v>
      </c>
      <c r="AC19" s="37">
        <f t="array" ref="AC19">IF(ISBLANK(FRI_Stoß!$A$2),0,IF(ISBLANK(A19),0,IF((OR(EXACT(A19,FRI_Stoß!$C$2:$C$105))),VLOOKUP(A19,FRI_Stoß!$C$2:$I$105,4,FALSE))))</f>
        <v>19</v>
      </c>
      <c r="AD19" s="29">
        <f>IF(AC19&lt;=0,51,RANK(AC19,$AC$4:$AC$60,0))</f>
        <v>27</v>
      </c>
      <c r="AE19" s="40">
        <f>VLOOKUP(AD19,[1]Punktezuordnung!$A$2:$B$52,2,FALSE())</f>
        <v>24</v>
      </c>
      <c r="AF19" s="59">
        <f t="array" ref="AF19">IF(ISBLANK(LAT_Stab!$A$2),0,IF(ISBLANK(A19),0,IF((OR(EXACT(A19,LAT_Stab!$C$2:$C$123))),VLOOKUP(A19,LAT_Stab!$C$2:$I$123,4,FALSE))))</f>
        <v>8</v>
      </c>
      <c r="AG19" s="29">
        <f>IF(AF19&lt;=0,51,RANK(AF19,$AF$4:$AF$60,0))</f>
        <v>21</v>
      </c>
      <c r="AH19" s="40">
        <f>VLOOKUP(AG19,[1]Punktezuordnung!$A$2:$B$52,2,FALSE())</f>
        <v>30</v>
      </c>
      <c r="AI19" s="38">
        <f t="array" ref="AI19">IF(ISBLANK(LAT_Dreh!$A$2),0,IF(ISBLANK(A19),0,IF((OR(EXACT(A19,LAT_Dreh!$C$2:$C$123))),VLOOKUP(A19,LAT_Dreh!$C$2:$I$123,4,FALSE))))</f>
        <v>16</v>
      </c>
      <c r="AJ19" s="29">
        <f>IF(AI19&lt;=0,51,RANK(AI19,$AI$4:$AI$49,0))</f>
        <v>21</v>
      </c>
      <c r="AK19" s="40">
        <f>VLOOKUP(AJ19,[1]Punktezuordnung!$A$2:$B$52,2,FALSE())</f>
        <v>30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>IF(AL19=100,51,RANK(AL19,$AL$4:$AL$60,1))</f>
        <v>51</v>
      </c>
      <c r="AN19" s="30">
        <f>VLOOKUP(AM19,[1]Punktezuordnung!$A$2:$B$52,2,FALSE())</f>
        <v>0</v>
      </c>
      <c r="AO19" s="53">
        <f t="array" ref="AO19">IF(ISBLANK(NIA_Weit!$A$2),0,IF(ISBLANK(A19),0,IF((OR(EXACT(A19,NIA_Weit!$C$2:$C$200))),VLOOKUP(A19,NIA_Weit!$C$2:$I$200,4,FALSE))))</f>
        <v>0</v>
      </c>
      <c r="AP19" s="29">
        <f>IF(AO19&lt;=0,51,RANK(AO19,$AO$4:$AO$60,0))</f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>IF(AR19&lt;=0,51,RANK(AR19,$AR$4:$AR$60,0))</f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>IF(AU19&lt;=0,51,RANK(AU19,$AU$4:$AU$60,0))</f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>IF(AX19&gt;=100,51,RANK(AX19,$AX$4:$AX$60,1))</f>
        <v>51</v>
      </c>
      <c r="AZ19" s="30">
        <f>VLOOKUP(AY19,[1]Punktezuordnung!$A$2:$B$52,2,FALSE())</f>
        <v>0</v>
      </c>
      <c r="BA19" s="56">
        <f t="array" ref="BA19">IF(ISBLANK(ANG_Hoch!$A$2),0,IF(ISBLANK(A19),0,IF((OR(EXACT(A19,ANG_Hoch!$C$2:$C$200))),VLOOKUP(A19,ANG_Hoch!$C$2:$I$200,4,FALSE))))</f>
        <v>0</v>
      </c>
      <c r="BB19" s="29">
        <f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54" t="s">
        <v>422</v>
      </c>
      <c r="B20" s="54" t="s">
        <v>70</v>
      </c>
      <c r="C20" s="54">
        <v>2017</v>
      </c>
      <c r="D20" s="54" t="s">
        <v>29</v>
      </c>
      <c r="E20" s="29">
        <f>IF(F20=0,"",RANK(F20,$F$4:$F$60,0))</f>
        <v>17</v>
      </c>
      <c r="F20" s="40">
        <f>SUM(LARGE(H20:S20,{1;2;3;4;5;6;7;8;9}))</f>
        <v>155</v>
      </c>
      <c r="G20" s="34">
        <f>COUNTIF(H20:S20,"&gt;0")</f>
        <v>4</v>
      </c>
      <c r="H20" s="35">
        <f>V20</f>
        <v>0</v>
      </c>
      <c r="I20" s="30">
        <f>Y20</f>
        <v>0</v>
      </c>
      <c r="J20" s="35">
        <f>AB20</f>
        <v>37</v>
      </c>
      <c r="K20" s="30">
        <f>AE20</f>
        <v>38</v>
      </c>
      <c r="L20" s="31">
        <f>AH20</f>
        <v>46</v>
      </c>
      <c r="M20" s="32">
        <f>AK20</f>
        <v>34</v>
      </c>
      <c r="N20" s="36">
        <f>AN20</f>
        <v>0</v>
      </c>
      <c r="O20" s="52">
        <f>AQ20</f>
        <v>0</v>
      </c>
      <c r="P20" s="35">
        <f>AT20</f>
        <v>0</v>
      </c>
      <c r="Q20" s="30">
        <f>AW20</f>
        <v>0</v>
      </c>
      <c r="R20" s="35">
        <f>AZ20</f>
        <v>0</v>
      </c>
      <c r="S20" s="30">
        <f>BC20</f>
        <v>0</v>
      </c>
      <c r="T20" s="25">
        <v>100</v>
      </c>
      <c r="U20" s="29">
        <f>IF(T20&gt;=100,51,RANK(T20,$T$4:$T$60,1))</f>
        <v>51</v>
      </c>
      <c r="V20" s="40">
        <f>VLOOKUP(U20,[1]Punktezuordnung!$A$2:$B$52,2,FALSE())</f>
        <v>0</v>
      </c>
      <c r="W20" s="44">
        <v>0</v>
      </c>
      <c r="X20" s="29">
        <f>IF(W20&lt;=0,51,RANK(W20,$W$4:$W$60,0))</f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IF(ISBLANK(FRI_Sprint!$A$2),100,IF(ISBLANK(A20),100,IF((OR(EXACT(A20,FRI_Sprint!$C$2:$C$112))),VLOOKUP(A20,FRI_Sprint!$C$2:$I$112,4,FALSE))))</f>
        <v>8.4</v>
      </c>
      <c r="AA20" s="29">
        <f>IF(Z20&gt;=100,51,RANK(Z20,$Z$4:$Z$60,1))</f>
        <v>14</v>
      </c>
      <c r="AB20" s="40">
        <f>VLOOKUP(AA20,[1]Punktezuordnung!$A$2:$B$52,2,FALSE())</f>
        <v>37</v>
      </c>
      <c r="AC20" s="37">
        <f t="array" ref="AC20">IF(ISBLANK(FRI_Stoß!$A$2),0,IF(ISBLANK(A20),0,IF((OR(EXACT(A20,FRI_Stoß!$C$2:$C$105))),VLOOKUP(A20,FRI_Stoß!$C$2:$I$105,4,FALSE))))</f>
        <v>22</v>
      </c>
      <c r="AD20" s="29">
        <f>IF(AC20&lt;=0,51,RANK(AC20,$AC$4:$AC$60,0))</f>
        <v>13</v>
      </c>
      <c r="AE20" s="40">
        <f>VLOOKUP(AD20,[1]Punktezuordnung!$A$2:$B$52,2,FALSE())</f>
        <v>38</v>
      </c>
      <c r="AF20" s="59">
        <f t="array" ref="AF20">IF(ISBLANK(LAT_Stab!$A$2),0,IF(ISBLANK(A20),0,IF((OR(EXACT(A20,LAT_Stab!$C$2:$C$123))),VLOOKUP(A20,LAT_Stab!$C$2:$I$123,4,FALSE))))</f>
        <v>18</v>
      </c>
      <c r="AG20" s="29">
        <f>IF(AF20&lt;=0,51,RANK(AF20,$AF$4:$AF$60,0))</f>
        <v>5</v>
      </c>
      <c r="AH20" s="40">
        <f>VLOOKUP(AG20,[1]Punktezuordnung!$A$2:$B$52,2,FALSE())</f>
        <v>46</v>
      </c>
      <c r="AI20" s="38">
        <f t="array" ref="AI20">IF(ISBLANK(LAT_Dreh!$A$2),0,IF(ISBLANK(A20),0,IF((OR(EXACT(A20,LAT_Dreh!$C$2:$C$123))),VLOOKUP(A20,LAT_Dreh!$C$2:$I$123,4,FALSE))))</f>
        <v>19</v>
      </c>
      <c r="AJ20" s="29">
        <f>IF(AI20&lt;=0,51,RANK(AI20,$AI$4:$AI$49,0))</f>
        <v>17</v>
      </c>
      <c r="AK20" s="40">
        <f>VLOOKUP(AJ20,[1]Punktezuordnung!$A$2:$B$52,2,FALSE())</f>
        <v>34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>IF(AL20=100,51,RANK(AL20,$AL$4:$AL$60,1))</f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IF(ISBLANK(NIA_Weit!$A$2),0,IF(ISBLANK(A20),0,IF((OR(EXACT(A20,NIA_Weit!$C$2:$C$200))),VLOOKUP(A20,NIA_Weit!$C$2:$I$200,4,FALSE))))</f>
        <v>0</v>
      </c>
      <c r="AP20" s="29">
        <f>IF(AO20&lt;=0,51,RANK(AO20,$AO$4:$AO$60,0))</f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>IF(AR20&lt;=0,51,RANK(AR20,$AR$4:$AR$60,0))</f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>IF(AU20&lt;=0,51,RANK(AU20,$AU$4:$AU$60,0))</f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>IF(AX20&gt;=100,51,RANK(AX20,$AX$4:$AX$60,1))</f>
        <v>51</v>
      </c>
      <c r="AZ20" s="30">
        <f>VLOOKUP(AY20,[1]Punktezuordnung!$A$2:$B$52,2,FALSE())</f>
        <v>0</v>
      </c>
      <c r="BA20" s="56">
        <f t="array" ref="BA20">IF(ISBLANK(ANG_Hoch!$A$2),0,IF(ISBLANK(A20),0,IF((OR(EXACT(A20,ANG_Hoch!$C$2:$C$200))),VLOOKUP(A20,ANG_Hoch!$C$2:$I$200,4,FALSE))))</f>
        <v>0</v>
      </c>
      <c r="BB20" s="29">
        <f>IF(BA20&lt;=0,51,RANK(BA20,$BA$4:$BA$60,0))</f>
        <v>51</v>
      </c>
      <c r="BC20" s="39">
        <f>VLOOKUP(BB20,[1]Punktezuordnung!$A$2:$B$52,2,FALSE())</f>
        <v>0</v>
      </c>
    </row>
    <row r="21" spans="1:55" x14ac:dyDescent="0.3">
      <c r="A21" s="24" t="s">
        <v>105</v>
      </c>
      <c r="B21" s="24" t="s">
        <v>70</v>
      </c>
      <c r="C21" s="24">
        <v>2017</v>
      </c>
      <c r="D21" s="24" t="s">
        <v>34</v>
      </c>
      <c r="E21" s="29">
        <f>IF(F21=0,"",RANK(F21,$F$4:$F$60,0))</f>
        <v>18</v>
      </c>
      <c r="F21" s="40">
        <f>SUM(LARGE(H21:S21,{1;2;3;4;5;6;7;8;9}))</f>
        <v>152</v>
      </c>
      <c r="G21" s="34">
        <f>COUNTIF(H21:S21,"&gt;0")</f>
        <v>4</v>
      </c>
      <c r="H21" s="35">
        <f>V21</f>
        <v>29</v>
      </c>
      <c r="I21" s="30">
        <f>Y21</f>
        <v>50</v>
      </c>
      <c r="J21" s="35">
        <f>AB21</f>
        <v>34</v>
      </c>
      <c r="K21" s="30">
        <f>AE21</f>
        <v>39</v>
      </c>
      <c r="L21" s="31">
        <f>AH21</f>
        <v>0</v>
      </c>
      <c r="M21" s="32">
        <f>AK21</f>
        <v>0</v>
      </c>
      <c r="N21" s="36">
        <f>AN21</f>
        <v>0</v>
      </c>
      <c r="O21" s="52">
        <f>AQ21</f>
        <v>0</v>
      </c>
      <c r="P21" s="35">
        <f>AT21</f>
        <v>0</v>
      </c>
      <c r="Q21" s="30">
        <f>AW21</f>
        <v>0</v>
      </c>
      <c r="R21" s="35">
        <f>AZ21</f>
        <v>0</v>
      </c>
      <c r="S21" s="30">
        <f>BC21</f>
        <v>0</v>
      </c>
      <c r="T21" s="25">
        <f t="array" ref="T21">IF(ISBLANK(ALS_Sprint!$A$2),100,IF(ISBLANK(A21),100,IF((OR(EXACT(A21,ALS_Sprint!$C$2:$C$107))),VLOOKUP(A21,ALS_Sprint!$C$2:$I$107,4,FALSE))))</f>
        <v>8.6</v>
      </c>
      <c r="U21" s="29">
        <f>IF(T21&gt;=100,51,RANK(T21,$T$4:$T$60,1))</f>
        <v>22</v>
      </c>
      <c r="V21" s="40">
        <f>VLOOKUP(U21,[1]Punktezuordnung!$A$2:$B$52,2,FALSE())</f>
        <v>29</v>
      </c>
      <c r="W21" s="44">
        <f t="array" ref="W21">IF(ISBLANK(ALS_Wurf!$A$2),0,IF(ISBLANK(A21),0,IF((OR(EXACT(A21,ALS_Wurf!$C$2:$C$108))),VLOOKUP(A21,ALS_Wurf!$C$2:$I$108,4,FALSE))))</f>
        <v>58</v>
      </c>
      <c r="X21" s="29">
        <f>IF(W21&lt;=0,51,RANK(W21,$W$4:$W$60,0))</f>
        <v>1</v>
      </c>
      <c r="Y21" s="40">
        <f>VLOOKUP(X21,[1]Punktezuordnung!$A$2:$B$52,2,FALSE())</f>
        <v>50</v>
      </c>
      <c r="Z21" s="28">
        <f t="array" ref="Z21">IF(ISBLANK(FRI_Sprint!$A$2),100,IF(ISBLANK(A21),100,IF((OR(EXACT(A21,FRI_Sprint!$C$2:$C$112))),VLOOKUP(A21,FRI_Sprint!$C$2:$I$112,4,FALSE))))</f>
        <v>8.6</v>
      </c>
      <c r="AA21" s="29">
        <f>IF(Z21&gt;=100,51,RANK(Z21,$Z$4:$Z$60,1))</f>
        <v>17</v>
      </c>
      <c r="AB21" s="40">
        <f>VLOOKUP(AA21,[1]Punktezuordnung!$A$2:$B$52,2,FALSE())</f>
        <v>34</v>
      </c>
      <c r="AC21" s="37">
        <f t="array" ref="AC21">IF(ISBLANK(FRI_Stoß!$A$2),0,IF(ISBLANK(A21),0,IF((OR(EXACT(A21,FRI_Stoß!$C$2:$C$105))),VLOOKUP(A21,FRI_Stoß!$C$2:$I$105,4,FALSE))))</f>
        <v>24</v>
      </c>
      <c r="AD21" s="29">
        <f>IF(AC21&lt;=0,51,RANK(AC21,$AC$4:$AC$60,0))</f>
        <v>12</v>
      </c>
      <c r="AE21" s="40">
        <f>VLOOKUP(AD21,[1]Punktezuordnung!$A$2:$B$52,2,FALSE())</f>
        <v>39</v>
      </c>
      <c r="AF21" s="59">
        <v>0</v>
      </c>
      <c r="AG21" s="29">
        <f>IF(AF21&lt;=0,51,RANK(AF21,$AF$4:$AF$60,0))</f>
        <v>51</v>
      </c>
      <c r="AH21" s="40">
        <f>VLOOKUP(AG21,[1]Punktezuordnung!$A$2:$B$52,2,FALSE())</f>
        <v>0</v>
      </c>
      <c r="AI21" s="59">
        <v>0</v>
      </c>
      <c r="AJ21" s="29">
        <f>IF(AI21&lt;=0,51,RANK(AI21,$AI$4:$AI$49,0))</f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>IF(AL21=100,51,RANK(AL21,$AL$4:$AL$60,1))</f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IF(ISBLANK(NIA_Weit!$A$2),0,IF(ISBLANK(A21),0,IF((OR(EXACT(A21,NIA_Weit!$C$2:$C$200))),VLOOKUP(A21,NIA_Weit!$C$2:$I$200,4,FALSE))))</f>
        <v>0</v>
      </c>
      <c r="AP21" s="29">
        <f>IF(AO21&lt;=0,51,RANK(AO21,$AO$4:$AO$60,0))</f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>IF(AR21&lt;=0,51,RANK(AR21,$AR$4:$AR$60,0))</f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>IF(AU21&lt;=0,51,RANK(AU21,$AU$4:$AU$60,0))</f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>IF(AX21&gt;=100,51,RANK(AX21,$AX$4:$AX$60,1))</f>
        <v>51</v>
      </c>
      <c r="AZ21" s="30">
        <f>VLOOKUP(AY21,[1]Punktezuordnung!$A$2:$B$52,2,FALSE())</f>
        <v>0</v>
      </c>
      <c r="BA21" s="56">
        <f t="array" ref="BA21">IF(ISBLANK(ANG_Hoch!$A$2),0,IF(ISBLANK(A21),0,IF((OR(EXACT(A21,ANG_Hoch!$C$2:$C$200))),VLOOKUP(A21,ANG_Hoch!$C$2:$I$200,4,FALSE))))</f>
        <v>0</v>
      </c>
      <c r="BB21" s="29">
        <f>IF(BA21&lt;=0,51,RANK(BA21,$BA$4:$BA$60,0))</f>
        <v>51</v>
      </c>
      <c r="BC21" s="39">
        <f>VLOOKUP(BB21,[1]Punktezuordnung!$A$2:$B$52,2,FALSE())</f>
        <v>0</v>
      </c>
    </row>
    <row r="22" spans="1:55" x14ac:dyDescent="0.3">
      <c r="A22" s="54" t="s">
        <v>112</v>
      </c>
      <c r="B22" s="54" t="s">
        <v>70</v>
      </c>
      <c r="C22" s="54">
        <v>2017</v>
      </c>
      <c r="D22" s="54" t="s">
        <v>59</v>
      </c>
      <c r="E22" s="29">
        <f>IF(F22=0,"",RANK(F22,$F$4:$F$60,0))</f>
        <v>19</v>
      </c>
      <c r="F22" s="40">
        <f>SUM(LARGE(H22:S22,{1;2;3;4;5;6;7;8;9}))</f>
        <v>150</v>
      </c>
      <c r="G22" s="34">
        <f>COUNTIF(H22:S22,"&gt;0")</f>
        <v>4</v>
      </c>
      <c r="H22" s="35">
        <f>V22</f>
        <v>20</v>
      </c>
      <c r="I22" s="30">
        <f>Y22</f>
        <v>45</v>
      </c>
      <c r="J22" s="35">
        <f>AB22</f>
        <v>0</v>
      </c>
      <c r="K22" s="30">
        <f>AE22</f>
        <v>0</v>
      </c>
      <c r="L22" s="31">
        <f>AH22</f>
        <v>39</v>
      </c>
      <c r="M22" s="32">
        <f>AK22</f>
        <v>46</v>
      </c>
      <c r="N22" s="36">
        <f>AN22</f>
        <v>0</v>
      </c>
      <c r="O22" s="52">
        <f>AQ22</f>
        <v>0</v>
      </c>
      <c r="P22" s="35">
        <f>AT22</f>
        <v>0</v>
      </c>
      <c r="Q22" s="30">
        <f>AW22</f>
        <v>0</v>
      </c>
      <c r="R22" s="35">
        <f>AZ22</f>
        <v>0</v>
      </c>
      <c r="S22" s="30">
        <f>BC22</f>
        <v>0</v>
      </c>
      <c r="T22" s="25">
        <f t="array" ref="T22">IF(ISBLANK(ALS_Sprint!$A$2),100,IF(ISBLANK(A22),100,IF((OR(EXACT(A22,ALS_Sprint!$C$2:$C$107))),VLOOKUP(A22,ALS_Sprint!$C$2:$I$107,4,FALSE))))</f>
        <v>9.15</v>
      </c>
      <c r="U22" s="29">
        <f>IF(T22&gt;=100,51,RANK(T22,$T$4:$T$60,1))</f>
        <v>31</v>
      </c>
      <c r="V22" s="40">
        <f>VLOOKUP(U22,[1]Punktezuordnung!$A$2:$B$52,2,FALSE())</f>
        <v>20</v>
      </c>
      <c r="W22" s="44">
        <f t="array" ref="W22">IF(ISBLANK(ALS_Wurf!$A$2),0,IF(ISBLANK(A22),0,IF((OR(EXACT(A22,ALS_Wurf!$C$2:$C$108))),VLOOKUP(A22,ALS_Wurf!$C$2:$I$108,4,FALSE))))</f>
        <v>42</v>
      </c>
      <c r="X22" s="29">
        <f>IF(W22&lt;=0,51,RANK(W22,$W$4:$W$60,0))</f>
        <v>6</v>
      </c>
      <c r="Y22" s="40">
        <f>VLOOKUP(X22,[1]Punktezuordnung!$A$2:$B$52,2,FALSE())</f>
        <v>45</v>
      </c>
      <c r="Z22" s="28">
        <v>100</v>
      </c>
      <c r="AA22" s="29">
        <f>IF(Z22&gt;=100,51,RANK(Z22,$Z$4:$Z$60,1))</f>
        <v>51</v>
      </c>
      <c r="AB22" s="40">
        <f>VLOOKUP(AA22,[1]Punktezuordnung!$A$2:$B$52,2,FALSE())</f>
        <v>0</v>
      </c>
      <c r="AC22" s="37">
        <v>0</v>
      </c>
      <c r="AD22" s="29">
        <f>IF(AC22&lt;=0,51,RANK(AC22,$AC$4:$AC$60,0))</f>
        <v>51</v>
      </c>
      <c r="AE22" s="40">
        <f>VLOOKUP(AD22,[1]Punktezuordnung!$A$2:$B$52,2,FALSE())</f>
        <v>0</v>
      </c>
      <c r="AF22" s="59">
        <f t="array" ref="AF22">IF(ISBLANK(LAT_Stab!$A$2),0,IF(ISBLANK(A22),0,IF((OR(EXACT(A22,LAT_Stab!$C$2:$C$123))),VLOOKUP(A22,LAT_Stab!$C$2:$I$123,4,FALSE))))</f>
        <v>14</v>
      </c>
      <c r="AG22" s="29">
        <f>IF(AF22&lt;=0,51,RANK(AF22,$AF$4:$AF$60,0))</f>
        <v>12</v>
      </c>
      <c r="AH22" s="40">
        <f>VLOOKUP(AG22,[1]Punktezuordnung!$A$2:$B$52,2,FALSE())</f>
        <v>39</v>
      </c>
      <c r="AI22" s="38">
        <f t="array" ref="AI22">IF(ISBLANK(LAT_Dreh!$A$2),0,IF(ISBLANK(A22),0,IF((OR(EXACT(A22,LAT_Dreh!$C$2:$C$123))),VLOOKUP(A22,LAT_Dreh!$C$2:$I$123,4,FALSE))))</f>
        <v>22</v>
      </c>
      <c r="AJ22" s="29">
        <f>IF(AI22&lt;=0,51,RANK(AI22,$AI$4:$AI$49,0))</f>
        <v>5</v>
      </c>
      <c r="AK22" s="40">
        <f>VLOOKUP(AJ22,[1]Punktezuordnung!$A$2:$B$52,2,FALSE())</f>
        <v>46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>IF(AL22=100,51,RANK(AL22,$AL$4:$AL$60,1))</f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IF(ISBLANK(NIA_Weit!$A$2),0,IF(ISBLANK(A22),0,IF((OR(EXACT(A22,NIA_Weit!$C$2:$C$200))),VLOOKUP(A22,NIA_Weit!$C$2:$I$200,4,FALSE))))</f>
        <v>0</v>
      </c>
      <c r="AP22" s="29">
        <f>IF(AO22&lt;=0,51,RANK(AO22,$AO$4:$AO$60,0))</f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>IF(AR22&lt;=0,51,RANK(AR22,$AR$4:$AR$60,0))</f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>IF(AU22&lt;=0,51,RANK(AU22,$AU$4:$AU$60,0))</f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>IF(AX22&gt;=100,51,RANK(AX22,$AX$4:$AX$60,1))</f>
        <v>51</v>
      </c>
      <c r="AZ22" s="30">
        <f>VLOOKUP(AY22,[1]Punktezuordnung!$A$2:$B$52,2,FALSE())</f>
        <v>0</v>
      </c>
      <c r="BA22" s="56">
        <f t="array" ref="BA22">IF(ISBLANK(ANG_Hoch!$A$2),0,IF(ISBLANK(A22),0,IF((OR(EXACT(A22,ANG_Hoch!$C$2:$C$200))),VLOOKUP(A22,ANG_Hoch!$C$2:$I$200,4,FALSE))))</f>
        <v>0</v>
      </c>
      <c r="BB22" s="29">
        <f>IF(BA22&lt;=0,51,RANK(BA22,$BA$4:$BA$60,0))</f>
        <v>51</v>
      </c>
      <c r="BC22" s="39">
        <f>VLOOKUP(BB22,[1]Punktezuordnung!$A$2:$B$52,2,FALSE())</f>
        <v>0</v>
      </c>
    </row>
    <row r="23" spans="1:55" x14ac:dyDescent="0.3">
      <c r="A23" s="24" t="s">
        <v>119</v>
      </c>
      <c r="B23" s="24" t="s">
        <v>70</v>
      </c>
      <c r="C23" s="24">
        <v>2017</v>
      </c>
      <c r="D23" s="24" t="s">
        <v>66</v>
      </c>
      <c r="E23" s="29">
        <f>IF(F23=0,"",RANK(F23,$F$4:$F$60,0))</f>
        <v>20</v>
      </c>
      <c r="F23" s="40">
        <f>SUM(LARGE(H23:S23,{1;2;3;4;5;6;7;8;9}))</f>
        <v>147</v>
      </c>
      <c r="G23" s="34">
        <f>COUNTIF(H23:S23,"&gt;0")</f>
        <v>4</v>
      </c>
      <c r="H23" s="35">
        <f>V23</f>
        <v>40</v>
      </c>
      <c r="I23" s="30">
        <f>Y23</f>
        <v>19</v>
      </c>
      <c r="J23" s="35">
        <f>AB23</f>
        <v>44</v>
      </c>
      <c r="K23" s="30">
        <f>AE23</f>
        <v>44</v>
      </c>
      <c r="L23" s="31">
        <f>AH23</f>
        <v>0</v>
      </c>
      <c r="M23" s="32">
        <f>AK23</f>
        <v>0</v>
      </c>
      <c r="N23" s="36">
        <f>AN23</f>
        <v>0</v>
      </c>
      <c r="O23" s="52">
        <f>AQ23</f>
        <v>0</v>
      </c>
      <c r="P23" s="35">
        <f>AT23</f>
        <v>0</v>
      </c>
      <c r="Q23" s="30">
        <f>AW23</f>
        <v>0</v>
      </c>
      <c r="R23" s="35">
        <f>AZ23</f>
        <v>0</v>
      </c>
      <c r="S23" s="30">
        <f>BC23</f>
        <v>0</v>
      </c>
      <c r="T23" s="25">
        <f t="array" ref="T23">IF(ISBLANK(ALS_Sprint!$A$2),100,IF(ISBLANK(A23),100,IF((OR(EXACT(A23,ALS_Sprint!$C$2:$C$107))),VLOOKUP(A23,ALS_Sprint!$C$2:$I$107,4,FALSE))))</f>
        <v>8.11</v>
      </c>
      <c r="U23" s="29">
        <f>IF(T23&gt;=100,51,RANK(T23,$T$4:$T$60,1))</f>
        <v>11</v>
      </c>
      <c r="V23" s="40">
        <f>VLOOKUP(U23,[1]Punktezuordnung!$A$2:$B$52,2,FALSE())</f>
        <v>40</v>
      </c>
      <c r="W23" s="44">
        <f t="array" ref="W23">IF(ISBLANK(ALS_Wurf!$A$2),0,IF(ISBLANK(A23),0,IF((OR(EXACT(A23,ALS_Wurf!$C$2:$C$108))),VLOOKUP(A23,ALS_Wurf!$C$2:$I$108,4,FALSE))))</f>
        <v>20</v>
      </c>
      <c r="X23" s="29">
        <f>IF(W23&lt;=0,51,RANK(W23,$W$4:$W$60,0))</f>
        <v>32</v>
      </c>
      <c r="Y23" s="40">
        <f>VLOOKUP(X23,[1]Punktezuordnung!$A$2:$B$52,2,FALSE())</f>
        <v>19</v>
      </c>
      <c r="Z23" s="28">
        <f t="array" ref="Z23">IF(ISBLANK(FRI_Sprint!$A$2),100,IF(ISBLANK(A23),100,IF((OR(EXACT(A23,FRI_Sprint!$C$2:$C$112))),VLOOKUP(A23,FRI_Sprint!$C$2:$I$112,4,FALSE))))</f>
        <v>8.1999999999999993</v>
      </c>
      <c r="AA23" s="29">
        <f>IF(Z23&gt;=100,51,RANK(Z23,$Z$4:$Z$60,1))</f>
        <v>7</v>
      </c>
      <c r="AB23" s="40">
        <f>VLOOKUP(AA23,[1]Punktezuordnung!$A$2:$B$52,2,FALSE())</f>
        <v>44</v>
      </c>
      <c r="AC23" s="37">
        <f t="array" ref="AC23">IF(ISBLANK(FRI_Stoß!$A$2),0,IF(ISBLANK(A23),0,IF((OR(EXACT(A23,FRI_Stoß!$C$2:$C$105))),VLOOKUP(A23,FRI_Stoß!$C$2:$I$105,4,FALSE))))</f>
        <v>27</v>
      </c>
      <c r="AD23" s="29">
        <f>IF(AC23&lt;=0,51,RANK(AC23,$AC$4:$AC$60,0))</f>
        <v>7</v>
      </c>
      <c r="AE23" s="40">
        <f>VLOOKUP(AD23,[1]Punktezuordnung!$A$2:$B$52,2,FALSE())</f>
        <v>44</v>
      </c>
      <c r="AF23" s="59">
        <v>0</v>
      </c>
      <c r="AG23" s="29">
        <f>IF(AF23&lt;=0,51,RANK(AF23,$AF$4:$AF$60,0))</f>
        <v>51</v>
      </c>
      <c r="AH23" s="40">
        <f>VLOOKUP(AG23,[1]Punktezuordnung!$A$2:$B$52,2,FALSE())</f>
        <v>0</v>
      </c>
      <c r="AI23" s="59">
        <v>0</v>
      </c>
      <c r="AJ23" s="29">
        <f>IF(AI23&lt;=0,51,RANK(AI23,$AI$4:$AI$49,0))</f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>IF(AL23=100,51,RANK(AL23,$AL$4:$AL$60,1))</f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IF(ISBLANK(NIA_Weit!$A$2),0,IF(ISBLANK(A23),0,IF((OR(EXACT(A23,NIA_Weit!$C$2:$C$200))),VLOOKUP(A23,NIA_Weit!$C$2:$I$200,4,FALSE))))</f>
        <v>0</v>
      </c>
      <c r="AP23" s="29">
        <f>IF(AO23&lt;=0,51,RANK(AO23,$AO$4:$AO$60,0))</f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>IF(AR23&lt;=0,51,RANK(AR23,$AR$4:$AR$60,0))</f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>IF(AU23&lt;=0,51,RANK(AU23,$AU$4:$AU$60,0))</f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>IF(AX23&gt;=100,51,RANK(AX23,$AX$4:$AX$60,1))</f>
        <v>51</v>
      </c>
      <c r="AZ23" s="30">
        <f>VLOOKUP(AY23,[1]Punktezuordnung!$A$2:$B$52,2,FALSE())</f>
        <v>0</v>
      </c>
      <c r="BA23" s="56">
        <f t="array" ref="BA23">IF(ISBLANK(ANG_Hoch!$A$2),0,IF(ISBLANK(A23),0,IF((OR(EXACT(A23,ANG_Hoch!$C$2:$C$200))),VLOOKUP(A23,ANG_Hoch!$C$2:$I$200,4,FALSE))))</f>
        <v>0</v>
      </c>
      <c r="BB23" s="29">
        <f>IF(BA23&lt;=0,51,RANK(BA23,$BA$4:$BA$60,0))</f>
        <v>51</v>
      </c>
      <c r="BC23" s="39">
        <f>VLOOKUP(BB23,[1]Punktezuordnung!$A$2:$B$52,2,FALSE())</f>
        <v>0</v>
      </c>
    </row>
    <row r="24" spans="1:55" x14ac:dyDescent="0.3">
      <c r="A24" s="54" t="s">
        <v>424</v>
      </c>
      <c r="B24" s="54" t="s">
        <v>70</v>
      </c>
      <c r="C24" s="54">
        <v>2017</v>
      </c>
      <c r="D24" s="54" t="s">
        <v>59</v>
      </c>
      <c r="E24" s="29">
        <f>IF(F24=0,"",RANK(F24,$F$4:$F$60,0))</f>
        <v>21</v>
      </c>
      <c r="F24" s="40">
        <f>SUM(LARGE(H24:S24,{1;2;3;4;5;6;7;8;9}))</f>
        <v>143</v>
      </c>
      <c r="G24" s="34">
        <f>COUNTIF(H24:S24,"&gt;0")</f>
        <v>4</v>
      </c>
      <c r="H24" s="35">
        <f>V24</f>
        <v>0</v>
      </c>
      <c r="I24" s="30">
        <f>Y24</f>
        <v>0</v>
      </c>
      <c r="J24" s="35">
        <f>AB24</f>
        <v>34</v>
      </c>
      <c r="K24" s="30">
        <f>AE24</f>
        <v>29</v>
      </c>
      <c r="L24" s="31">
        <f>AH24</f>
        <v>34</v>
      </c>
      <c r="M24" s="32">
        <f>AK24</f>
        <v>46</v>
      </c>
      <c r="N24" s="36">
        <f>AN24</f>
        <v>0</v>
      </c>
      <c r="O24" s="52">
        <f>AQ24</f>
        <v>0</v>
      </c>
      <c r="P24" s="35">
        <f>AT24</f>
        <v>0</v>
      </c>
      <c r="Q24" s="30">
        <f>AW24</f>
        <v>0</v>
      </c>
      <c r="R24" s="35">
        <f>AZ24</f>
        <v>0</v>
      </c>
      <c r="S24" s="30">
        <f>BC24</f>
        <v>0</v>
      </c>
      <c r="T24" s="25">
        <v>100</v>
      </c>
      <c r="U24" s="29">
        <f>IF(T24&gt;=100,51,RANK(T24,$T$4:$T$60,1))</f>
        <v>51</v>
      </c>
      <c r="V24" s="40">
        <f>VLOOKUP(U24,[1]Punktezuordnung!$A$2:$B$52,2,FALSE())</f>
        <v>0</v>
      </c>
      <c r="W24" s="44">
        <v>0</v>
      </c>
      <c r="X24" s="29">
        <f>IF(W24&lt;=0,51,RANK(W24,$W$4:$W$60,0))</f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IF(ISBLANK(FRI_Sprint!$A$2),100,IF(ISBLANK(A24),100,IF((OR(EXACT(A24,FRI_Sprint!$C$2:$C$112))),VLOOKUP(A24,FRI_Sprint!$C$2:$I$112,4,FALSE))))</f>
        <v>8.6</v>
      </c>
      <c r="AA24" s="29">
        <f>IF(Z24&gt;=100,51,RANK(Z24,$Z$4:$Z$60,1))</f>
        <v>17</v>
      </c>
      <c r="AB24" s="40">
        <f>VLOOKUP(AA24,[1]Punktezuordnung!$A$2:$B$52,2,FALSE())</f>
        <v>34</v>
      </c>
      <c r="AC24" s="37">
        <f t="array" ref="AC24">IF(ISBLANK(FRI_Stoß!$A$2),0,IF(ISBLANK(A24),0,IF((OR(EXACT(A24,FRI_Stoß!$C$2:$C$105))),VLOOKUP(A24,FRI_Stoß!$C$2:$I$105,4,FALSE))))</f>
        <v>20</v>
      </c>
      <c r="AD24" s="29">
        <f>IF(AC24&lt;=0,51,RANK(AC24,$AC$4:$AC$60,0))</f>
        <v>22</v>
      </c>
      <c r="AE24" s="40">
        <f>VLOOKUP(AD24,[1]Punktezuordnung!$A$2:$B$52,2,FALSE())</f>
        <v>29</v>
      </c>
      <c r="AF24" s="59">
        <f t="array" ref="AF24">IF(ISBLANK(LAT_Stab!$A$2),0,IF(ISBLANK(A24),0,IF((OR(EXACT(A24,LAT_Stab!$C$2:$C$123))),VLOOKUP(A24,LAT_Stab!$C$2:$I$123,4,FALSE))))</f>
        <v>12</v>
      </c>
      <c r="AG24" s="29">
        <f>IF(AF24&lt;=0,51,RANK(AF24,$AF$4:$AF$60,0))</f>
        <v>17</v>
      </c>
      <c r="AH24" s="40">
        <f>VLOOKUP(AG24,[1]Punktezuordnung!$A$2:$B$52,2,FALSE())</f>
        <v>34</v>
      </c>
      <c r="AI24" s="38">
        <f t="array" ref="AI24">IF(ISBLANK(LAT_Dreh!$A$2),0,IF(ISBLANK(A24),0,IF((OR(EXACT(A24,LAT_Dreh!$C$2:$C$123))),VLOOKUP(A24,LAT_Dreh!$C$2:$I$123,4,FALSE))))</f>
        <v>22</v>
      </c>
      <c r="AJ24" s="29">
        <f>IF(AI24&lt;=0,51,RANK(AI24,$AI$4:$AI$49,0))</f>
        <v>5</v>
      </c>
      <c r="AK24" s="40">
        <f>VLOOKUP(AJ24,[1]Punktezuordnung!$A$2:$B$52,2,FALSE())</f>
        <v>46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>IF(AL24=100,51,RANK(AL24,$AL$4:$AL$60,1))</f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IF(ISBLANK(NIA_Weit!$A$2),0,IF(ISBLANK(A24),0,IF((OR(EXACT(A24,NIA_Weit!$C$2:$C$200))),VLOOKUP(A24,NIA_Weit!$C$2:$I$200,4,FALSE))))</f>
        <v>0</v>
      </c>
      <c r="AP24" s="29">
        <f>IF(AO24&lt;=0,51,RANK(AO24,$AO$4:$AO$60,0))</f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>IF(AR24&lt;=0,51,RANK(AR24,$AR$4:$AR$60,0))</f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>IF(AU24&lt;=0,51,RANK(AU24,$AU$4:$AU$60,0))</f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>IF(AX24&gt;=100,51,RANK(AX24,$AX$4:$AX$60,1))</f>
        <v>51</v>
      </c>
      <c r="AZ24" s="30">
        <f>VLOOKUP(AY24,[1]Punktezuordnung!$A$2:$B$52,2,FALSE())</f>
        <v>0</v>
      </c>
      <c r="BA24" s="56">
        <f t="array" ref="BA24">IF(ISBLANK(ANG_Hoch!$A$2),0,IF(ISBLANK(A24),0,IF((OR(EXACT(A24,ANG_Hoch!$C$2:$C$200))),VLOOKUP(A24,ANG_Hoch!$C$2:$I$200,4,FALSE))))</f>
        <v>0</v>
      </c>
      <c r="BB24" s="29">
        <f>IF(BA24&lt;=0,51,RANK(BA24,$BA$4:$BA$60,0))</f>
        <v>51</v>
      </c>
      <c r="BC24" s="39">
        <f>VLOOKUP(BB24,[1]Punktezuordnung!$A$2:$B$52,2,FALSE())</f>
        <v>0</v>
      </c>
    </row>
    <row r="25" spans="1:55" x14ac:dyDescent="0.3">
      <c r="A25" s="24" t="s">
        <v>115</v>
      </c>
      <c r="B25" s="24" t="s">
        <v>70</v>
      </c>
      <c r="C25" s="24">
        <v>2017</v>
      </c>
      <c r="D25" s="24" t="s">
        <v>29</v>
      </c>
      <c r="E25" s="29">
        <f>IF(F25=0,"",RANK(F25,$F$4:$F$60,0))</f>
        <v>22</v>
      </c>
      <c r="F25" s="40">
        <f>SUM(LARGE(H25:S25,{1;2;3;4;5;6;7;8;9}))</f>
        <v>141</v>
      </c>
      <c r="G25" s="34">
        <f>COUNTIF(H25:S25,"&gt;0")</f>
        <v>4</v>
      </c>
      <c r="H25" s="35">
        <f>V25</f>
        <v>38</v>
      </c>
      <c r="I25" s="30">
        <f>Y25</f>
        <v>23</v>
      </c>
      <c r="J25" s="35">
        <f>AB25</f>
        <v>39</v>
      </c>
      <c r="K25" s="30">
        <f>AE25</f>
        <v>41</v>
      </c>
      <c r="L25" s="31">
        <f>AH25</f>
        <v>0</v>
      </c>
      <c r="M25" s="32">
        <f>AK25</f>
        <v>0</v>
      </c>
      <c r="N25" s="36">
        <f>AN25</f>
        <v>0</v>
      </c>
      <c r="O25" s="52">
        <f>AQ25</f>
        <v>0</v>
      </c>
      <c r="P25" s="35">
        <f>AT25</f>
        <v>0</v>
      </c>
      <c r="Q25" s="30">
        <f>AW25</f>
        <v>0</v>
      </c>
      <c r="R25" s="35">
        <f>AZ25</f>
        <v>0</v>
      </c>
      <c r="S25" s="30">
        <f>BC25</f>
        <v>0</v>
      </c>
      <c r="T25" s="25">
        <f t="array" ref="T25">IF(ISBLANK(ALS_Sprint!$A$2),100,IF(ISBLANK(A25),100,IF((OR(EXACT(A25,ALS_Sprint!$C$2:$C$107))),VLOOKUP(A25,ALS_Sprint!$C$2:$I$107,4,FALSE))))</f>
        <v>8.14</v>
      </c>
      <c r="U25" s="29">
        <f>IF(T25&gt;=100,51,RANK(T25,$T$4:$T$60,1))</f>
        <v>13</v>
      </c>
      <c r="V25" s="40">
        <f>VLOOKUP(U25,[1]Punktezuordnung!$A$2:$B$52,2,FALSE())</f>
        <v>38</v>
      </c>
      <c r="W25" s="44">
        <f t="array" ref="W25">IF(ISBLANK(ALS_Wurf!$A$2),0,IF(ISBLANK(A25),0,IF((OR(EXACT(A25,ALS_Wurf!$C$2:$C$108))),VLOOKUP(A25,ALS_Wurf!$C$2:$I$108,4,FALSE))))</f>
        <v>23</v>
      </c>
      <c r="X25" s="29">
        <f>IF(W25&lt;=0,51,RANK(W25,$W$4:$W$60,0))</f>
        <v>28</v>
      </c>
      <c r="Y25" s="40">
        <f>VLOOKUP(X25,[1]Punktezuordnung!$A$2:$B$52,2,FALSE())</f>
        <v>23</v>
      </c>
      <c r="Z25" s="28">
        <f t="array" ref="Z25">IF(ISBLANK(FRI_Sprint!$A$2),100,IF(ISBLANK(A25),100,IF((OR(EXACT(A25,FRI_Sprint!$C$2:$C$112))),VLOOKUP(A25,FRI_Sprint!$C$2:$I$112,4,FALSE))))</f>
        <v>8.3000000000000007</v>
      </c>
      <c r="AA25" s="29">
        <f>IF(Z25&gt;=100,51,RANK(Z25,$Z$4:$Z$60,1))</f>
        <v>12</v>
      </c>
      <c r="AB25" s="40">
        <f>VLOOKUP(AA25,[1]Punktezuordnung!$A$2:$B$52,2,FALSE())</f>
        <v>39</v>
      </c>
      <c r="AC25" s="37">
        <f t="array" ref="AC25">IF(ISBLANK(FRI_Stoß!$A$2),0,IF(ISBLANK(A25),0,IF((OR(EXACT(A25,FRI_Stoß!$C$2:$C$105))),VLOOKUP(A25,FRI_Stoß!$C$2:$I$105,4,FALSE))))</f>
        <v>25</v>
      </c>
      <c r="AD25" s="29">
        <f>IF(AC25&lt;=0,51,RANK(AC25,$AC$4:$AC$60,0))</f>
        <v>10</v>
      </c>
      <c r="AE25" s="40">
        <f>VLOOKUP(AD25,[1]Punktezuordnung!$A$2:$B$52,2,FALSE())</f>
        <v>41</v>
      </c>
      <c r="AF25" s="59">
        <v>0</v>
      </c>
      <c r="AG25" s="29">
        <f>IF(AF25&lt;=0,51,RANK(AF25,$AF$4:$AF$60,0))</f>
        <v>51</v>
      </c>
      <c r="AH25" s="40">
        <f>VLOOKUP(AG25,[1]Punktezuordnung!$A$2:$B$52,2,FALSE())</f>
        <v>0</v>
      </c>
      <c r="AI25" s="59">
        <v>0</v>
      </c>
      <c r="AJ25" s="29">
        <f>IF(AI25&lt;=0,51,RANK(AI25,$AI$4:$AI$49,0))</f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>IF(AL25=100,51,RANK(AL25,$AL$4:$AL$60,1))</f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IF(ISBLANK(NIA_Weit!$A$2),0,IF(ISBLANK(A25),0,IF((OR(EXACT(A25,NIA_Weit!$C$2:$C$200))),VLOOKUP(A25,NIA_Weit!$C$2:$I$200,4,FALSE))))</f>
        <v>0</v>
      </c>
      <c r="AP25" s="29">
        <f>IF(AO25&lt;=0,51,RANK(AO25,$AO$4:$AO$60,0))</f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>IF(AR25&lt;=0,51,RANK(AR25,$AR$4:$AR$60,0))</f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>IF(AU25&lt;=0,51,RANK(AU25,$AU$4:$AU$60,0))</f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>IF(AX25&gt;=100,51,RANK(AX25,$AX$4:$AX$60,1))</f>
        <v>51</v>
      </c>
      <c r="AZ25" s="30">
        <f>VLOOKUP(AY25,[1]Punktezuordnung!$A$2:$B$52,2,FALSE())</f>
        <v>0</v>
      </c>
      <c r="BA25" s="56">
        <f t="array" ref="BA25">IF(ISBLANK(ANG_Hoch!$A$2),0,IF(ISBLANK(A25),0,IF((OR(EXACT(A25,ANG_Hoch!$C$2:$C$200))),VLOOKUP(A25,ANG_Hoch!$C$2:$I$200,4,FALSE))))</f>
        <v>0</v>
      </c>
      <c r="BB25" s="29">
        <f>IF(BA25&lt;=0,51,RANK(BA25,$BA$4:$BA$60,0))</f>
        <v>51</v>
      </c>
      <c r="BC25" s="39">
        <f>VLOOKUP(BB25,[1]Punktezuordnung!$A$2:$B$52,2,FALSE())</f>
        <v>0</v>
      </c>
    </row>
    <row r="26" spans="1:55" x14ac:dyDescent="0.3">
      <c r="A26" s="24" t="s">
        <v>114</v>
      </c>
      <c r="B26" s="24" t="s">
        <v>70</v>
      </c>
      <c r="C26" s="24">
        <v>2017</v>
      </c>
      <c r="D26" s="24" t="s">
        <v>29</v>
      </c>
      <c r="E26" s="29">
        <f>IF(F26=0,"",RANK(F26,$F$4:$F$60,0))</f>
        <v>23</v>
      </c>
      <c r="F26" s="40">
        <f>SUM(LARGE(H26:S26,{1;2;3;4;5;6;7;8;9}))</f>
        <v>136</v>
      </c>
      <c r="G26" s="34">
        <f>COUNTIF(H26:S26,"&gt;0")</f>
        <v>4</v>
      </c>
      <c r="H26" s="35">
        <f>V26</f>
        <v>42</v>
      </c>
      <c r="I26" s="30">
        <f>Y26</f>
        <v>20</v>
      </c>
      <c r="J26" s="35">
        <f>AB26</f>
        <v>39</v>
      </c>
      <c r="K26" s="30">
        <f>AE26</f>
        <v>35</v>
      </c>
      <c r="L26" s="31">
        <f>AH26</f>
        <v>0</v>
      </c>
      <c r="M26" s="32">
        <f>AK26</f>
        <v>0</v>
      </c>
      <c r="N26" s="36">
        <f>AN26</f>
        <v>0</v>
      </c>
      <c r="O26" s="52">
        <f>AQ26</f>
        <v>0</v>
      </c>
      <c r="P26" s="35">
        <f>AT26</f>
        <v>0</v>
      </c>
      <c r="Q26" s="30">
        <f>AW26</f>
        <v>0</v>
      </c>
      <c r="R26" s="35">
        <f>AZ26</f>
        <v>0</v>
      </c>
      <c r="S26" s="30">
        <f>BC26</f>
        <v>0</v>
      </c>
      <c r="T26" s="25">
        <f t="array" ref="T26">IF(ISBLANK(ALS_Sprint!$A$2),100,IF(ISBLANK(A26),100,IF((OR(EXACT(A26,ALS_Sprint!$C$2:$C$107))),VLOOKUP(A26,ALS_Sprint!$C$2:$I$107,4,FALSE))))</f>
        <v>8.02</v>
      </c>
      <c r="U26" s="29">
        <f>IF(T26&gt;=100,51,RANK(T26,$T$4:$T$60,1))</f>
        <v>9</v>
      </c>
      <c r="V26" s="40">
        <f>VLOOKUP(U26,[1]Punktezuordnung!$A$2:$B$52,2,FALSE())</f>
        <v>42</v>
      </c>
      <c r="W26" s="44">
        <f t="array" ref="W26">IF(ISBLANK(ALS_Wurf!$A$2),0,IF(ISBLANK(A26),0,IF((OR(EXACT(A26,ALS_Wurf!$C$2:$C$108))),VLOOKUP(A26,ALS_Wurf!$C$2:$I$108,4,FALSE))))</f>
        <v>22</v>
      </c>
      <c r="X26" s="29">
        <f>IF(W26&lt;=0,51,RANK(W26,$W$4:$W$60,0))</f>
        <v>31</v>
      </c>
      <c r="Y26" s="40">
        <f>VLOOKUP(X26,[1]Punktezuordnung!$A$2:$B$52,2,FALSE())</f>
        <v>20</v>
      </c>
      <c r="Z26" s="28">
        <f t="array" ref="Z26">IF(ISBLANK(FRI_Sprint!$A$2),100,IF(ISBLANK(A26),100,IF((OR(EXACT(A26,FRI_Sprint!$C$2:$C$112))),VLOOKUP(A26,FRI_Sprint!$C$2:$I$112,4,FALSE))))</f>
        <v>8.3000000000000007</v>
      </c>
      <c r="AA26" s="29">
        <f>IF(Z26&gt;=100,51,RANK(Z26,$Z$4:$Z$60,1))</f>
        <v>12</v>
      </c>
      <c r="AB26" s="40">
        <f>VLOOKUP(AA26,[1]Punktezuordnung!$A$2:$B$52,2,FALSE())</f>
        <v>39</v>
      </c>
      <c r="AC26" s="37">
        <f t="array" ref="AC26">IF(ISBLANK(FRI_Stoß!$A$2),0,IF(ISBLANK(A26),0,IF((OR(EXACT(A26,FRI_Stoß!$C$2:$C$105))),VLOOKUP(A26,FRI_Stoß!$C$2:$I$105,4,FALSE))))</f>
        <v>21</v>
      </c>
      <c r="AD26" s="29">
        <f>IF(AC26&lt;=0,51,RANK(AC26,$AC$4:$AC$60,0))</f>
        <v>16</v>
      </c>
      <c r="AE26" s="40">
        <f>VLOOKUP(AD26,[1]Punktezuordnung!$A$2:$B$52,2,FALSE())</f>
        <v>35</v>
      </c>
      <c r="AF26" s="59">
        <v>0</v>
      </c>
      <c r="AG26" s="29">
        <f>IF(AF26&lt;=0,51,RANK(AF26,$AF$4:$AF$60,0))</f>
        <v>51</v>
      </c>
      <c r="AH26" s="40">
        <f>VLOOKUP(AG26,[1]Punktezuordnung!$A$2:$B$52,2,FALSE())</f>
        <v>0</v>
      </c>
      <c r="AI26" s="59">
        <v>0</v>
      </c>
      <c r="AJ26" s="29">
        <f>IF(AI26&lt;=0,51,RANK(AI26,$AI$4:$AI$49,0))</f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>IF(AL26=100,51,RANK(AL26,$AL$4:$AL$60,1))</f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IF(ISBLANK(NIA_Weit!$A$2),0,IF(ISBLANK(A26),0,IF((OR(EXACT(A26,NIA_Weit!$C$2:$C$200))),VLOOKUP(A26,NIA_Weit!$C$2:$I$200,4,FALSE))))</f>
        <v>0</v>
      </c>
      <c r="AP26" s="29">
        <f>IF(AO26&lt;=0,51,RANK(AO26,$AO$4:$AO$60,0))</f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>IF(AR26&lt;=0,51,RANK(AR26,$AR$4:$AR$60,0))</f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>IF(AU26&lt;=0,51,RANK(AU26,$AU$4:$AU$60,0))</f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>IF(AX26&gt;=100,51,RANK(AX26,$AX$4:$AX$60,1))</f>
        <v>51</v>
      </c>
      <c r="AZ26" s="30">
        <f>VLOOKUP(AY26,[1]Punktezuordnung!$A$2:$B$52,2,FALSE())</f>
        <v>0</v>
      </c>
      <c r="BA26" s="56">
        <f t="array" ref="BA26">IF(ISBLANK(ANG_Hoch!$A$2),0,IF(ISBLANK(A26),0,IF((OR(EXACT(A26,ANG_Hoch!$C$2:$C$200))),VLOOKUP(A26,ANG_Hoch!$C$2:$I$200,4,FALSE))))</f>
        <v>0</v>
      </c>
      <c r="BB26" s="29">
        <f>IF(BA26&lt;=0,51,RANK(BA26,$BA$4:$BA$60,0))</f>
        <v>51</v>
      </c>
      <c r="BC26" s="39">
        <f>VLOOKUP(BB26,[1]Punktezuordnung!$A$2:$B$52,2,FALSE())</f>
        <v>0</v>
      </c>
    </row>
    <row r="27" spans="1:55" x14ac:dyDescent="0.3">
      <c r="A27" s="24" t="s">
        <v>116</v>
      </c>
      <c r="B27" s="24" t="s">
        <v>70</v>
      </c>
      <c r="C27" s="24">
        <v>2017</v>
      </c>
      <c r="D27" s="24" t="s">
        <v>27</v>
      </c>
      <c r="E27" s="29">
        <f>IF(F27=0,"",RANK(F27,$F$4:$F$60,0))</f>
        <v>24</v>
      </c>
      <c r="F27" s="40">
        <f>SUM(LARGE(H27:S27,{1;2;3;4;5;6;7;8;9}))</f>
        <v>134</v>
      </c>
      <c r="G27" s="34">
        <f>COUNTIF(H27:S27,"&gt;0")</f>
        <v>4</v>
      </c>
      <c r="H27" s="35">
        <f>V27</f>
        <v>35</v>
      </c>
      <c r="I27" s="30">
        <f>Y27</f>
        <v>26</v>
      </c>
      <c r="J27" s="35">
        <f>AB27</f>
        <v>44</v>
      </c>
      <c r="K27" s="30">
        <f>AE27</f>
        <v>29</v>
      </c>
      <c r="L27" s="31">
        <f>AH27</f>
        <v>0</v>
      </c>
      <c r="M27" s="32">
        <f>AK27</f>
        <v>0</v>
      </c>
      <c r="N27" s="36">
        <f>AN27</f>
        <v>0</v>
      </c>
      <c r="O27" s="52">
        <f>AQ27</f>
        <v>0</v>
      </c>
      <c r="P27" s="35">
        <f>AT27</f>
        <v>0</v>
      </c>
      <c r="Q27" s="30">
        <f>AW27</f>
        <v>0</v>
      </c>
      <c r="R27" s="35">
        <f>AZ27</f>
        <v>0</v>
      </c>
      <c r="S27" s="30">
        <f>BC27</f>
        <v>0</v>
      </c>
      <c r="T27" s="25">
        <f t="array" ref="T27">IF(ISBLANK(ALS_Sprint!$A$2),100,IF(ISBLANK(A27),100,IF((OR(EXACT(A27,ALS_Sprint!$C$2:$C$107))),VLOOKUP(A27,ALS_Sprint!$C$2:$I$107,4,FALSE))))</f>
        <v>8.36</v>
      </c>
      <c r="U27" s="29">
        <f>IF(T27&gt;=100,51,RANK(T27,$T$4:$T$60,1))</f>
        <v>16</v>
      </c>
      <c r="V27" s="40">
        <f>VLOOKUP(U27,[1]Punktezuordnung!$A$2:$B$52,2,FALSE())</f>
        <v>35</v>
      </c>
      <c r="W27" s="44">
        <f t="array" ref="W27">IF(ISBLANK(ALS_Wurf!$A$2),0,IF(ISBLANK(A27),0,IF((OR(EXACT(A27,ALS_Wurf!$C$2:$C$108))),VLOOKUP(A27,ALS_Wurf!$C$2:$I$108,4,FALSE))))</f>
        <v>25</v>
      </c>
      <c r="X27" s="29">
        <f>IF(W27&lt;=0,51,RANK(W27,$W$4:$W$60,0))</f>
        <v>25</v>
      </c>
      <c r="Y27" s="40">
        <f>VLOOKUP(X27,[1]Punktezuordnung!$A$2:$B$52,2,FALSE())</f>
        <v>26</v>
      </c>
      <c r="Z27" s="28">
        <f t="array" ref="Z27">IF(ISBLANK(FRI_Sprint!$A$2),100,IF(ISBLANK(A27),100,IF((OR(EXACT(A27,FRI_Sprint!$C$2:$C$112))),VLOOKUP(A27,FRI_Sprint!$C$2:$I$112,4,FALSE))))</f>
        <v>8.1999999999999993</v>
      </c>
      <c r="AA27" s="29">
        <f>IF(Z27&gt;=100,51,RANK(Z27,$Z$4:$Z$60,1))</f>
        <v>7</v>
      </c>
      <c r="AB27" s="40">
        <f>VLOOKUP(AA27,[1]Punktezuordnung!$A$2:$B$52,2,FALSE())</f>
        <v>44</v>
      </c>
      <c r="AC27" s="37">
        <f t="array" ref="AC27">IF(ISBLANK(FRI_Stoß!$A$2),0,IF(ISBLANK(A27),0,IF((OR(EXACT(A27,FRI_Stoß!$C$2:$C$105))),VLOOKUP(A27,FRI_Stoß!$C$2:$I$105,4,FALSE))))</f>
        <v>20</v>
      </c>
      <c r="AD27" s="29">
        <f>IF(AC27&lt;=0,51,RANK(AC27,$AC$4:$AC$60,0))</f>
        <v>22</v>
      </c>
      <c r="AE27" s="40">
        <f>VLOOKUP(AD27,[1]Punktezuordnung!$A$2:$B$52,2,FALSE())</f>
        <v>29</v>
      </c>
      <c r="AF27" s="59">
        <v>0</v>
      </c>
      <c r="AG27" s="29">
        <f>IF(AF27&lt;=0,51,RANK(AF27,$AF$4:$AF$60,0))</f>
        <v>51</v>
      </c>
      <c r="AH27" s="40">
        <f>VLOOKUP(AG27,[1]Punktezuordnung!$A$2:$B$52,2,FALSE())</f>
        <v>0</v>
      </c>
      <c r="AI27" s="59">
        <v>0</v>
      </c>
      <c r="AJ27" s="29">
        <f>IF(AI27&lt;=0,51,RANK(AI27,$AI$4:$AI$49,0))</f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>IF(AL27=100,51,RANK(AL27,$AL$4:$AL$60,1))</f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IF(ISBLANK(NIA_Weit!$A$2),0,IF(ISBLANK(A27),0,IF((OR(EXACT(A27,NIA_Weit!$C$2:$C$200))),VLOOKUP(A27,NIA_Weit!$C$2:$I$200,4,FALSE))))</f>
        <v>0</v>
      </c>
      <c r="AP27" s="29">
        <f>IF(AO27&lt;=0,51,RANK(AO27,$AO$4:$AO$60,0))</f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>IF(AR27&lt;=0,51,RANK(AR27,$AR$4:$AR$60,0))</f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>IF(AU27&lt;=0,51,RANK(AU27,$AU$4:$AU$60,0))</f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>IF(AX27&gt;=100,51,RANK(AX27,$AX$4:$AX$60,1))</f>
        <v>51</v>
      </c>
      <c r="AZ27" s="30">
        <f>VLOOKUP(AY27,[1]Punktezuordnung!$A$2:$B$52,2,FALSE())</f>
        <v>0</v>
      </c>
      <c r="BA27" s="56">
        <f t="array" ref="BA27">IF(ISBLANK(ANG_Hoch!$A$2),0,IF(ISBLANK(A27),0,IF((OR(EXACT(A27,ANG_Hoch!$C$2:$C$200))),VLOOKUP(A27,ANG_Hoch!$C$2:$I$200,4,FALSE))))</f>
        <v>0</v>
      </c>
      <c r="BB27" s="29">
        <f>IF(BA27&lt;=0,51,RANK(BA27,$BA$4:$BA$60,0))</f>
        <v>51</v>
      </c>
      <c r="BC27" s="39">
        <f>VLOOKUP(BB27,[1]Punktezuordnung!$A$2:$B$52,2,FALSE())</f>
        <v>0</v>
      </c>
    </row>
    <row r="28" spans="1:55" x14ac:dyDescent="0.3">
      <c r="A28" s="24" t="s">
        <v>113</v>
      </c>
      <c r="B28" s="24" t="s">
        <v>70</v>
      </c>
      <c r="C28" s="24">
        <v>2017</v>
      </c>
      <c r="D28" s="24" t="s">
        <v>29</v>
      </c>
      <c r="E28" s="29">
        <f>IF(F28=0,"",RANK(F28,$F$4:$F$60,0))</f>
        <v>25</v>
      </c>
      <c r="F28" s="40">
        <f>SUM(LARGE(H28:S28,{1;2;3;4;5;6;7;8;9}))</f>
        <v>132</v>
      </c>
      <c r="G28" s="34">
        <f>COUNTIF(H28:S28,"&gt;0")</f>
        <v>4</v>
      </c>
      <c r="H28" s="35">
        <f>V28</f>
        <v>31</v>
      </c>
      <c r="I28" s="30">
        <f>Y28</f>
        <v>32</v>
      </c>
      <c r="J28" s="35">
        <f>AB28</f>
        <v>34</v>
      </c>
      <c r="K28" s="30">
        <f>AE28</f>
        <v>35</v>
      </c>
      <c r="L28" s="31">
        <f>AH28</f>
        <v>0</v>
      </c>
      <c r="M28" s="32">
        <f>AK28</f>
        <v>0</v>
      </c>
      <c r="N28" s="36">
        <f>AN28</f>
        <v>0</v>
      </c>
      <c r="O28" s="52">
        <f>AQ28</f>
        <v>0</v>
      </c>
      <c r="P28" s="35">
        <f>AT28</f>
        <v>0</v>
      </c>
      <c r="Q28" s="30">
        <f>AW28</f>
        <v>0</v>
      </c>
      <c r="R28" s="35">
        <f>AZ28</f>
        <v>0</v>
      </c>
      <c r="S28" s="30">
        <f>BC28</f>
        <v>0</v>
      </c>
      <c r="T28" s="25">
        <f t="array" ref="T28">IF(ISBLANK(ALS_Sprint!$A$2),100,IF(ISBLANK(A28),100,IF((OR(EXACT(A28,ALS_Sprint!$C$2:$C$107))),VLOOKUP(A28,ALS_Sprint!$C$2:$I$107,4,FALSE))))</f>
        <v>8.43</v>
      </c>
      <c r="U28" s="29">
        <f>IF(T28&gt;=100,51,RANK(T28,$T$4:$T$60,1))</f>
        <v>20</v>
      </c>
      <c r="V28" s="40">
        <f>VLOOKUP(U28,[1]Punktezuordnung!$A$2:$B$52,2,FALSE())</f>
        <v>31</v>
      </c>
      <c r="W28" s="44">
        <f t="array" ref="W28">IF(ISBLANK(ALS_Wurf!$A$2),0,IF(ISBLANK(A28),0,IF((OR(EXACT(A28,ALS_Wurf!$C$2:$C$108))),VLOOKUP(A28,ALS_Wurf!$C$2:$I$108,4,FALSE))))</f>
        <v>29</v>
      </c>
      <c r="X28" s="29">
        <f>IF(W28&lt;=0,51,RANK(W28,$W$4:$W$60,0))</f>
        <v>19</v>
      </c>
      <c r="Y28" s="40">
        <f>VLOOKUP(X28,[1]Punktezuordnung!$A$2:$B$52,2,FALSE())</f>
        <v>32</v>
      </c>
      <c r="Z28" s="28">
        <f t="array" ref="Z28">IF(ISBLANK(FRI_Sprint!$A$2),100,IF(ISBLANK(A28),100,IF((OR(EXACT(A28,FRI_Sprint!$C$2:$C$112))),VLOOKUP(A28,FRI_Sprint!$C$2:$I$112,4,FALSE))))</f>
        <v>8.6</v>
      </c>
      <c r="AA28" s="29">
        <f>IF(Z28&gt;=100,51,RANK(Z28,$Z$4:$Z$60,1))</f>
        <v>17</v>
      </c>
      <c r="AB28" s="40">
        <f>VLOOKUP(AA28,[1]Punktezuordnung!$A$2:$B$52,2,FALSE())</f>
        <v>34</v>
      </c>
      <c r="AC28" s="37">
        <f t="array" ref="AC28">IF(ISBLANK(FRI_Stoß!$A$2),0,IF(ISBLANK(A28),0,IF((OR(EXACT(A28,FRI_Stoß!$C$2:$C$105))),VLOOKUP(A28,FRI_Stoß!$C$2:$I$105,4,FALSE))))</f>
        <v>21</v>
      </c>
      <c r="AD28" s="29">
        <f>IF(AC28&lt;=0,51,RANK(AC28,$AC$4:$AC$60,0))</f>
        <v>16</v>
      </c>
      <c r="AE28" s="40">
        <f>VLOOKUP(AD28,[1]Punktezuordnung!$A$2:$B$52,2,FALSE())</f>
        <v>35</v>
      </c>
      <c r="AF28" s="59">
        <v>0</v>
      </c>
      <c r="AG28" s="29">
        <f>IF(AF28&lt;=0,51,RANK(AF28,$AF$4:$AF$60,0))</f>
        <v>51</v>
      </c>
      <c r="AH28" s="40">
        <f>VLOOKUP(AG28,[1]Punktezuordnung!$A$2:$B$52,2,FALSE())</f>
        <v>0</v>
      </c>
      <c r="AI28" s="59">
        <v>0</v>
      </c>
      <c r="AJ28" s="29">
        <f>IF(AI28&lt;=0,51,RANK(AI28,$AI$4:$AI$49,0))</f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>IF(AL28=100,51,RANK(AL28,$AL$4:$AL$60,1))</f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IF(ISBLANK(NIA_Weit!$A$2),0,IF(ISBLANK(A28),0,IF((OR(EXACT(A28,NIA_Weit!$C$2:$C$200))),VLOOKUP(A28,NIA_Weit!$C$2:$I$200,4,FALSE))))</f>
        <v>0</v>
      </c>
      <c r="AP28" s="29">
        <f>IF(AO28&lt;=0,51,RANK(AO28,$AO$4:$AO$60,0))</f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>IF(AR28&lt;=0,51,RANK(AR28,$AR$4:$AR$60,0))</f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>IF(AU28&lt;=0,51,RANK(AU28,$AU$4:$AU$60,0))</f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>IF(AX28&gt;=100,51,RANK(AX28,$AX$4:$AX$60,1))</f>
        <v>51</v>
      </c>
      <c r="AZ28" s="30">
        <f>VLOOKUP(AY28,[1]Punktezuordnung!$A$2:$B$52,2,FALSE())</f>
        <v>0</v>
      </c>
      <c r="BA28" s="56">
        <f t="array" ref="BA28">IF(ISBLANK(ANG_Hoch!$A$2),0,IF(ISBLANK(A28),0,IF((OR(EXACT(A28,ANG_Hoch!$C$2:$C$200))),VLOOKUP(A28,ANG_Hoch!$C$2:$I$200,4,FALSE))))</f>
        <v>0</v>
      </c>
      <c r="BB28" s="29">
        <f>IF(BA28&lt;=0,51,RANK(BA28,$BA$4:$BA$60,0))</f>
        <v>51</v>
      </c>
      <c r="BC28" s="39">
        <f>VLOOKUP(BB28,[1]Punktezuordnung!$A$2:$B$52,2,FALSE())</f>
        <v>0</v>
      </c>
    </row>
    <row r="29" spans="1:55" x14ac:dyDescent="0.3">
      <c r="A29" s="24" t="s">
        <v>117</v>
      </c>
      <c r="B29" s="24" t="s">
        <v>70</v>
      </c>
      <c r="C29" s="24">
        <v>2017</v>
      </c>
      <c r="D29" s="24" t="s">
        <v>66</v>
      </c>
      <c r="E29" s="29">
        <f>IF(F29=0,"",RANK(F29,$F$4:$F$60,0))</f>
        <v>26</v>
      </c>
      <c r="F29" s="40">
        <f>SUM(LARGE(H29:S29,{1;2;3;4;5;6;7;8;9}))</f>
        <v>130</v>
      </c>
      <c r="G29" s="34">
        <f>COUNTIF(H29:S29,"&gt;0")</f>
        <v>4</v>
      </c>
      <c r="H29" s="35">
        <f>V29</f>
        <v>28</v>
      </c>
      <c r="I29" s="30">
        <f>Y29</f>
        <v>33</v>
      </c>
      <c r="J29" s="35">
        <f>AB29</f>
        <v>31</v>
      </c>
      <c r="K29" s="30">
        <f>AE29</f>
        <v>38</v>
      </c>
      <c r="L29" s="31">
        <f>AH29</f>
        <v>0</v>
      </c>
      <c r="M29" s="32">
        <f>AK29</f>
        <v>0</v>
      </c>
      <c r="N29" s="36">
        <f>AN29</f>
        <v>0</v>
      </c>
      <c r="O29" s="52">
        <f>AQ29</f>
        <v>0</v>
      </c>
      <c r="P29" s="35">
        <f>AT29</f>
        <v>0</v>
      </c>
      <c r="Q29" s="30">
        <f>AW29</f>
        <v>0</v>
      </c>
      <c r="R29" s="35">
        <f>AZ29</f>
        <v>0</v>
      </c>
      <c r="S29" s="30">
        <f>BC29</f>
        <v>0</v>
      </c>
      <c r="T29" s="25">
        <f t="array" ref="T29">IF(ISBLANK(ALS_Sprint!$A$2),100,IF(ISBLANK(A29),100,IF((OR(EXACT(A29,ALS_Sprint!$C$2:$C$107))),VLOOKUP(A29,ALS_Sprint!$C$2:$I$107,4,FALSE))))</f>
        <v>8.6199999999999992</v>
      </c>
      <c r="U29" s="29">
        <f>IF(T29&gt;=100,51,RANK(T29,$T$4:$T$60,1))</f>
        <v>23</v>
      </c>
      <c r="V29" s="40">
        <f>VLOOKUP(U29,[1]Punktezuordnung!$A$2:$B$52,2,FALSE())</f>
        <v>28</v>
      </c>
      <c r="W29" s="44">
        <f t="array" ref="W29">IF(ISBLANK(ALS_Wurf!$A$2),0,IF(ISBLANK(A29),0,IF((OR(EXACT(A29,ALS_Wurf!$C$2:$C$108))),VLOOKUP(A29,ALS_Wurf!$C$2:$I$108,4,FALSE))))</f>
        <v>30</v>
      </c>
      <c r="X29" s="29">
        <f>IF(W29&lt;=0,51,RANK(W29,$W$4:$W$60,0))</f>
        <v>18</v>
      </c>
      <c r="Y29" s="40">
        <f>VLOOKUP(X29,[1]Punktezuordnung!$A$2:$B$52,2,FALSE())</f>
        <v>33</v>
      </c>
      <c r="Z29" s="28">
        <f t="array" ref="Z29">IF(ISBLANK(FRI_Sprint!$A$2),100,IF(ISBLANK(A29),100,IF((OR(EXACT(A29,FRI_Sprint!$C$2:$C$112))),VLOOKUP(A29,FRI_Sprint!$C$2:$I$112,4,FALSE))))</f>
        <v>8.6999999999999993</v>
      </c>
      <c r="AA29" s="29">
        <f>IF(Z29&gt;=100,51,RANK(Z29,$Z$4:$Z$60,1))</f>
        <v>20</v>
      </c>
      <c r="AB29" s="40">
        <f>VLOOKUP(AA29,[1]Punktezuordnung!$A$2:$B$52,2,FALSE())</f>
        <v>31</v>
      </c>
      <c r="AC29" s="37">
        <f t="array" ref="AC29">IF(ISBLANK(FRI_Stoß!$A$2),0,IF(ISBLANK(A29),0,IF((OR(EXACT(A29,FRI_Stoß!$C$2:$C$105))),VLOOKUP(A29,FRI_Stoß!$C$2:$I$105,4,FALSE))))</f>
        <v>22</v>
      </c>
      <c r="AD29" s="29">
        <f>IF(AC29&lt;=0,51,RANK(AC29,$AC$4:$AC$60,0))</f>
        <v>13</v>
      </c>
      <c r="AE29" s="40">
        <f>VLOOKUP(AD29,[1]Punktezuordnung!$A$2:$B$52,2,FALSE())</f>
        <v>38</v>
      </c>
      <c r="AF29" s="59">
        <v>0</v>
      </c>
      <c r="AG29" s="29">
        <f>IF(AF29&lt;=0,51,RANK(AF29,$AF$4:$AF$60,0))</f>
        <v>51</v>
      </c>
      <c r="AH29" s="40">
        <f>VLOOKUP(AG29,[1]Punktezuordnung!$A$2:$B$52,2,FALSE())</f>
        <v>0</v>
      </c>
      <c r="AI29" s="59">
        <v>0</v>
      </c>
      <c r="AJ29" s="29">
        <f>IF(AI29&lt;=0,51,RANK(AI29,$AI$4:$AI$49,0))</f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>IF(AL29=100,51,RANK(AL29,$AL$4:$AL$60,1))</f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IF(ISBLANK(NIA_Weit!$A$2),0,IF(ISBLANK(A29),0,IF((OR(EXACT(A29,NIA_Weit!$C$2:$C$200))),VLOOKUP(A29,NIA_Weit!$C$2:$I$200,4,FALSE))))</f>
        <v>0</v>
      </c>
      <c r="AP29" s="29">
        <f>IF(AO29&lt;=0,51,RANK(AO29,$AO$4:$AO$60,0))</f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>IF(AR29&lt;=0,51,RANK(AR29,$AR$4:$AR$60,0))</f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>IF(AU29&lt;=0,51,RANK(AU29,$AU$4:$AU$60,0))</f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>IF(AX29&gt;=100,51,RANK(AX29,$AX$4:$AX$60,1))</f>
        <v>51</v>
      </c>
      <c r="AZ29" s="30">
        <f>VLOOKUP(AY29,[1]Punktezuordnung!$A$2:$B$52,2,FALSE())</f>
        <v>0</v>
      </c>
      <c r="BA29" s="56">
        <f t="array" ref="BA29">IF(ISBLANK(ANG_Hoch!$A$2),0,IF(ISBLANK(A29),0,IF((OR(EXACT(A29,ANG_Hoch!$C$2:$C$200))),VLOOKUP(A29,ANG_Hoch!$C$2:$I$200,4,FALSE))))</f>
        <v>0</v>
      </c>
      <c r="BB29" s="29">
        <f>IF(BA29&lt;=0,51,RANK(BA29,$BA$4:$BA$60,0))</f>
        <v>51</v>
      </c>
      <c r="BC29" s="39">
        <f>VLOOKUP(BB29,[1]Punktezuordnung!$A$2:$B$52,2,FALSE())</f>
        <v>0</v>
      </c>
    </row>
    <row r="30" spans="1:55" x14ac:dyDescent="0.3">
      <c r="A30" s="24" t="s">
        <v>120</v>
      </c>
      <c r="B30" s="24" t="s">
        <v>70</v>
      </c>
      <c r="C30" s="24">
        <v>2017</v>
      </c>
      <c r="D30" s="24" t="s">
        <v>39</v>
      </c>
      <c r="E30" s="29">
        <f>IF(F30=0,"",RANK(F30,$F$4:$F$60,0))</f>
        <v>27</v>
      </c>
      <c r="F30" s="40">
        <f>SUM(LARGE(H30:S30,{1;2;3;4;5;6;7;8;9}))</f>
        <v>124</v>
      </c>
      <c r="G30" s="34">
        <f>COUNTIF(H30:S30,"&gt;0")</f>
        <v>4</v>
      </c>
      <c r="H30" s="35">
        <f>V30</f>
        <v>33</v>
      </c>
      <c r="I30" s="30">
        <f>Y30</f>
        <v>26</v>
      </c>
      <c r="J30" s="35">
        <f>AB30</f>
        <v>36</v>
      </c>
      <c r="K30" s="30">
        <f>AE30</f>
        <v>29</v>
      </c>
      <c r="L30" s="31">
        <f>AH30</f>
        <v>0</v>
      </c>
      <c r="M30" s="32">
        <f>AK30</f>
        <v>0</v>
      </c>
      <c r="N30" s="36">
        <f>AN30</f>
        <v>0</v>
      </c>
      <c r="O30" s="52">
        <f>AQ30</f>
        <v>0</v>
      </c>
      <c r="P30" s="35">
        <f>AT30</f>
        <v>0</v>
      </c>
      <c r="Q30" s="30">
        <f>AW30</f>
        <v>0</v>
      </c>
      <c r="R30" s="35">
        <f>AZ30</f>
        <v>0</v>
      </c>
      <c r="S30" s="30">
        <f>BC30</f>
        <v>0</v>
      </c>
      <c r="T30" s="25">
        <f t="array" ref="T30">IF(ISBLANK(ALS_Sprint!$A$2),100,IF(ISBLANK(A30),100,IF((OR(EXACT(A30,ALS_Sprint!$C$2:$C$107))),VLOOKUP(A30,ALS_Sprint!$C$2:$I$107,4,FALSE))))</f>
        <v>8.39</v>
      </c>
      <c r="U30" s="29">
        <f>IF(T30&gt;=100,51,RANK(T30,$T$4:$T$60,1))</f>
        <v>18</v>
      </c>
      <c r="V30" s="40">
        <f>VLOOKUP(U30,[1]Punktezuordnung!$A$2:$B$52,2,FALSE())</f>
        <v>33</v>
      </c>
      <c r="W30" s="44">
        <f t="array" ref="W30">IF(ISBLANK(ALS_Wurf!$A$2),0,IF(ISBLANK(A30),0,IF((OR(EXACT(A30,ALS_Wurf!$C$2:$C$108))),VLOOKUP(A30,ALS_Wurf!$C$2:$I$108,4,FALSE))))</f>
        <v>25</v>
      </c>
      <c r="X30" s="29">
        <f>IF(W30&lt;=0,51,RANK(W30,$W$4:$W$60,0))</f>
        <v>25</v>
      </c>
      <c r="Y30" s="40">
        <f>VLOOKUP(X30,[1]Punktezuordnung!$A$2:$B$52,2,FALSE())</f>
        <v>26</v>
      </c>
      <c r="Z30" s="28">
        <f t="array" ref="Z30">IF(ISBLANK(FRI_Sprint!$A$2),100,IF(ISBLANK(A30),100,IF((OR(EXACT(A30,FRI_Sprint!$C$2:$C$112))),VLOOKUP(A30,FRI_Sprint!$C$2:$I$112,4,FALSE))))</f>
        <v>8.5</v>
      </c>
      <c r="AA30" s="29">
        <f>IF(Z30&gt;=100,51,RANK(Z30,$Z$4:$Z$60,1))</f>
        <v>15</v>
      </c>
      <c r="AB30" s="40">
        <f>VLOOKUP(AA30,[1]Punktezuordnung!$A$2:$B$52,2,FALSE())</f>
        <v>36</v>
      </c>
      <c r="AC30" s="37">
        <f t="array" ref="AC30">IF(ISBLANK(FRI_Stoß!$A$2),0,IF(ISBLANK(A30),0,IF((OR(EXACT(A30,FRI_Stoß!$C$2:$C$105))),VLOOKUP(A30,FRI_Stoß!$C$2:$I$105,4,FALSE))))</f>
        <v>20</v>
      </c>
      <c r="AD30" s="29">
        <f>IF(AC30&lt;=0,51,RANK(AC30,$AC$4:$AC$60,0))</f>
        <v>22</v>
      </c>
      <c r="AE30" s="40">
        <f>VLOOKUP(AD30,[1]Punktezuordnung!$A$2:$B$52,2,FALSE())</f>
        <v>29</v>
      </c>
      <c r="AF30" s="59">
        <v>0</v>
      </c>
      <c r="AG30" s="29">
        <f>IF(AF30&lt;=0,51,RANK(AF30,$AF$4:$AF$60,0))</f>
        <v>51</v>
      </c>
      <c r="AH30" s="40">
        <f>VLOOKUP(AG30,[1]Punktezuordnung!$A$2:$B$52,2,FALSE())</f>
        <v>0</v>
      </c>
      <c r="AI30" s="59">
        <v>0</v>
      </c>
      <c r="AJ30" s="29">
        <f>IF(AI30&lt;=0,51,RANK(AI30,$AI$4:$AI$49,0))</f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>IF(AL30=100,51,RANK(AL30,$AL$4:$AL$60,1))</f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IF(ISBLANK(NIA_Weit!$A$2),0,IF(ISBLANK(A30),0,IF((OR(EXACT(A30,NIA_Weit!$C$2:$C$200))),VLOOKUP(A30,NIA_Weit!$C$2:$I$200,4,FALSE))))</f>
        <v>0</v>
      </c>
      <c r="AP30" s="29">
        <f>IF(AO30&lt;=0,51,RANK(AO30,$AO$4:$AO$60,0))</f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>IF(AR30&lt;=0,51,RANK(AR30,$AR$4:$AR$60,0))</f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>IF(AU30&lt;=0,51,RANK(AU30,$AU$4:$AU$60,0))</f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>IF(AX30&gt;=100,51,RANK(AX30,$AX$4:$AX$60,1))</f>
        <v>51</v>
      </c>
      <c r="AZ30" s="30">
        <f>VLOOKUP(AY30,[1]Punktezuordnung!$A$2:$B$52,2,FALSE())</f>
        <v>0</v>
      </c>
      <c r="BA30" s="56">
        <f t="array" ref="BA30">IF(ISBLANK(ANG_Hoch!$A$2),0,IF(ISBLANK(A30),0,IF((OR(EXACT(A30,ANG_Hoch!$C$2:$C$200))),VLOOKUP(A30,ANG_Hoch!$C$2:$I$200,4,FALSE))))</f>
        <v>0</v>
      </c>
      <c r="BB30" s="29">
        <f>IF(BA30&lt;=0,51,RANK(BA30,$BA$4:$BA$60,0))</f>
        <v>51</v>
      </c>
      <c r="BC30" s="39">
        <f>VLOOKUP(BB30,[1]Punktezuordnung!$A$2:$B$52,2,FALSE())</f>
        <v>0</v>
      </c>
    </row>
    <row r="31" spans="1:55" x14ac:dyDescent="0.3">
      <c r="A31" s="54" t="s">
        <v>448</v>
      </c>
      <c r="B31" s="54" t="s">
        <v>70</v>
      </c>
      <c r="C31" s="54">
        <v>2017</v>
      </c>
      <c r="D31" s="54" t="s">
        <v>46</v>
      </c>
      <c r="E31" s="29">
        <f>IF(F31=0,"",RANK(F31,$F$4:$F$60,0))</f>
        <v>28</v>
      </c>
      <c r="F31" s="40">
        <f>SUM(LARGE(H31:S31,{1;2;3;4;5;6;7;8;9}))</f>
        <v>100</v>
      </c>
      <c r="G31" s="34">
        <f>COUNTIF(H31:S31,"&gt;0")</f>
        <v>2</v>
      </c>
      <c r="H31" s="35">
        <f>V31</f>
        <v>0</v>
      </c>
      <c r="I31" s="30">
        <f>Y31</f>
        <v>0</v>
      </c>
      <c r="J31" s="35">
        <f>AB31</f>
        <v>50</v>
      </c>
      <c r="K31" s="30">
        <f>AE31</f>
        <v>50</v>
      </c>
      <c r="L31" s="31">
        <f>AH31</f>
        <v>0</v>
      </c>
      <c r="M31" s="32">
        <f>AK31</f>
        <v>0</v>
      </c>
      <c r="N31" s="36">
        <f>AN31</f>
        <v>0</v>
      </c>
      <c r="O31" s="52">
        <f>AQ31</f>
        <v>0</v>
      </c>
      <c r="P31" s="35">
        <f>AT31</f>
        <v>0</v>
      </c>
      <c r="Q31" s="30">
        <f>AW31</f>
        <v>0</v>
      </c>
      <c r="R31" s="35">
        <f>AZ31</f>
        <v>0</v>
      </c>
      <c r="S31" s="30">
        <f>BC31</f>
        <v>0</v>
      </c>
      <c r="T31" s="25">
        <v>100</v>
      </c>
      <c r="U31" s="29">
        <f>IF(T31&gt;=100,51,RANK(T31,$T$4:$T$60,1))</f>
        <v>51</v>
      </c>
      <c r="V31" s="40">
        <f>VLOOKUP(U31,[1]Punktezuordnung!$A$2:$B$52,2,FALSE())</f>
        <v>0</v>
      </c>
      <c r="W31" s="44">
        <v>0</v>
      </c>
      <c r="X31" s="29">
        <f>IF(W31&lt;=0,51,RANK(W31,$W$4:$W$60,0))</f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IF(ISBLANK(FRI_Sprint!$A$2),100,IF(ISBLANK(A31),100,IF((OR(EXACT(A31,FRI_Sprint!$C$2:$C$112))),VLOOKUP(A31,FRI_Sprint!$C$2:$I$112,4,FALSE))))</f>
        <v>7.7</v>
      </c>
      <c r="AA31" s="29">
        <f>IF(Z31&gt;=100,51,RANK(Z31,$Z$4:$Z$60,1))</f>
        <v>1</v>
      </c>
      <c r="AB31" s="40">
        <f>VLOOKUP(AA31,[1]Punktezuordnung!$A$2:$B$52,2,FALSE())</f>
        <v>50</v>
      </c>
      <c r="AC31" s="37">
        <f t="array" ref="AC31">IF(ISBLANK(FRI_Stoß!$A$2),0,IF(ISBLANK(A31),0,IF((OR(EXACT(A31,FRI_Stoß!$C$2:$C$105))),VLOOKUP(A31,FRI_Stoß!$C$2:$I$105,4,FALSE))))</f>
        <v>30</v>
      </c>
      <c r="AD31" s="29">
        <f>IF(AC31&lt;=0,51,RANK(AC31,$AC$4:$AC$60,0))</f>
        <v>1</v>
      </c>
      <c r="AE31" s="40">
        <f>VLOOKUP(AD31,[1]Punktezuordnung!$A$2:$B$52,2,FALSE())</f>
        <v>50</v>
      </c>
      <c r="AF31" s="28">
        <v>0</v>
      </c>
      <c r="AG31" s="29">
        <f>IF(AF31&lt;=0,51,RANK(AF31,$AF$4:$AF$60,0))</f>
        <v>51</v>
      </c>
      <c r="AH31" s="40">
        <f>VLOOKUP(AG31,[1]Punktezuordnung!$A$2:$B$52,2,FALSE())</f>
        <v>0</v>
      </c>
      <c r="AI31" s="28">
        <v>0</v>
      </c>
      <c r="AJ31" s="29">
        <f>IF(AI31&lt;=0,51,RANK(AI31,$AI$4:$AI$49,0))</f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>IF(AL31=100,51,RANK(AL31,$AL$4:$AL$60,1))</f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IF(ISBLANK(NIA_Weit!$A$2),0,IF(ISBLANK(A31),0,IF((OR(EXACT(A31,NIA_Weit!$C$2:$C$200))),VLOOKUP(A31,NIA_Weit!$C$2:$I$200,4,FALSE))))</f>
        <v>0</v>
      </c>
      <c r="AP31" s="29">
        <f>IF(AO31&lt;=0,51,RANK(AO31,$AO$4:$AO$60,0))</f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>IF(AR31&lt;=0,51,RANK(AR31,$AR$4:$AR$60,0))</f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>IF(AU31&lt;=0,51,RANK(AU31,$AU$4:$AU$60,0))</f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>IF(AX31&gt;=100,51,RANK(AX31,$AX$4:$AX$60,1))</f>
        <v>51</v>
      </c>
      <c r="AZ31" s="30">
        <f>VLOOKUP(AY31,[1]Punktezuordnung!$A$2:$B$52,2,FALSE())</f>
        <v>0</v>
      </c>
      <c r="BA31" s="56">
        <f t="array" ref="BA31">IF(ISBLANK(ANG_Hoch!$A$2),0,IF(ISBLANK(A31),0,IF((OR(EXACT(A31,ANG_Hoch!$C$2:$C$200))),VLOOKUP(A31,ANG_Hoch!$C$2:$I$200,4,FALSE))))</f>
        <v>0</v>
      </c>
      <c r="BB31" s="29">
        <f>IF(BA31&lt;=0,51,RANK(BA31,$BA$4:$BA$60,0))</f>
        <v>51</v>
      </c>
      <c r="BC31" s="39">
        <f>VLOOKUP(BB31,[1]Punktezuordnung!$A$2:$B$52,2,FALSE())</f>
        <v>0</v>
      </c>
    </row>
    <row r="32" spans="1:55" x14ac:dyDescent="0.3">
      <c r="A32" s="54" t="s">
        <v>128</v>
      </c>
      <c r="B32" s="54" t="s">
        <v>70</v>
      </c>
      <c r="C32" s="54">
        <v>2017</v>
      </c>
      <c r="D32" s="54" t="s">
        <v>59</v>
      </c>
      <c r="E32" s="29">
        <f>IF(F32=0,"",RANK(F32,$F$4:$F$60,0))</f>
        <v>29</v>
      </c>
      <c r="F32" s="40">
        <f>SUM(LARGE(H32:S32,{1;2;3;4;5;6;7;8;9}))</f>
        <v>99</v>
      </c>
      <c r="G32" s="34">
        <f>COUNTIF(H32:S32,"&gt;0")</f>
        <v>3</v>
      </c>
      <c r="H32" s="35">
        <f>V32</f>
        <v>0</v>
      </c>
      <c r="I32" s="30">
        <f>Y32</f>
        <v>32</v>
      </c>
      <c r="J32" s="35">
        <f>AB32</f>
        <v>0</v>
      </c>
      <c r="K32" s="30">
        <f>AE32</f>
        <v>0</v>
      </c>
      <c r="L32" s="31">
        <f>AH32</f>
        <v>32</v>
      </c>
      <c r="M32" s="32">
        <f>AK32</f>
        <v>35</v>
      </c>
      <c r="N32" s="36">
        <f>AN32</f>
        <v>0</v>
      </c>
      <c r="O32" s="52">
        <f>AQ32</f>
        <v>0</v>
      </c>
      <c r="P32" s="35">
        <f>AT32</f>
        <v>0</v>
      </c>
      <c r="Q32" s="30">
        <f>AW32</f>
        <v>0</v>
      </c>
      <c r="R32" s="35">
        <f>AZ32</f>
        <v>0</v>
      </c>
      <c r="S32" s="30">
        <f>BC32</f>
        <v>0</v>
      </c>
      <c r="T32" s="25" t="str">
        <f t="array" ref="T32">IF(ISBLANK(ALS_Sprint!$A$2),100,IF(ISBLANK(A32),100,IF((OR(EXACT(A32,ALS_Sprint!$C$2:$C$107))),VLOOKUP(A32,ALS_Sprint!$C$2:$I$107,4,FALSE))))</f>
        <v>ab.</v>
      </c>
      <c r="U32" s="29">
        <f>IF(T32&gt;=100,51,RANK(T32,$T$4:$T$60,1))</f>
        <v>51</v>
      </c>
      <c r="V32" s="40">
        <f>VLOOKUP(U32,[1]Punktezuordnung!$A$2:$B$52,2,FALSE())</f>
        <v>0</v>
      </c>
      <c r="W32" s="44">
        <f t="array" ref="W32">IF(ISBLANK(ALS_Wurf!$A$2),0,IF(ISBLANK(A32),0,IF((OR(EXACT(A32,ALS_Wurf!$C$2:$C$108))),VLOOKUP(A32,ALS_Wurf!$C$2:$I$108,4,FALSE))))</f>
        <v>29</v>
      </c>
      <c r="X32" s="29">
        <f>IF(W32&lt;=0,51,RANK(W32,$W$4:$W$60,0))</f>
        <v>19</v>
      </c>
      <c r="Y32" s="40">
        <f>VLOOKUP(X32,[1]Punktezuordnung!$A$2:$B$52,2,FALSE())</f>
        <v>32</v>
      </c>
      <c r="Z32" s="28">
        <v>100</v>
      </c>
      <c r="AA32" s="29">
        <f>IF(Z32&gt;=100,51,RANK(Z32,$Z$4:$Z$60,1))</f>
        <v>51</v>
      </c>
      <c r="AB32" s="40">
        <f>VLOOKUP(AA32,[1]Punktezuordnung!$A$2:$B$52,2,FALSE())</f>
        <v>0</v>
      </c>
      <c r="AC32" s="37">
        <v>0</v>
      </c>
      <c r="AD32" s="29">
        <f>IF(AC32&lt;=0,51,RANK(AC32,$AC$4:$AC$60,0))</f>
        <v>51</v>
      </c>
      <c r="AE32" s="40">
        <f>VLOOKUP(AD32,[1]Punktezuordnung!$A$2:$B$52,2,FALSE())</f>
        <v>0</v>
      </c>
      <c r="AF32" s="59">
        <f t="array" ref="AF32">IF(ISBLANK(LAT_Stab!$A$2),0,IF(ISBLANK(A32),0,IF((OR(EXACT(A32,LAT_Stab!$C$2:$C$123))),VLOOKUP(A32,LAT_Stab!$C$2:$I$123,4,FALSE))))</f>
        <v>11</v>
      </c>
      <c r="AG32" s="29">
        <f>IF(AF32&lt;=0,51,RANK(AF32,$AF$4:$AF$60,0))</f>
        <v>19</v>
      </c>
      <c r="AH32" s="40">
        <f>VLOOKUP(AG32,[1]Punktezuordnung!$A$2:$B$52,2,FALSE())</f>
        <v>32</v>
      </c>
      <c r="AI32" s="38">
        <f t="array" ref="AI32">IF(ISBLANK(LAT_Dreh!$A$2),0,IF(ISBLANK(A32),0,IF((OR(EXACT(A32,LAT_Dreh!$C$2:$C$123))),VLOOKUP(A32,LAT_Dreh!$C$2:$I$123,4,FALSE))))</f>
        <v>20</v>
      </c>
      <c r="AJ32" s="29">
        <f>IF(AI32&lt;=0,51,RANK(AI32,$AI$4:$AI$49,0))</f>
        <v>16</v>
      </c>
      <c r="AK32" s="40">
        <f>VLOOKUP(AJ32,[1]Punktezuordnung!$A$2:$B$52,2,FALSE())</f>
        <v>35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>IF(AL32=100,51,RANK(AL32,$AL$4:$AL$60,1))</f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IF(ISBLANK(NIA_Weit!$A$2),0,IF(ISBLANK(A32),0,IF((OR(EXACT(A32,NIA_Weit!$C$2:$C$200))),VLOOKUP(A32,NIA_Weit!$C$2:$I$200,4,FALSE))))</f>
        <v>0</v>
      </c>
      <c r="AP32" s="29">
        <f>IF(AO32&lt;=0,51,RANK(AO32,$AO$4:$AO$60,0))</f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>IF(AR32&lt;=0,51,RANK(AR32,$AR$4:$AR$60,0))</f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>IF(AU32&lt;=0,51,RANK(AU32,$AU$4:$AU$60,0))</f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>IF(AX32&gt;=100,51,RANK(AX32,$AX$4:$AX$60,1))</f>
        <v>51</v>
      </c>
      <c r="AZ32" s="30">
        <f>VLOOKUP(AY32,[1]Punktezuordnung!$A$2:$B$52,2,FALSE())</f>
        <v>0</v>
      </c>
      <c r="BA32" s="56">
        <f t="array" ref="BA32">IF(ISBLANK(ANG_Hoch!$A$2),0,IF(ISBLANK(A32),0,IF((OR(EXACT(A32,ANG_Hoch!$C$2:$C$200))),VLOOKUP(A32,ANG_Hoch!$C$2:$I$200,4,FALSE))))</f>
        <v>0</v>
      </c>
      <c r="BB32" s="29">
        <f>IF(BA32&lt;=0,51,RANK(BA32,$BA$4:$BA$60,0))</f>
        <v>51</v>
      </c>
      <c r="BC32" s="39">
        <f>VLOOKUP(BB32,[1]Punktezuordnung!$A$2:$B$52,2,FALSE())</f>
        <v>0</v>
      </c>
    </row>
    <row r="33" spans="1:55" x14ac:dyDescent="0.3">
      <c r="A33" s="24" t="s">
        <v>97</v>
      </c>
      <c r="B33" s="24" t="s">
        <v>70</v>
      </c>
      <c r="C33" s="24">
        <v>2017</v>
      </c>
      <c r="D33" s="24" t="s">
        <v>27</v>
      </c>
      <c r="E33" s="29">
        <f>IF(F33=0,"",RANK(F33,$F$4:$F$60,0))</f>
        <v>30</v>
      </c>
      <c r="F33" s="40">
        <f>SUM(LARGE(H33:S33,{1;2;3;4;5;6;7;8;9}))</f>
        <v>93</v>
      </c>
      <c r="G33" s="34">
        <f>COUNTIF(H33:S33,"&gt;0")</f>
        <v>2</v>
      </c>
      <c r="H33" s="35">
        <f>V33</f>
        <v>45</v>
      </c>
      <c r="I33" s="30">
        <f>Y33</f>
        <v>48</v>
      </c>
      <c r="J33" s="35">
        <f>AB33</f>
        <v>0</v>
      </c>
      <c r="K33" s="30">
        <f>AE33</f>
        <v>0</v>
      </c>
      <c r="L33" s="31">
        <f>AH33</f>
        <v>0</v>
      </c>
      <c r="M33" s="32">
        <f>AK33</f>
        <v>0</v>
      </c>
      <c r="N33" s="36">
        <f>AN33</f>
        <v>0</v>
      </c>
      <c r="O33" s="52">
        <f>AQ33</f>
        <v>0</v>
      </c>
      <c r="P33" s="35">
        <f>AT33</f>
        <v>0</v>
      </c>
      <c r="Q33" s="30">
        <f>AW33</f>
        <v>0</v>
      </c>
      <c r="R33" s="35">
        <f>AZ33</f>
        <v>0</v>
      </c>
      <c r="S33" s="30">
        <f>BC33</f>
        <v>0</v>
      </c>
      <c r="T33" s="25">
        <f t="array" ref="T33">IF(ISBLANK(ALS_Sprint!$A$2),100,IF(ISBLANK(A33),100,IF((OR(EXACT(A33,ALS_Sprint!$C$2:$C$107))),VLOOKUP(A33,ALS_Sprint!$C$2:$I$107,4,FALSE))))</f>
        <v>7.86</v>
      </c>
      <c r="U33" s="29">
        <f>IF(T33&gt;=100,51,RANK(T33,$T$4:$T$60,1))</f>
        <v>6</v>
      </c>
      <c r="V33" s="40">
        <f>VLOOKUP(U33,[1]Punktezuordnung!$A$2:$B$52,2,FALSE())</f>
        <v>45</v>
      </c>
      <c r="W33" s="44">
        <f t="array" ref="W33">IF(ISBLANK(ALS_Wurf!$A$2),0,IF(ISBLANK(A33),0,IF((OR(EXACT(A33,ALS_Wurf!$C$2:$C$108))),VLOOKUP(A33,ALS_Wurf!$C$2:$I$108,4,FALSE))))</f>
        <v>46</v>
      </c>
      <c r="X33" s="29">
        <f>IF(W33&lt;=0,51,RANK(W33,$W$4:$W$60,0))</f>
        <v>3</v>
      </c>
      <c r="Y33" s="40">
        <f>VLOOKUP(X33,[1]Punktezuordnung!$A$2:$B$52,2,FALSE())</f>
        <v>48</v>
      </c>
      <c r="Z33" s="28">
        <v>100</v>
      </c>
      <c r="AA33" s="29">
        <f>IF(Z33&gt;=100,51,RANK(Z33,$Z$4:$Z$60,1))</f>
        <v>51</v>
      </c>
      <c r="AB33" s="40">
        <f>VLOOKUP(AA33,[1]Punktezuordnung!$A$2:$B$52,2,FALSE())</f>
        <v>0</v>
      </c>
      <c r="AC33" s="37">
        <v>0</v>
      </c>
      <c r="AD33" s="29">
        <f>IF(AC33&lt;=0,51,RANK(AC33,$AC$4:$AC$60,0))</f>
        <v>51</v>
      </c>
      <c r="AE33" s="40">
        <f>VLOOKUP(AD33,[1]Punktezuordnung!$A$2:$B$52,2,FALSE())</f>
        <v>0</v>
      </c>
      <c r="AF33" s="59">
        <v>0</v>
      </c>
      <c r="AG33" s="29">
        <f>IF(AF33&lt;=0,51,RANK(AF33,$AF$4:$AF$60,0))</f>
        <v>51</v>
      </c>
      <c r="AH33" s="40">
        <f>VLOOKUP(AG33,[1]Punktezuordnung!$A$2:$B$52,2,FALSE())</f>
        <v>0</v>
      </c>
      <c r="AI33" s="59">
        <v>0</v>
      </c>
      <c r="AJ33" s="29">
        <f>IF(AI33&lt;=0,51,RANK(AI33,$AI$4:$AI$49,0))</f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>IF(AL33=100,51,RANK(AL33,$AL$4:$AL$60,1))</f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IF(ISBLANK(NIA_Weit!$A$2),0,IF(ISBLANK(A33),0,IF((OR(EXACT(A33,NIA_Weit!$C$2:$C$200))),VLOOKUP(A33,NIA_Weit!$C$2:$I$200,4,FALSE))))</f>
        <v>0</v>
      </c>
      <c r="AP33" s="29">
        <f>IF(AO33&lt;=0,51,RANK(AO33,$AO$4:$AO$60,0))</f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>IF(AR33&lt;=0,51,RANK(AR33,$AR$4:$AR$60,0))</f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>IF(AU33&lt;=0,51,RANK(AU33,$AU$4:$AU$60,0))</f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>IF(AX33&gt;=100,51,RANK(AX33,$AX$4:$AX$60,1))</f>
        <v>51</v>
      </c>
      <c r="AZ33" s="30">
        <f>VLOOKUP(AY33,[1]Punktezuordnung!$A$2:$B$52,2,FALSE())</f>
        <v>0</v>
      </c>
      <c r="BA33" s="56">
        <f t="array" ref="BA33">IF(ISBLANK(ANG_Hoch!$A$2),0,IF(ISBLANK(A33),0,IF((OR(EXACT(A33,ANG_Hoch!$C$2:$C$200))),VLOOKUP(A33,ANG_Hoch!$C$2:$I$200,4,FALSE))))</f>
        <v>0</v>
      </c>
      <c r="BB33" s="29">
        <f>IF(BA33&lt;=0,51,RANK(BA33,$BA$4:$BA$60,0))</f>
        <v>51</v>
      </c>
      <c r="BC33" s="39">
        <f>VLOOKUP(BB33,[1]Punktezuordnung!$A$2:$B$52,2,FALSE())</f>
        <v>0</v>
      </c>
    </row>
    <row r="34" spans="1:55" x14ac:dyDescent="0.3">
      <c r="A34" s="54" t="s">
        <v>423</v>
      </c>
      <c r="B34" s="54" t="s">
        <v>70</v>
      </c>
      <c r="C34" s="54">
        <v>2017</v>
      </c>
      <c r="D34" s="54" t="s">
        <v>46</v>
      </c>
      <c r="E34" s="29">
        <f>IF(F34=0,"",RANK(F34,$F$4:$F$60,0))</f>
        <v>31</v>
      </c>
      <c r="F34" s="40">
        <f>SUM(LARGE(H34:S34,{1;2;3;4;5;6;7;8;9}))</f>
        <v>90</v>
      </c>
      <c r="G34" s="34">
        <f>COUNTIF(H34:S34,"&gt;0")</f>
        <v>2</v>
      </c>
      <c r="H34" s="35">
        <f>V34</f>
        <v>0</v>
      </c>
      <c r="I34" s="30">
        <f>Y34</f>
        <v>0</v>
      </c>
      <c r="J34" s="35">
        <f>AB34</f>
        <v>0</v>
      </c>
      <c r="K34" s="30">
        <f>AE34</f>
        <v>0</v>
      </c>
      <c r="L34" s="31">
        <f>AH34</f>
        <v>44</v>
      </c>
      <c r="M34" s="32">
        <f>AK34</f>
        <v>46</v>
      </c>
      <c r="N34" s="36">
        <f>AN34</f>
        <v>0</v>
      </c>
      <c r="O34" s="52">
        <f>AQ34</f>
        <v>0</v>
      </c>
      <c r="P34" s="35">
        <f>AT34</f>
        <v>0</v>
      </c>
      <c r="Q34" s="30">
        <f>AW34</f>
        <v>0</v>
      </c>
      <c r="R34" s="35">
        <f>AZ34</f>
        <v>0</v>
      </c>
      <c r="S34" s="30">
        <f>BC34</f>
        <v>0</v>
      </c>
      <c r="T34" s="25">
        <v>100</v>
      </c>
      <c r="U34" s="29">
        <f>IF(T34&gt;=100,51,RANK(T34,$T$4:$T$60,1))</f>
        <v>51</v>
      </c>
      <c r="V34" s="40">
        <f>VLOOKUP(U34,[1]Punktezuordnung!$A$2:$B$52,2,FALSE())</f>
        <v>0</v>
      </c>
      <c r="W34" s="44">
        <v>0</v>
      </c>
      <c r="X34" s="29">
        <f>IF(W34&lt;=0,51,RANK(W34,$W$4:$W$60,0))</f>
        <v>51</v>
      </c>
      <c r="Y34" s="40">
        <f>VLOOKUP(X34,[1]Punktezuordnung!$A$2:$B$52,2,FALSE())</f>
        <v>0</v>
      </c>
      <c r="Z34" s="28">
        <v>100</v>
      </c>
      <c r="AA34" s="29">
        <f>IF(Z34&gt;=100,51,RANK(Z34,$Z$4:$Z$60,1))</f>
        <v>51</v>
      </c>
      <c r="AB34" s="40">
        <f>VLOOKUP(AA34,[1]Punktezuordnung!$A$2:$B$52,2,FALSE())</f>
        <v>0</v>
      </c>
      <c r="AC34" s="37">
        <v>0</v>
      </c>
      <c r="AD34" s="29">
        <f>IF(AC34&lt;=0,51,RANK(AC34,$AC$4:$AC$60,0))</f>
        <v>51</v>
      </c>
      <c r="AE34" s="40">
        <f>VLOOKUP(AD34,[1]Punktezuordnung!$A$2:$B$52,2,FALSE())</f>
        <v>0</v>
      </c>
      <c r="AF34" s="59">
        <f t="array" ref="AF34">IF(ISBLANK(LAT_Stab!$A$2),0,IF(ISBLANK(A34),0,IF((OR(EXACT(A34,LAT_Stab!$C$2:$C$123))),VLOOKUP(A34,LAT_Stab!$C$2:$I$123,4,FALSE))))</f>
        <v>17</v>
      </c>
      <c r="AG34" s="29">
        <f>IF(AF34&lt;=0,51,RANK(AF34,$AF$4:$AF$60,0))</f>
        <v>7</v>
      </c>
      <c r="AH34" s="40">
        <f>VLOOKUP(AG34,[1]Punktezuordnung!$A$2:$B$52,2,FALSE())</f>
        <v>44</v>
      </c>
      <c r="AI34" s="38">
        <f t="array" ref="AI34">IF(ISBLANK(LAT_Dreh!$A$2),0,IF(ISBLANK(A34),0,IF((OR(EXACT(A34,LAT_Dreh!$C$2:$C$123))),VLOOKUP(A34,LAT_Dreh!$C$2:$I$123,4,FALSE))))</f>
        <v>22</v>
      </c>
      <c r="AJ34" s="29">
        <f>IF(AI34&lt;=0,51,RANK(AI34,$AI$4:$AI$49,0))</f>
        <v>5</v>
      </c>
      <c r="AK34" s="40">
        <f>VLOOKUP(AJ34,[1]Punktezuordnung!$A$2:$B$52,2,FALSE())</f>
        <v>46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>IF(AL34=100,51,RANK(AL34,$AL$4:$AL$60,1))</f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IF(ISBLANK(NIA_Weit!$A$2),0,IF(ISBLANK(A34),0,IF((OR(EXACT(A34,NIA_Weit!$C$2:$C$200))),VLOOKUP(A34,NIA_Weit!$C$2:$I$200,4,FALSE))))</f>
        <v>0</v>
      </c>
      <c r="AP34" s="29">
        <f>IF(AO34&lt;=0,51,RANK(AO34,$AO$4:$AO$60,0))</f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>IF(AR34&lt;=0,51,RANK(AR34,$AR$4:$AR$60,0))</f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>IF(AU34&lt;=0,51,RANK(AU34,$AU$4:$AU$60,0))</f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>IF(AX34&gt;=100,51,RANK(AX34,$AX$4:$AX$60,1))</f>
        <v>51</v>
      </c>
      <c r="AZ34" s="30">
        <f>VLOOKUP(AY34,[1]Punktezuordnung!$A$2:$B$52,2,FALSE())</f>
        <v>0</v>
      </c>
      <c r="BA34" s="56">
        <f t="array" ref="BA34">IF(ISBLANK(ANG_Hoch!$A$2),0,IF(ISBLANK(A34),0,IF((OR(EXACT(A34,ANG_Hoch!$C$2:$C$200))),VLOOKUP(A34,ANG_Hoch!$C$2:$I$200,4,FALSE))))</f>
        <v>0</v>
      </c>
      <c r="BB34" s="29">
        <f>IF(BA34&lt;=0,51,RANK(BA34,$BA$4:$BA$60,0))</f>
        <v>51</v>
      </c>
      <c r="BC34" s="39">
        <f>VLOOKUP(BB34,[1]Punktezuordnung!$A$2:$B$52,2,FALSE())</f>
        <v>0</v>
      </c>
    </row>
    <row r="35" spans="1:55" x14ac:dyDescent="0.3">
      <c r="A35" s="24" t="s">
        <v>104</v>
      </c>
      <c r="B35" s="24" t="s">
        <v>70</v>
      </c>
      <c r="C35" s="24">
        <v>2017</v>
      </c>
      <c r="D35" s="24" t="s">
        <v>27</v>
      </c>
      <c r="E35" s="29">
        <f>IF(F35=0,"",RANK(F35,$F$4:$F$60,0))</f>
        <v>32</v>
      </c>
      <c r="F35" s="40">
        <f>SUM(LARGE(H35:S35,{1;2;3;4;5;6;7;8;9}))</f>
        <v>79</v>
      </c>
      <c r="G35" s="34">
        <f>COUNTIF(H35:S35,"&gt;0")</f>
        <v>2</v>
      </c>
      <c r="H35" s="35">
        <f>V35</f>
        <v>49</v>
      </c>
      <c r="I35" s="30">
        <f>Y35</f>
        <v>30</v>
      </c>
      <c r="J35" s="35">
        <f>AB35</f>
        <v>0</v>
      </c>
      <c r="K35" s="30">
        <f>AE35</f>
        <v>0</v>
      </c>
      <c r="L35" s="31">
        <f>AH35</f>
        <v>0</v>
      </c>
      <c r="M35" s="32">
        <f>AK35</f>
        <v>0</v>
      </c>
      <c r="N35" s="36">
        <f>AN35</f>
        <v>0</v>
      </c>
      <c r="O35" s="52">
        <f>AQ35</f>
        <v>0</v>
      </c>
      <c r="P35" s="35">
        <f>AT35</f>
        <v>0</v>
      </c>
      <c r="Q35" s="30">
        <f>AW35</f>
        <v>0</v>
      </c>
      <c r="R35" s="35">
        <f>AZ35</f>
        <v>0</v>
      </c>
      <c r="S35" s="30">
        <f>BC35</f>
        <v>0</v>
      </c>
      <c r="T35" s="25">
        <f t="array" ref="T35">IF(ISBLANK(ALS_Sprint!$A$2),100,IF(ISBLANK(A35),100,IF((OR(EXACT(A35,ALS_Sprint!$C$2:$C$107))),VLOOKUP(A35,ALS_Sprint!$C$2:$I$107,4,FALSE))))</f>
        <v>7.62</v>
      </c>
      <c r="U35" s="29">
        <f>IF(T35&gt;=100,51,RANK(T35,$T$4:$T$60,1))</f>
        <v>2</v>
      </c>
      <c r="V35" s="40">
        <f>VLOOKUP(U35,[1]Punktezuordnung!$A$2:$B$52,2,FALSE())</f>
        <v>49</v>
      </c>
      <c r="W35" s="44">
        <f t="array" ref="W35">IF(ISBLANK(ALS_Wurf!$A$2),0,IF(ISBLANK(A35),0,IF((OR(EXACT(A35,ALS_Wurf!$C$2:$C$108))),VLOOKUP(A35,ALS_Wurf!$C$2:$I$108,4,FALSE))))</f>
        <v>28</v>
      </c>
      <c r="X35" s="29">
        <f>IF(W35&lt;=0,51,RANK(W35,$W$4:$W$60,0))</f>
        <v>21</v>
      </c>
      <c r="Y35" s="40">
        <f>VLOOKUP(X35,[1]Punktezuordnung!$A$2:$B$52,2,FALSE())</f>
        <v>30</v>
      </c>
      <c r="Z35" s="28">
        <v>100</v>
      </c>
      <c r="AA35" s="29">
        <f>IF(Z35&gt;=100,51,RANK(Z35,$Z$4:$Z$60,1))</f>
        <v>51</v>
      </c>
      <c r="AB35" s="40">
        <f>VLOOKUP(AA35,[1]Punktezuordnung!$A$2:$B$52,2,FALSE())</f>
        <v>0</v>
      </c>
      <c r="AC35" s="37">
        <v>0</v>
      </c>
      <c r="AD35" s="29">
        <f>IF(AC35&lt;=0,51,RANK(AC35,$AC$4:$AC$60,0))</f>
        <v>51</v>
      </c>
      <c r="AE35" s="40">
        <f>VLOOKUP(AD35,[1]Punktezuordnung!$A$2:$B$52,2,FALSE())</f>
        <v>0</v>
      </c>
      <c r="AF35" s="59">
        <v>0</v>
      </c>
      <c r="AG35" s="29">
        <f>IF(AF35&lt;=0,51,RANK(AF35,$AF$4:$AF$60,0))</f>
        <v>51</v>
      </c>
      <c r="AH35" s="40">
        <f>VLOOKUP(AG35,[1]Punktezuordnung!$A$2:$B$52,2,FALSE())</f>
        <v>0</v>
      </c>
      <c r="AI35" s="59">
        <v>0</v>
      </c>
      <c r="AJ35" s="29">
        <f>IF(AI35&lt;=0,51,RANK(AI35,$AI$4:$AI$49,0))</f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>IF(AL35=100,51,RANK(AL35,$AL$4:$AL$60,1))</f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IF(ISBLANK(NIA_Weit!$A$2),0,IF(ISBLANK(A35),0,IF((OR(EXACT(A35,NIA_Weit!$C$2:$C$200))),VLOOKUP(A35,NIA_Weit!$C$2:$I$200,4,FALSE))))</f>
        <v>0</v>
      </c>
      <c r="AP35" s="29">
        <f>IF(AO35&lt;=0,51,RANK(AO35,$AO$4:$AO$60,0))</f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>IF(AR35&lt;=0,51,RANK(AR35,$AR$4:$AR$60,0))</f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>IF(AU35&lt;=0,51,RANK(AU35,$AU$4:$AU$60,0))</f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>IF(AX35&gt;=100,51,RANK(AX35,$AX$4:$AX$60,1))</f>
        <v>51</v>
      </c>
      <c r="AZ35" s="30">
        <f>VLOOKUP(AY35,[1]Punktezuordnung!$A$2:$B$52,2,FALSE())</f>
        <v>0</v>
      </c>
      <c r="BA35" s="56">
        <f t="array" ref="BA35">IF(ISBLANK(ANG_Hoch!$A$2),0,IF(ISBLANK(A35),0,IF((OR(EXACT(A35,ANG_Hoch!$C$2:$C$200))),VLOOKUP(A35,ANG_Hoch!$C$2:$I$200,4,FALSE))))</f>
        <v>0</v>
      </c>
      <c r="BB35" s="29">
        <f>IF(BA35&lt;=0,51,RANK(BA35,$BA$4:$BA$60,0))</f>
        <v>51</v>
      </c>
      <c r="BC35" s="39">
        <f>VLOOKUP(BB35,[1]Punktezuordnung!$A$2:$B$52,2,FALSE())</f>
        <v>0</v>
      </c>
    </row>
    <row r="36" spans="1:55" x14ac:dyDescent="0.3">
      <c r="A36" s="54" t="s">
        <v>426</v>
      </c>
      <c r="B36" s="54" t="s">
        <v>70</v>
      </c>
      <c r="C36" s="54">
        <v>2017</v>
      </c>
      <c r="D36" s="54" t="s">
        <v>27</v>
      </c>
      <c r="E36" s="29">
        <f>IF(F36=0,"",RANK(F36,$F$4:$F$60,0))</f>
        <v>33</v>
      </c>
      <c r="F36" s="40">
        <f>SUM(LARGE(H36:S36,{1;2;3;4;5;6;7;8;9}))</f>
        <v>75</v>
      </c>
      <c r="G36" s="34">
        <f>COUNTIF(H36:S36,"&gt;0")</f>
        <v>2</v>
      </c>
      <c r="H36" s="35">
        <f>V36</f>
        <v>0</v>
      </c>
      <c r="I36" s="30">
        <f>Y36</f>
        <v>0</v>
      </c>
      <c r="J36" s="35">
        <f>AB36</f>
        <v>0</v>
      </c>
      <c r="K36" s="30">
        <f>AE36</f>
        <v>0</v>
      </c>
      <c r="L36" s="31">
        <f>AH36</f>
        <v>29</v>
      </c>
      <c r="M36" s="32">
        <f>AK36</f>
        <v>46</v>
      </c>
      <c r="N36" s="36">
        <f>AN36</f>
        <v>0</v>
      </c>
      <c r="O36" s="52">
        <f>AQ36</f>
        <v>0</v>
      </c>
      <c r="P36" s="35">
        <f>AT36</f>
        <v>0</v>
      </c>
      <c r="Q36" s="30">
        <f>AW36</f>
        <v>0</v>
      </c>
      <c r="R36" s="35">
        <f>AZ36</f>
        <v>0</v>
      </c>
      <c r="S36" s="30">
        <f>BC36</f>
        <v>0</v>
      </c>
      <c r="T36" s="25">
        <v>100</v>
      </c>
      <c r="U36" s="29">
        <f>IF(T36&gt;=100,51,RANK(T36,$T$4:$T$60,1))</f>
        <v>51</v>
      </c>
      <c r="V36" s="40">
        <f>VLOOKUP(U36,[1]Punktezuordnung!$A$2:$B$52,2,FALSE())</f>
        <v>0</v>
      </c>
      <c r="W36" s="44">
        <v>0</v>
      </c>
      <c r="X36" s="29">
        <f>IF(W36&lt;=0,51,RANK(W36,$W$4:$W$60,0))</f>
        <v>51</v>
      </c>
      <c r="Y36" s="40">
        <f>VLOOKUP(X36,[1]Punktezuordnung!$A$2:$B$52,2,FALSE())</f>
        <v>0</v>
      </c>
      <c r="Z36" s="28">
        <v>100</v>
      </c>
      <c r="AA36" s="29">
        <f>IF(Z36&gt;=100,51,RANK(Z36,$Z$4:$Z$60,1))</f>
        <v>51</v>
      </c>
      <c r="AB36" s="40">
        <f>VLOOKUP(AA36,[1]Punktezuordnung!$A$2:$B$52,2,FALSE())</f>
        <v>0</v>
      </c>
      <c r="AC36" s="37">
        <v>0</v>
      </c>
      <c r="AD36" s="29">
        <f>IF(AC36&lt;=0,51,RANK(AC36,$AC$4:$AC$60,0))</f>
        <v>51</v>
      </c>
      <c r="AE36" s="40">
        <f>VLOOKUP(AD36,[1]Punktezuordnung!$A$2:$B$52,2,FALSE())</f>
        <v>0</v>
      </c>
      <c r="AF36" s="59">
        <f t="array" ref="AF36">IF(ISBLANK(LAT_Stab!$A$2),0,IF(ISBLANK(A36),0,IF((OR(EXACT(A36,LAT_Stab!$C$2:$C$123))),VLOOKUP(A36,LAT_Stab!$C$2:$I$123,4,FALSE))))</f>
        <v>3</v>
      </c>
      <c r="AG36" s="29">
        <f>IF(AF36&lt;=0,51,RANK(AF36,$AF$4:$AF$60,0))</f>
        <v>22</v>
      </c>
      <c r="AH36" s="40">
        <f>VLOOKUP(AG36,[1]Punktezuordnung!$A$2:$B$52,2,FALSE())</f>
        <v>29</v>
      </c>
      <c r="AI36" s="38">
        <f t="array" ref="AI36">IF(ISBLANK(LAT_Dreh!$A$2),0,IF(ISBLANK(A36),0,IF((OR(EXACT(A36,LAT_Dreh!$C$2:$C$123))),VLOOKUP(A36,LAT_Dreh!$C$2:$I$123,4,FALSE))))</f>
        <v>22</v>
      </c>
      <c r="AJ36" s="29">
        <f>IF(AI36&lt;=0,51,RANK(AI36,$AI$4:$AI$49,0))</f>
        <v>5</v>
      </c>
      <c r="AK36" s="40">
        <f>VLOOKUP(AJ36,[1]Punktezuordnung!$A$2:$B$52,2,FALSE())</f>
        <v>46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>IF(AL36=100,51,RANK(AL36,$AL$4:$AL$60,1))</f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IF(ISBLANK(NIA_Weit!$A$2),0,IF(ISBLANK(A36),0,IF((OR(EXACT(A36,NIA_Weit!$C$2:$C$200))),VLOOKUP(A36,NIA_Weit!$C$2:$I$200,4,FALSE))))</f>
        <v>0</v>
      </c>
      <c r="AP36" s="29">
        <f>IF(AO36&lt;=0,51,RANK(AO36,$AO$4:$AO$60,0))</f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>IF(AR36&lt;=0,51,RANK(AR36,$AR$4:$AR$60,0))</f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>IF(AU36&lt;=0,51,RANK(AU36,$AU$4:$AU$60,0))</f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>IF(AX36&gt;=100,51,RANK(AX36,$AX$4:$AX$60,1))</f>
        <v>51</v>
      </c>
      <c r="AZ36" s="30">
        <f>VLOOKUP(AY36,[1]Punktezuordnung!$A$2:$B$52,2,FALSE())</f>
        <v>0</v>
      </c>
      <c r="BA36" s="56">
        <f t="array" ref="BA36">IF(ISBLANK(ANG_Hoch!$A$2),0,IF(ISBLANK(A36),0,IF((OR(EXACT(A36,ANG_Hoch!$C$2:$C$200))),VLOOKUP(A36,ANG_Hoch!$C$2:$I$200,4,FALSE))))</f>
        <v>0</v>
      </c>
      <c r="BB36" s="29">
        <f>IF(BA36&lt;=0,51,RANK(BA36,$BA$4:$BA$60,0))</f>
        <v>51</v>
      </c>
      <c r="BC36" s="39">
        <f>VLOOKUP(BB36,[1]Punktezuordnung!$A$2:$B$52,2,FALSE())</f>
        <v>0</v>
      </c>
    </row>
    <row r="37" spans="1:55" x14ac:dyDescent="0.3">
      <c r="A37" s="24" t="s">
        <v>110</v>
      </c>
      <c r="B37" s="24" t="s">
        <v>70</v>
      </c>
      <c r="C37" s="24">
        <v>2017</v>
      </c>
      <c r="D37" s="24" t="s">
        <v>34</v>
      </c>
      <c r="E37" s="29">
        <f>IF(F37=0,"",RANK(F37,$F$4:$F$60,0))</f>
        <v>34</v>
      </c>
      <c r="F37" s="40">
        <f>SUM(LARGE(H37:S37,{1;2;3;4;5;6;7;8;9}))</f>
        <v>66</v>
      </c>
      <c r="G37" s="34">
        <f>COUNTIF(H37:S37,"&gt;0")</f>
        <v>2</v>
      </c>
      <c r="H37" s="35">
        <f>V37</f>
        <v>36</v>
      </c>
      <c r="I37" s="30">
        <f>Y37</f>
        <v>30</v>
      </c>
      <c r="J37" s="35">
        <f>AB37</f>
        <v>0</v>
      </c>
      <c r="K37" s="30">
        <f>AE37</f>
        <v>0</v>
      </c>
      <c r="L37" s="31">
        <f>AH37</f>
        <v>0</v>
      </c>
      <c r="M37" s="32">
        <f>AK37</f>
        <v>0</v>
      </c>
      <c r="N37" s="36">
        <f>AN37</f>
        <v>0</v>
      </c>
      <c r="O37" s="52">
        <f>AQ37</f>
        <v>0</v>
      </c>
      <c r="P37" s="35">
        <f>AT37</f>
        <v>0</v>
      </c>
      <c r="Q37" s="30">
        <f>AW37</f>
        <v>0</v>
      </c>
      <c r="R37" s="35">
        <f>AZ37</f>
        <v>0</v>
      </c>
      <c r="S37" s="30">
        <f>BC37</f>
        <v>0</v>
      </c>
      <c r="T37" s="25">
        <f t="array" ref="T37">IF(ISBLANK(ALS_Sprint!$A$2),100,IF(ISBLANK(A37),100,IF((OR(EXACT(A37,ALS_Sprint!$C$2:$C$107))),VLOOKUP(A37,ALS_Sprint!$C$2:$I$107,4,FALSE))))</f>
        <v>8.26</v>
      </c>
      <c r="U37" s="29">
        <f>IF(T37&gt;=100,51,RANK(T37,$T$4:$T$60,1))</f>
        <v>15</v>
      </c>
      <c r="V37" s="40">
        <f>VLOOKUP(U37,[1]Punktezuordnung!$A$2:$B$52,2,FALSE())</f>
        <v>36</v>
      </c>
      <c r="W37" s="44">
        <f t="array" ref="W37">IF(ISBLANK(ALS_Wurf!$A$2),0,IF(ISBLANK(A37),0,IF((OR(EXACT(A37,ALS_Wurf!$C$2:$C$108))),VLOOKUP(A37,ALS_Wurf!$C$2:$I$108,4,FALSE))))</f>
        <v>28</v>
      </c>
      <c r="X37" s="29">
        <f>IF(W37&lt;=0,51,RANK(W37,$W$4:$W$60,0))</f>
        <v>21</v>
      </c>
      <c r="Y37" s="40">
        <f>VLOOKUP(X37,[1]Punktezuordnung!$A$2:$B$52,2,FALSE())</f>
        <v>30</v>
      </c>
      <c r="Z37" s="28">
        <v>100</v>
      </c>
      <c r="AA37" s="29">
        <f>IF(Z37&gt;=100,51,RANK(Z37,$Z$4:$Z$60,1))</f>
        <v>51</v>
      </c>
      <c r="AB37" s="40">
        <f>VLOOKUP(AA37,[1]Punktezuordnung!$A$2:$B$52,2,FALSE())</f>
        <v>0</v>
      </c>
      <c r="AC37" s="37">
        <v>0</v>
      </c>
      <c r="AD37" s="29">
        <f>IF(AC37&lt;=0,51,RANK(AC37,$AC$4:$AC$60,0))</f>
        <v>51</v>
      </c>
      <c r="AE37" s="40">
        <f>VLOOKUP(AD37,[1]Punktezuordnung!$A$2:$B$52,2,FALSE())</f>
        <v>0</v>
      </c>
      <c r="AF37" s="59">
        <v>0</v>
      </c>
      <c r="AG37" s="29">
        <f>IF(AF37&lt;=0,51,RANK(AF37,$AF$4:$AF$60,0))</f>
        <v>51</v>
      </c>
      <c r="AH37" s="40">
        <f>VLOOKUP(AG37,[1]Punktezuordnung!$A$2:$B$52,2,FALSE())</f>
        <v>0</v>
      </c>
      <c r="AI37" s="59">
        <v>0</v>
      </c>
      <c r="AJ37" s="29">
        <f>IF(AI37&lt;=0,51,RANK(AI37,$AI$4:$AI$49,0))</f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>IF(AL37=100,51,RANK(AL37,$AL$4:$AL$60,1))</f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IF(ISBLANK(NIA_Weit!$A$2),0,IF(ISBLANK(A37),0,IF((OR(EXACT(A37,NIA_Weit!$C$2:$C$200))),VLOOKUP(A37,NIA_Weit!$C$2:$I$200,4,FALSE))))</f>
        <v>0</v>
      </c>
      <c r="AP37" s="29">
        <f>IF(AO37&lt;=0,51,RANK(AO37,$AO$4:$AO$60,0))</f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>IF(AR37&lt;=0,51,RANK(AR37,$AR$4:$AR$60,0))</f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>IF(AU37&lt;=0,51,RANK(AU37,$AU$4:$AU$60,0))</f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>IF(AX37&gt;=100,51,RANK(AX37,$AX$4:$AX$60,1))</f>
        <v>51</v>
      </c>
      <c r="AZ37" s="30">
        <f>VLOOKUP(AY37,[1]Punktezuordnung!$A$2:$B$52,2,FALSE())</f>
        <v>0</v>
      </c>
      <c r="BA37" s="56">
        <f t="array" ref="BA37">IF(ISBLANK(ANG_Hoch!$A$2),0,IF(ISBLANK(A37),0,IF((OR(EXACT(A37,ANG_Hoch!$C$2:$C$200))),VLOOKUP(A37,ANG_Hoch!$C$2:$I$200,4,FALSE))))</f>
        <v>0</v>
      </c>
      <c r="BB37" s="29">
        <f>IF(BA37&lt;=0,51,RANK(BA37,$BA$4:$BA$60,0))</f>
        <v>51</v>
      </c>
      <c r="BC37" s="39">
        <f>VLOOKUP(BB37,[1]Punktezuordnung!$A$2:$B$52,2,FALSE())</f>
        <v>0</v>
      </c>
    </row>
    <row r="38" spans="1:55" x14ac:dyDescent="0.3">
      <c r="A38" s="54" t="s">
        <v>449</v>
      </c>
      <c r="B38" s="54" t="s">
        <v>70</v>
      </c>
      <c r="C38" s="54">
        <v>2017</v>
      </c>
      <c r="D38" s="54" t="s">
        <v>27</v>
      </c>
      <c r="E38" s="29">
        <f>IF(F38=0,"",RANK(F38,$F$4:$F$60,0))</f>
        <v>34</v>
      </c>
      <c r="F38" s="40">
        <f>SUM(LARGE(H38:S38,{1;2;3;4;5;6;7;8;9}))</f>
        <v>66</v>
      </c>
      <c r="G38" s="34">
        <f>COUNTIF(H38:S38,"&gt;0")</f>
        <v>2</v>
      </c>
      <c r="H38" s="35">
        <f>V38</f>
        <v>0</v>
      </c>
      <c r="I38" s="30">
        <f>Y38</f>
        <v>0</v>
      </c>
      <c r="J38" s="35">
        <f>AB38</f>
        <v>31</v>
      </c>
      <c r="K38" s="30">
        <f>AE38</f>
        <v>35</v>
      </c>
      <c r="L38" s="31">
        <f>AH38</f>
        <v>0</v>
      </c>
      <c r="M38" s="32">
        <f>AK38</f>
        <v>0</v>
      </c>
      <c r="N38" s="36">
        <f>AN38</f>
        <v>0</v>
      </c>
      <c r="O38" s="52">
        <f>AQ38</f>
        <v>0</v>
      </c>
      <c r="P38" s="35">
        <f>AT38</f>
        <v>0</v>
      </c>
      <c r="Q38" s="30">
        <f>AW38</f>
        <v>0</v>
      </c>
      <c r="R38" s="35">
        <f>AZ38</f>
        <v>0</v>
      </c>
      <c r="S38" s="30">
        <f>BC38</f>
        <v>0</v>
      </c>
      <c r="T38" s="25">
        <v>100</v>
      </c>
      <c r="U38" s="29">
        <f>IF(T38&gt;=100,51,RANK(T38,$T$4:$T$60,1))</f>
        <v>51</v>
      </c>
      <c r="V38" s="40">
        <f>VLOOKUP(U38,[1]Punktezuordnung!$A$2:$B$52,2,FALSE())</f>
        <v>0</v>
      </c>
      <c r="W38" s="44">
        <v>0</v>
      </c>
      <c r="X38" s="29">
        <f>IF(W38&lt;=0,51,RANK(W38,$W$4:$W$60,0))</f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8.6999999999999993</v>
      </c>
      <c r="AA38" s="29">
        <f>IF(Z38&gt;=100,51,RANK(Z38,$Z$4:$Z$60,1))</f>
        <v>20</v>
      </c>
      <c r="AB38" s="40">
        <f>VLOOKUP(AA38,[1]Punktezuordnung!$A$2:$B$52,2,FALSE())</f>
        <v>31</v>
      </c>
      <c r="AC38" s="37">
        <f t="array" ref="AC38">IF(ISBLANK(FRI_Stoß!$A$2),0,IF(ISBLANK(A38),0,IF((OR(EXACT(A38,FRI_Stoß!$C$2:$C$105))),VLOOKUP(A38,FRI_Stoß!$C$2:$I$105,4,FALSE))))</f>
        <v>21</v>
      </c>
      <c r="AD38" s="29">
        <f>IF(AC38&lt;=0,51,RANK(AC38,$AC$4:$AC$60,0))</f>
        <v>16</v>
      </c>
      <c r="AE38" s="40">
        <f>VLOOKUP(AD38,[1]Punktezuordnung!$A$2:$B$52,2,FALSE())</f>
        <v>35</v>
      </c>
      <c r="AF38" s="28">
        <v>0</v>
      </c>
      <c r="AG38" s="29">
        <f>IF(AF38&lt;=0,51,RANK(AF38,$AF$4:$AF$60,0))</f>
        <v>51</v>
      </c>
      <c r="AH38" s="40">
        <f>VLOOKUP(AG38,[1]Punktezuordnung!$A$2:$B$52,2,FALSE())</f>
        <v>0</v>
      </c>
      <c r="AI38" s="28">
        <v>0</v>
      </c>
      <c r="AJ38" s="29">
        <f>IF(AI38&lt;=0,51,RANK(AI38,$AI$4:$AI$49,0))</f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>IF(AL38=100,51,RANK(AL38,$AL$4:$AL$60,1))</f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IF(ISBLANK(NIA_Weit!$A$2),0,IF(ISBLANK(A38),0,IF((OR(EXACT(A38,NIA_Weit!$C$2:$C$200))),VLOOKUP(A38,NIA_Weit!$C$2:$I$200,4,FALSE))))</f>
        <v>0</v>
      </c>
      <c r="AP38" s="29">
        <f>IF(AO38&lt;=0,51,RANK(AO38,$AO$4:$AO$60,0))</f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>IF(AR38&lt;=0,51,RANK(AR38,$AR$4:$AR$60,0))</f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>IF(AU38&lt;=0,51,RANK(AU38,$AU$4:$AU$60,0))</f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>IF(AX38&gt;=100,51,RANK(AX38,$AX$4:$AX$60,1))</f>
        <v>51</v>
      </c>
      <c r="AZ38" s="30">
        <f>VLOOKUP(AY38,[1]Punktezuordnung!$A$2:$B$52,2,FALSE())</f>
        <v>0</v>
      </c>
      <c r="BA38" s="56">
        <f t="array" ref="BA38">IF(ISBLANK(ANG_Hoch!$A$2),0,IF(ISBLANK(A38),0,IF((OR(EXACT(A38,ANG_Hoch!$C$2:$C$200))),VLOOKUP(A38,ANG_Hoch!$C$2:$I$200,4,FALSE))))</f>
        <v>0</v>
      </c>
      <c r="BB38" s="29">
        <f>IF(BA38&lt;=0,51,RANK(BA38,$BA$4:$BA$60,0))</f>
        <v>51</v>
      </c>
      <c r="BC38" s="39">
        <f>VLOOKUP(BB38,[1]Punktezuordnung!$A$2:$B$52,2,FALSE())</f>
        <v>0</v>
      </c>
    </row>
    <row r="39" spans="1:55" x14ac:dyDescent="0.3">
      <c r="A39" s="24" t="s">
        <v>111</v>
      </c>
      <c r="B39" s="24" t="s">
        <v>70</v>
      </c>
      <c r="C39" s="24">
        <v>2017</v>
      </c>
      <c r="D39" s="24" t="s">
        <v>39</v>
      </c>
      <c r="E39" s="29">
        <f>IF(F39=0,"",RANK(F39,$F$4:$F$60,0))</f>
        <v>36</v>
      </c>
      <c r="F39" s="40">
        <f>SUM(LARGE(H39:S39,{1;2;3;4;5;6;7;8;9}))</f>
        <v>65</v>
      </c>
      <c r="G39" s="34">
        <f>COUNTIF(H39:S39,"&gt;0")</f>
        <v>2</v>
      </c>
      <c r="H39" s="35">
        <f>V39</f>
        <v>41</v>
      </c>
      <c r="I39" s="30">
        <f>Y39</f>
        <v>24</v>
      </c>
      <c r="J39" s="35">
        <f>AB39</f>
        <v>0</v>
      </c>
      <c r="K39" s="30">
        <f>AE39</f>
        <v>0</v>
      </c>
      <c r="L39" s="31">
        <f>AH39</f>
        <v>0</v>
      </c>
      <c r="M39" s="32">
        <f>AK39</f>
        <v>0</v>
      </c>
      <c r="N39" s="36">
        <f>AN39</f>
        <v>0</v>
      </c>
      <c r="O39" s="52">
        <f>AQ39</f>
        <v>0</v>
      </c>
      <c r="P39" s="35">
        <f>AT39</f>
        <v>0</v>
      </c>
      <c r="Q39" s="30">
        <f>AW39</f>
        <v>0</v>
      </c>
      <c r="R39" s="35">
        <f>AZ39</f>
        <v>0</v>
      </c>
      <c r="S39" s="30">
        <f>BC39</f>
        <v>0</v>
      </c>
      <c r="T39" s="25">
        <f t="array" ref="T39">IF(ISBLANK(ALS_Sprint!$A$2),100,IF(ISBLANK(A39),100,IF((OR(EXACT(A39,ALS_Sprint!$C$2:$C$107))),VLOOKUP(A39,ALS_Sprint!$C$2:$I$107,4,FALSE))))</f>
        <v>8.08</v>
      </c>
      <c r="U39" s="29">
        <f>IF(T39&gt;=100,51,RANK(T39,$T$4:$T$60,1))</f>
        <v>10</v>
      </c>
      <c r="V39" s="40">
        <f>VLOOKUP(U39,[1]Punktezuordnung!$A$2:$B$52,2,FALSE())</f>
        <v>41</v>
      </c>
      <c r="W39" s="44">
        <f t="array" ref="W39">IF(ISBLANK(ALS_Wurf!$A$2),0,IF(ISBLANK(A39),0,IF((OR(EXACT(A39,ALS_Wurf!$C$2:$C$108))),VLOOKUP(A39,ALS_Wurf!$C$2:$I$108,4,FALSE))))</f>
        <v>24</v>
      </c>
      <c r="X39" s="29">
        <f>IF(W39&lt;=0,51,RANK(W39,$W$4:$W$60,0))</f>
        <v>27</v>
      </c>
      <c r="Y39" s="40">
        <f>VLOOKUP(X39,[1]Punktezuordnung!$A$2:$B$52,2,FALSE())</f>
        <v>24</v>
      </c>
      <c r="Z39" s="28">
        <v>100</v>
      </c>
      <c r="AA39" s="29">
        <f>IF(Z39&gt;=100,51,RANK(Z39,$Z$4:$Z$60,1))</f>
        <v>51</v>
      </c>
      <c r="AB39" s="40">
        <f>VLOOKUP(AA39,[1]Punktezuordnung!$A$2:$B$52,2,FALSE())</f>
        <v>0</v>
      </c>
      <c r="AC39" s="37">
        <v>0</v>
      </c>
      <c r="AD39" s="29">
        <f>IF(AC39&lt;=0,51,RANK(AC39,$AC$4:$AC$60,0))</f>
        <v>51</v>
      </c>
      <c r="AE39" s="40">
        <f>VLOOKUP(AD39,[1]Punktezuordnung!$A$2:$B$52,2,FALSE())</f>
        <v>0</v>
      </c>
      <c r="AF39" s="59">
        <v>0</v>
      </c>
      <c r="AG39" s="29">
        <f>IF(AF39&lt;=0,51,RANK(AF39,$AF$4:$AF$60,0))</f>
        <v>51</v>
      </c>
      <c r="AH39" s="40">
        <f>VLOOKUP(AG39,[1]Punktezuordnung!$A$2:$B$52,2,FALSE())</f>
        <v>0</v>
      </c>
      <c r="AI39" s="59">
        <v>0</v>
      </c>
      <c r="AJ39" s="29">
        <f>IF(AI39&lt;=0,51,RANK(AI39,$AI$4:$AI$49,0))</f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>IF(AL39=100,51,RANK(AL39,$AL$4:$AL$60,1))</f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IF(ISBLANK(NIA_Weit!$A$2),0,IF(ISBLANK(A39),0,IF((OR(EXACT(A39,NIA_Weit!$C$2:$C$200))),VLOOKUP(A39,NIA_Weit!$C$2:$I$200,4,FALSE))))</f>
        <v>0</v>
      </c>
      <c r="AP39" s="29">
        <f>IF(AO39&lt;=0,51,RANK(AO39,$AO$4:$AO$60,0))</f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>IF(AR39&lt;=0,51,RANK(AR39,$AR$4:$AR$60,0))</f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>IF(AU39&lt;=0,51,RANK(AU39,$AU$4:$AU$60,0))</f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>IF(AX39&gt;=100,51,RANK(AX39,$AX$4:$AX$60,1))</f>
        <v>51</v>
      </c>
      <c r="AZ39" s="30">
        <f>VLOOKUP(AY39,[1]Punktezuordnung!$A$2:$B$52,2,FALSE())</f>
        <v>0</v>
      </c>
      <c r="BA39" s="56">
        <f t="array" ref="BA39">IF(ISBLANK(ANG_Hoch!$A$2),0,IF(ISBLANK(A39),0,IF((OR(EXACT(A39,ANG_Hoch!$C$2:$C$200))),VLOOKUP(A39,ANG_Hoch!$C$2:$I$200,4,FALSE))))</f>
        <v>0</v>
      </c>
      <c r="BB39" s="29">
        <f>IF(BA39&lt;=0,51,RANK(BA39,$BA$4:$BA$60,0))</f>
        <v>51</v>
      </c>
      <c r="BC39" s="39">
        <f>VLOOKUP(BB39,[1]Punktezuordnung!$A$2:$B$52,2,FALSE())</f>
        <v>0</v>
      </c>
    </row>
    <row r="40" spans="1:55" x14ac:dyDescent="0.3">
      <c r="A40" s="54" t="s">
        <v>425</v>
      </c>
      <c r="B40" s="54" t="s">
        <v>70</v>
      </c>
      <c r="C40" s="54">
        <v>2017</v>
      </c>
      <c r="D40" s="54" t="s">
        <v>59</v>
      </c>
      <c r="E40" s="29">
        <f>IF(F40=0,"",RANK(F40,$F$4:$F$60,0))</f>
        <v>37</v>
      </c>
      <c r="F40" s="40">
        <f>SUM(LARGE(H40:S40,{1;2;3;4;5;6;7;8;9}))</f>
        <v>60</v>
      </c>
      <c r="G40" s="34">
        <f>COUNTIF(H40:S40,"&gt;0")</f>
        <v>2</v>
      </c>
      <c r="H40" s="35">
        <f>V40</f>
        <v>0</v>
      </c>
      <c r="I40" s="30">
        <f>Y40</f>
        <v>0</v>
      </c>
      <c r="J40" s="35">
        <f>AB40</f>
        <v>0</v>
      </c>
      <c r="K40" s="30">
        <f>AE40</f>
        <v>0</v>
      </c>
      <c r="L40" s="31">
        <f>AH40</f>
        <v>31</v>
      </c>
      <c r="M40" s="32">
        <f>AK40</f>
        <v>29</v>
      </c>
      <c r="N40" s="36">
        <f>AN40</f>
        <v>0</v>
      </c>
      <c r="O40" s="52">
        <f>AQ40</f>
        <v>0</v>
      </c>
      <c r="P40" s="35">
        <f>AT40</f>
        <v>0</v>
      </c>
      <c r="Q40" s="30">
        <f>AW40</f>
        <v>0</v>
      </c>
      <c r="R40" s="35">
        <f>AZ40</f>
        <v>0</v>
      </c>
      <c r="S40" s="30">
        <f>BC40</f>
        <v>0</v>
      </c>
      <c r="T40" s="25">
        <v>100</v>
      </c>
      <c r="U40" s="29">
        <f>IF(T40&gt;=100,51,RANK(T40,$T$4:$T$60,1))</f>
        <v>51</v>
      </c>
      <c r="V40" s="40">
        <f>VLOOKUP(U40,[1]Punktezuordnung!$A$2:$B$52,2,FALSE())</f>
        <v>0</v>
      </c>
      <c r="W40" s="44">
        <v>0</v>
      </c>
      <c r="X40" s="29">
        <f>IF(W40&lt;=0,51,RANK(W40,$W$4:$W$60,0))</f>
        <v>51</v>
      </c>
      <c r="Y40" s="40">
        <f>VLOOKUP(X40,[1]Punktezuordnung!$A$2:$B$52,2,FALSE())</f>
        <v>0</v>
      </c>
      <c r="Z40" s="28">
        <v>100</v>
      </c>
      <c r="AA40" s="29">
        <f>IF(Z40&gt;=100,51,RANK(Z40,$Z$4:$Z$60,1))</f>
        <v>51</v>
      </c>
      <c r="AB40" s="40">
        <f>VLOOKUP(AA40,[1]Punktezuordnung!$A$2:$B$52,2,FALSE())</f>
        <v>0</v>
      </c>
      <c r="AC40" s="37">
        <v>0</v>
      </c>
      <c r="AD40" s="29">
        <f>IF(AC40&lt;=0,51,RANK(AC40,$AC$4:$AC$60,0))</f>
        <v>51</v>
      </c>
      <c r="AE40" s="40">
        <f>VLOOKUP(AD40,[1]Punktezuordnung!$A$2:$B$52,2,FALSE())</f>
        <v>0</v>
      </c>
      <c r="AF40" s="59">
        <f t="array" ref="AF40">IF(ISBLANK(LAT_Stab!$A$2),0,IF(ISBLANK(A40),0,IF((OR(EXACT(A40,LAT_Stab!$C$2:$C$123))),VLOOKUP(A40,LAT_Stab!$C$2:$I$123,4,FALSE))))</f>
        <v>10</v>
      </c>
      <c r="AG40" s="29">
        <f>IF(AF40&lt;=0,51,RANK(AF40,$AF$4:$AF$60,0))</f>
        <v>20</v>
      </c>
      <c r="AH40" s="40">
        <f>VLOOKUP(AG40,[1]Punktezuordnung!$A$2:$B$52,2,FALSE())</f>
        <v>31</v>
      </c>
      <c r="AI40" s="38">
        <f t="array" ref="AI40">IF(ISBLANK(LAT_Dreh!$A$2),0,IF(ISBLANK(A40),0,IF((OR(EXACT(A40,LAT_Dreh!$C$2:$C$123))),VLOOKUP(A40,LAT_Dreh!$C$2:$I$123,4,FALSE))))</f>
        <v>15</v>
      </c>
      <c r="AJ40" s="29">
        <f>IF(AI40&lt;=0,51,RANK(AI40,$AI$4:$AI$49,0))</f>
        <v>22</v>
      </c>
      <c r="AK40" s="40">
        <f>VLOOKUP(AJ40,[1]Punktezuordnung!$A$2:$B$52,2,FALSE())</f>
        <v>29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>IF(AL40=100,51,RANK(AL40,$AL$4:$AL$60,1))</f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IF(ISBLANK(NIA_Weit!$A$2),0,IF(ISBLANK(A40),0,IF((OR(EXACT(A40,NIA_Weit!$C$2:$C$200))),VLOOKUP(A40,NIA_Weit!$C$2:$I$200,4,FALSE))))</f>
        <v>0</v>
      </c>
      <c r="AP40" s="29">
        <f>IF(AO40&lt;=0,51,RANK(AO40,$AO$4:$AO$60,0))</f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>IF(AR40&lt;=0,51,RANK(AR40,$AR$4:$AR$60,0))</f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>IF(AU40&lt;=0,51,RANK(AU40,$AU$4:$AU$60,0))</f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>IF(AX40&gt;=100,51,RANK(AX40,$AX$4:$AX$60,1))</f>
        <v>51</v>
      </c>
      <c r="AZ40" s="30">
        <f>VLOOKUP(AY40,[1]Punktezuordnung!$A$2:$B$52,2,FALSE())</f>
        <v>0</v>
      </c>
      <c r="BA40" s="56">
        <f t="array" ref="BA40">IF(ISBLANK(ANG_Hoch!$A$2),0,IF(ISBLANK(A40),0,IF((OR(EXACT(A40,ANG_Hoch!$C$2:$C$200))),VLOOKUP(A40,ANG_Hoch!$C$2:$I$200,4,FALSE))))</f>
        <v>0</v>
      </c>
      <c r="BB40" s="29">
        <f>IF(BA40&lt;=0,51,RANK(BA40,$BA$4:$BA$60,0))</f>
        <v>51</v>
      </c>
      <c r="BC40" s="39">
        <f>VLOOKUP(BB40,[1]Punktezuordnung!$A$2:$B$52,2,FALSE())</f>
        <v>0</v>
      </c>
    </row>
    <row r="41" spans="1:55" x14ac:dyDescent="0.3">
      <c r="A41" s="54" t="s">
        <v>123</v>
      </c>
      <c r="B41" s="54" t="s">
        <v>70</v>
      </c>
      <c r="C41" s="54">
        <v>2017</v>
      </c>
      <c r="D41" s="54" t="s">
        <v>27</v>
      </c>
      <c r="E41" s="29">
        <f>IF(F41=0,"",RANK(F41,$F$4:$F$60,0))</f>
        <v>38</v>
      </c>
      <c r="F41" s="40">
        <f>SUM(LARGE(H41:S41,{1;2;3;4;5;6;7;8;9}))</f>
        <v>55</v>
      </c>
      <c r="G41" s="34">
        <f>COUNTIF(H41:S41,"&gt;0")</f>
        <v>2</v>
      </c>
      <c r="H41" s="35">
        <f>V41</f>
        <v>19</v>
      </c>
      <c r="I41" s="30">
        <f>Y41</f>
        <v>36</v>
      </c>
      <c r="J41" s="35">
        <f>AB41</f>
        <v>0</v>
      </c>
      <c r="K41" s="30">
        <f>AE41</f>
        <v>0</v>
      </c>
      <c r="L41" s="31">
        <f>AH41</f>
        <v>0</v>
      </c>
      <c r="M41" s="32">
        <f>AK41</f>
        <v>0</v>
      </c>
      <c r="N41" s="36">
        <f>AN41</f>
        <v>0</v>
      </c>
      <c r="O41" s="52">
        <f>AQ41</f>
        <v>0</v>
      </c>
      <c r="P41" s="35">
        <f>AT41</f>
        <v>0</v>
      </c>
      <c r="Q41" s="30">
        <f>AW41</f>
        <v>0</v>
      </c>
      <c r="R41" s="35">
        <f>AZ41</f>
        <v>0</v>
      </c>
      <c r="S41" s="30">
        <f>BC41</f>
        <v>0</v>
      </c>
      <c r="T41" s="25">
        <f t="array" ref="T41">IF(ISBLANK(ALS_Sprint!$A$2),100,IF(ISBLANK(A41),100,IF((OR(EXACT(A41,ALS_Sprint!$C$2:$C$107))),VLOOKUP(A41,ALS_Sprint!$C$2:$I$107,4,FALSE))))</f>
        <v>9.23</v>
      </c>
      <c r="U41" s="29">
        <f>IF(T41&gt;=100,51,RANK(T41,$T$4:$T$60,1))</f>
        <v>32</v>
      </c>
      <c r="V41" s="40">
        <f>VLOOKUP(U41,[1]Punktezuordnung!$A$2:$B$52,2,FALSE())</f>
        <v>19</v>
      </c>
      <c r="W41" s="44">
        <f t="array" ref="W41">IF(ISBLANK(ALS_Wurf!$A$2),0,IF(ISBLANK(A41),0,IF((OR(EXACT(A41,ALS_Wurf!$C$2:$C$108))),VLOOKUP(A41,ALS_Wurf!$C$2:$I$108,4,FALSE))))</f>
        <v>31</v>
      </c>
      <c r="X41" s="29">
        <f>IF(W41&lt;=0,51,RANK(W41,$W$4:$W$60,0))</f>
        <v>15</v>
      </c>
      <c r="Y41" s="40">
        <f>VLOOKUP(X41,[1]Punktezuordnung!$A$2:$B$52,2,FALSE())</f>
        <v>36</v>
      </c>
      <c r="Z41" s="28">
        <v>100</v>
      </c>
      <c r="AA41" s="29">
        <f>IF(Z41&gt;=100,51,RANK(Z41,$Z$4:$Z$60,1))</f>
        <v>51</v>
      </c>
      <c r="AB41" s="40">
        <f>VLOOKUP(AA41,[1]Punktezuordnung!$A$2:$B$52,2,FALSE())</f>
        <v>0</v>
      </c>
      <c r="AC41" s="37">
        <v>0</v>
      </c>
      <c r="AD41" s="29">
        <f>IF(AC41&lt;=0,51,RANK(AC41,$AC$4:$AC$60,0))</f>
        <v>51</v>
      </c>
      <c r="AE41" s="40">
        <f>VLOOKUP(AD41,[1]Punktezuordnung!$A$2:$B$52,2,FALSE())</f>
        <v>0</v>
      </c>
      <c r="AF41" s="59">
        <v>0</v>
      </c>
      <c r="AG41" s="29">
        <f>IF(AF41&lt;=0,51,RANK(AF41,$AF$4:$AF$60,0))</f>
        <v>51</v>
      </c>
      <c r="AH41" s="40">
        <f>VLOOKUP(AG41,[1]Punktezuordnung!$A$2:$B$52,2,FALSE())</f>
        <v>0</v>
      </c>
      <c r="AI41" s="59">
        <v>0</v>
      </c>
      <c r="AJ41" s="29">
        <f>IF(AI41&lt;=0,51,RANK(AI41,$AI$4:$AI$49,0))</f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>IF(AL41=100,51,RANK(AL41,$AL$4:$AL$60,1))</f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IF(ISBLANK(NIA_Weit!$A$2),0,IF(ISBLANK(A41),0,IF((OR(EXACT(A41,NIA_Weit!$C$2:$C$200))),VLOOKUP(A41,NIA_Weit!$C$2:$I$200,4,FALSE))))</f>
        <v>0</v>
      </c>
      <c r="AP41" s="29">
        <f>IF(AO41&lt;=0,51,RANK(AO41,$AO$4:$AO$60,0))</f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>IF(AR41&lt;=0,51,RANK(AR41,$AR$4:$AR$60,0))</f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>IF(AU41&lt;=0,51,RANK(AU41,$AU$4:$AU$60,0))</f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>IF(AX41&gt;=100,51,RANK(AX41,$AX$4:$AX$60,1))</f>
        <v>51</v>
      </c>
      <c r="AZ41" s="30">
        <f>VLOOKUP(AY41,[1]Punktezuordnung!$A$2:$B$52,2,FALSE())</f>
        <v>0</v>
      </c>
      <c r="BA41" s="56">
        <f t="array" ref="BA41">IF(ISBLANK(ANG_Hoch!$A$2),0,IF(ISBLANK(A41),0,IF((OR(EXACT(A41,ANG_Hoch!$C$2:$C$200))),VLOOKUP(A41,ANG_Hoch!$C$2:$I$200,4,FALSE))))</f>
        <v>0</v>
      </c>
      <c r="BB41" s="29">
        <f>IF(BA41&lt;=0,51,RANK(BA41,$BA$4:$BA$60,0))</f>
        <v>51</v>
      </c>
      <c r="BC41" s="39">
        <f>VLOOKUP(BB41,[1]Punktezuordnung!$A$2:$B$52,2,FALSE())</f>
        <v>0</v>
      </c>
    </row>
    <row r="42" spans="1:55" x14ac:dyDescent="0.3">
      <c r="A42" s="24" t="s">
        <v>124</v>
      </c>
      <c r="B42" s="24" t="s">
        <v>70</v>
      </c>
      <c r="C42" s="24">
        <v>2017</v>
      </c>
      <c r="D42" s="24" t="s">
        <v>39</v>
      </c>
      <c r="E42" s="29">
        <f>IF(F42=0,"",RANK(F42,$F$4:$F$60,0))</f>
        <v>39</v>
      </c>
      <c r="F42" s="40">
        <f>SUM(LARGE(H42:S42,{1;2;3;4;5;6;7;8;9}))</f>
        <v>50</v>
      </c>
      <c r="G42" s="34">
        <f>COUNTIF(H42:S42,"&gt;0")</f>
        <v>2</v>
      </c>
      <c r="H42" s="35">
        <f>V42</f>
        <v>23</v>
      </c>
      <c r="I42" s="30">
        <f>Y42</f>
        <v>27</v>
      </c>
      <c r="J42" s="35">
        <f>AB42</f>
        <v>0</v>
      </c>
      <c r="K42" s="30">
        <f>AE42</f>
        <v>0</v>
      </c>
      <c r="L42" s="31">
        <f>AH42</f>
        <v>0</v>
      </c>
      <c r="M42" s="32">
        <f>AK42</f>
        <v>0</v>
      </c>
      <c r="N42" s="36">
        <f>AN42</f>
        <v>0</v>
      </c>
      <c r="O42" s="52">
        <f>AQ42</f>
        <v>0</v>
      </c>
      <c r="P42" s="35">
        <f>AT42</f>
        <v>0</v>
      </c>
      <c r="Q42" s="30">
        <f>AW42</f>
        <v>0</v>
      </c>
      <c r="R42" s="35">
        <f>AZ42</f>
        <v>0</v>
      </c>
      <c r="S42" s="30">
        <f>BC42</f>
        <v>0</v>
      </c>
      <c r="T42" s="25">
        <f t="array" ref="T42">IF(ISBLANK(ALS_Sprint!$A$2),100,IF(ISBLANK(A42),100,IF((OR(EXACT(A42,ALS_Sprint!$C$2:$C$107))),VLOOKUP(A42,ALS_Sprint!$C$2:$I$107,4,FALSE))))</f>
        <v>8.98</v>
      </c>
      <c r="U42" s="29">
        <f>IF(T42&gt;=100,51,RANK(T42,$T$4:$T$60,1))</f>
        <v>28</v>
      </c>
      <c r="V42" s="40">
        <f>VLOOKUP(U42,[1]Punktezuordnung!$A$2:$B$52,2,FALSE())</f>
        <v>23</v>
      </c>
      <c r="W42" s="44">
        <f t="array" ref="W42">IF(ISBLANK(ALS_Wurf!$A$2),0,IF(ISBLANK(A42),0,IF((OR(EXACT(A42,ALS_Wurf!$C$2:$C$108))),VLOOKUP(A42,ALS_Wurf!$C$2:$I$108,4,FALSE))))</f>
        <v>26</v>
      </c>
      <c r="X42" s="29">
        <f>IF(W42&lt;=0,51,RANK(W42,$W$4:$W$60,0))</f>
        <v>24</v>
      </c>
      <c r="Y42" s="40">
        <f>VLOOKUP(X42,[1]Punktezuordnung!$A$2:$B$52,2,FALSE())</f>
        <v>27</v>
      </c>
      <c r="Z42" s="28">
        <v>100</v>
      </c>
      <c r="AA42" s="29">
        <f>IF(Z42&gt;=100,51,RANK(Z42,$Z$4:$Z$60,1))</f>
        <v>51</v>
      </c>
      <c r="AB42" s="40">
        <f>VLOOKUP(AA42,[1]Punktezuordnung!$A$2:$B$52,2,FALSE())</f>
        <v>0</v>
      </c>
      <c r="AC42" s="37">
        <v>0</v>
      </c>
      <c r="AD42" s="29">
        <f>IF(AC42&lt;=0,51,RANK(AC42,$AC$4:$AC$60,0))</f>
        <v>51</v>
      </c>
      <c r="AE42" s="40">
        <f>VLOOKUP(AD42,[1]Punktezuordnung!$A$2:$B$52,2,FALSE())</f>
        <v>0</v>
      </c>
      <c r="AF42" s="60">
        <v>0</v>
      </c>
      <c r="AG42" s="29">
        <f>IF(AF42&lt;=0,51,RANK(AF42,$AF$4:$AF$60,0))</f>
        <v>51</v>
      </c>
      <c r="AH42" s="40">
        <f>VLOOKUP(AG42,[1]Punktezuordnung!$A$2:$B$52,2,FALSE())</f>
        <v>0</v>
      </c>
      <c r="AI42" s="60">
        <v>0</v>
      </c>
      <c r="AJ42" s="29">
        <f>IF(AI42&lt;=0,51,RANK(AI42,$AI$4:$AI$49,0))</f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>IF(AL42=100,51,RANK(AL42,$AL$4:$AL$60,1))</f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IF(ISBLANK(NIA_Weit!$A$2),0,IF(ISBLANK(A42),0,IF((OR(EXACT(A42,NIA_Weit!$C$2:$C$200))),VLOOKUP(A42,NIA_Weit!$C$2:$I$200,4,FALSE))))</f>
        <v>0</v>
      </c>
      <c r="AP42" s="29">
        <f>IF(AO42&lt;=0,51,RANK(AO42,$AO$4:$AO$60,0))</f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>IF(AR42&lt;=0,51,RANK(AR42,$AR$4:$AR$60,0))</f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>IF(AU42&lt;=0,51,RANK(AU42,$AU$4:$AU$60,0))</f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>IF(AX42&gt;=100,51,RANK(AX42,$AX$4:$AX$60,1))</f>
        <v>51</v>
      </c>
      <c r="AZ42" s="30">
        <f>VLOOKUP(AY42,[1]Punktezuordnung!$A$2:$B$52,2,FALSE())</f>
        <v>0</v>
      </c>
      <c r="BA42" s="56">
        <f t="array" ref="BA42">IF(ISBLANK(ANG_Hoch!$A$2),0,IF(ISBLANK(A42),0,IF((OR(EXACT(A42,ANG_Hoch!$C$2:$C$200))),VLOOKUP(A42,ANG_Hoch!$C$2:$I$200,4,FALSE))))</f>
        <v>0</v>
      </c>
      <c r="BB42" s="29">
        <f>IF(BA42&lt;=0,51,RANK(BA42,$BA$4:$BA$60,0))</f>
        <v>51</v>
      </c>
      <c r="BC42" s="39">
        <f>VLOOKUP(BB42,[1]Punktezuordnung!$A$2:$B$52,2,FALSE())</f>
        <v>0</v>
      </c>
    </row>
    <row r="43" spans="1:55" x14ac:dyDescent="0.3">
      <c r="A43" s="54" t="s">
        <v>450</v>
      </c>
      <c r="B43" s="54" t="s">
        <v>70</v>
      </c>
      <c r="C43" s="54">
        <v>2017</v>
      </c>
      <c r="D43" s="54" t="s">
        <v>66</v>
      </c>
      <c r="E43" s="29">
        <f>IF(F43=0,"",RANK(F43,$F$4:$F$60,0))</f>
        <v>40</v>
      </c>
      <c r="F43" s="40">
        <f>SUM(LARGE(H43:S43,{1;2;3;4;5;6;7;8;9}))</f>
        <v>47</v>
      </c>
      <c r="G43" s="34">
        <f>COUNTIF(H43:S43,"&gt;0")</f>
        <v>2</v>
      </c>
      <c r="H43" s="35">
        <f>V43</f>
        <v>0</v>
      </c>
      <c r="I43" s="30">
        <f>Y43</f>
        <v>0</v>
      </c>
      <c r="J43" s="35">
        <f>AB43</f>
        <v>23</v>
      </c>
      <c r="K43" s="30">
        <f>AE43</f>
        <v>24</v>
      </c>
      <c r="L43" s="31">
        <f>AH43</f>
        <v>0</v>
      </c>
      <c r="M43" s="32">
        <f>AK43</f>
        <v>0</v>
      </c>
      <c r="N43" s="36">
        <f>AN43</f>
        <v>0</v>
      </c>
      <c r="O43" s="52">
        <f>AQ43</f>
        <v>0</v>
      </c>
      <c r="P43" s="35">
        <f>AT43</f>
        <v>0</v>
      </c>
      <c r="Q43" s="30">
        <f>AW43</f>
        <v>0</v>
      </c>
      <c r="R43" s="35">
        <f>AZ43</f>
        <v>0</v>
      </c>
      <c r="S43" s="30">
        <f>BC43</f>
        <v>0</v>
      </c>
      <c r="T43" s="25">
        <v>100</v>
      </c>
      <c r="U43" s="29">
        <f>IF(T43&gt;=100,51,RANK(T43,$T$4:$T$60,1))</f>
        <v>51</v>
      </c>
      <c r="V43" s="40">
        <f>VLOOKUP(U43,[1]Punktezuordnung!$A$2:$B$52,2,FALSE())</f>
        <v>0</v>
      </c>
      <c r="W43" s="44">
        <v>0</v>
      </c>
      <c r="X43" s="29">
        <f>IF(W43&lt;=0,51,RANK(W43,$W$4:$W$60,0))</f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9.4</v>
      </c>
      <c r="AA43" s="29">
        <f>IF(Z43&gt;=100,51,RANK(Z43,$Z$4:$Z$60,1))</f>
        <v>28</v>
      </c>
      <c r="AB43" s="40">
        <f>VLOOKUP(AA43,[1]Punktezuordnung!$A$2:$B$52,2,FALSE())</f>
        <v>23</v>
      </c>
      <c r="AC43" s="37">
        <f t="array" ref="AC43">IF(ISBLANK(FRI_Stoß!$A$2),0,IF(ISBLANK(A43),0,IF((OR(EXACT(A43,FRI_Stoß!$C$2:$C$105))),VLOOKUP(A43,FRI_Stoß!$C$2:$I$105,4,FALSE))))</f>
        <v>19</v>
      </c>
      <c r="AD43" s="29">
        <f>IF(AC43&lt;=0,51,RANK(AC43,$AC$4:$AC$60,0))</f>
        <v>27</v>
      </c>
      <c r="AE43" s="40">
        <f>VLOOKUP(AD43,[1]Punktezuordnung!$A$2:$B$52,2,FALSE())</f>
        <v>24</v>
      </c>
      <c r="AF43" s="44">
        <v>0</v>
      </c>
      <c r="AG43" s="29">
        <f>IF(AF43&lt;=0,51,RANK(AF43,$AF$4:$AF$60,0))</f>
        <v>51</v>
      </c>
      <c r="AH43" s="40">
        <f>VLOOKUP(AG43,[1]Punktezuordnung!$A$2:$B$52,2,FALSE())</f>
        <v>0</v>
      </c>
      <c r="AI43" s="44">
        <v>0</v>
      </c>
      <c r="AJ43" s="29">
        <f>IF(AI43&lt;=0,51,RANK(AI43,$AI$4:$AI$49,0))</f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>IF(AL43=100,51,RANK(AL43,$AL$4:$AL$60,1))</f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IF(ISBLANK(NIA_Weit!$A$2),0,IF(ISBLANK(A43),0,IF((OR(EXACT(A43,NIA_Weit!$C$2:$C$200))),VLOOKUP(A43,NIA_Weit!$C$2:$I$200,4,FALSE))))</f>
        <v>0</v>
      </c>
      <c r="AP43" s="29">
        <f>IF(AO43&lt;=0,51,RANK(AO43,$AO$4:$AO$60,0))</f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>IF(AR43&lt;=0,51,RANK(AR43,$AR$4:$AR$60,0))</f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>IF(AU43&lt;=0,51,RANK(AU43,$AU$4:$AU$60,0))</f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>IF(AX43&gt;=100,51,RANK(AX43,$AX$4:$AX$60,1))</f>
        <v>51</v>
      </c>
      <c r="AZ43" s="30">
        <f>VLOOKUP(AY43,[1]Punktezuordnung!$A$2:$B$52,2,FALSE())</f>
        <v>0</v>
      </c>
      <c r="BA43" s="56">
        <f t="array" ref="BA43">IF(ISBLANK(ANG_Hoch!$A$2),0,IF(ISBLANK(A43),0,IF((OR(EXACT(A43,ANG_Hoch!$C$2:$C$200))),VLOOKUP(A43,ANG_Hoch!$C$2:$I$200,4,FALSE))))</f>
        <v>0</v>
      </c>
      <c r="BB43" s="29">
        <f>IF(BA43&lt;=0,51,RANK(BA43,$BA$4:$BA$60,0))</f>
        <v>51</v>
      </c>
      <c r="BC43" s="39">
        <f>VLOOKUP(BB43,[1]Punktezuordnung!$A$2:$B$52,2,FALSE())</f>
        <v>0</v>
      </c>
    </row>
    <row r="44" spans="1:55" x14ac:dyDescent="0.3">
      <c r="A44" s="24" t="s">
        <v>127</v>
      </c>
      <c r="B44" s="24" t="s">
        <v>70</v>
      </c>
      <c r="C44" s="24">
        <v>2017</v>
      </c>
      <c r="D44" s="24" t="s">
        <v>31</v>
      </c>
      <c r="E44" s="29">
        <f>IF(F44=0,"",RANK(F44,$F$4:$F$60,0))</f>
        <v>41</v>
      </c>
      <c r="F44" s="40">
        <f>SUM(LARGE(H44:S44,{1;2;3;4;5;6;7;8;9}))</f>
        <v>45</v>
      </c>
      <c r="G44" s="34">
        <f>COUNTIF(H44:S44,"&gt;0")</f>
        <v>2</v>
      </c>
      <c r="H44" s="35">
        <f>V44</f>
        <v>27</v>
      </c>
      <c r="I44" s="30">
        <f>Y44</f>
        <v>18</v>
      </c>
      <c r="J44" s="35">
        <f>AB44</f>
        <v>0</v>
      </c>
      <c r="K44" s="30">
        <f>AE44</f>
        <v>0</v>
      </c>
      <c r="L44" s="31">
        <f>AH44</f>
        <v>0</v>
      </c>
      <c r="M44" s="32">
        <f>AK44</f>
        <v>0</v>
      </c>
      <c r="N44" s="36">
        <f>AN44</f>
        <v>0</v>
      </c>
      <c r="O44" s="52">
        <f>AQ44</f>
        <v>0</v>
      </c>
      <c r="P44" s="35">
        <f>AT44</f>
        <v>0</v>
      </c>
      <c r="Q44" s="30">
        <f>AW44</f>
        <v>0</v>
      </c>
      <c r="R44" s="35">
        <f>AZ44</f>
        <v>0</v>
      </c>
      <c r="S44" s="30">
        <f>BC44</f>
        <v>0</v>
      </c>
      <c r="T44" s="25">
        <f t="array" ref="T44">IF(ISBLANK(ALS_Sprint!$A$2),100,IF(ISBLANK(A44),100,IF((OR(EXACT(A44,ALS_Sprint!$C$2:$C$107))),VLOOKUP(A44,ALS_Sprint!$C$2:$I$107,4,FALSE))))</f>
        <v>8.66</v>
      </c>
      <c r="U44" s="29">
        <f>IF(T44&gt;=100,51,RANK(T44,$T$4:$T$60,1))</f>
        <v>24</v>
      </c>
      <c r="V44" s="40">
        <f>VLOOKUP(U44,[1]Punktezuordnung!$A$2:$B$52,2,FALSE())</f>
        <v>27</v>
      </c>
      <c r="W44" s="44">
        <f t="array" ref="W44">IF(ISBLANK(ALS_Wurf!$A$2),0,IF(ISBLANK(A44),0,IF((OR(EXACT(A44,ALS_Wurf!$C$2:$C$108))),VLOOKUP(A44,ALS_Wurf!$C$2:$I$108,4,FALSE))))</f>
        <v>19</v>
      </c>
      <c r="X44" s="29">
        <f>IF(W44&lt;=0,51,RANK(W44,$W$4:$W$60,0))</f>
        <v>33</v>
      </c>
      <c r="Y44" s="40">
        <f>VLOOKUP(X44,[1]Punktezuordnung!$A$2:$B$52,2,FALSE())</f>
        <v>18</v>
      </c>
      <c r="Z44" s="28">
        <v>100</v>
      </c>
      <c r="AA44" s="29">
        <f>IF(Z44&gt;=100,51,RANK(Z44,$Z$4:$Z$60,1))</f>
        <v>51</v>
      </c>
      <c r="AB44" s="40">
        <f>VLOOKUP(AA44,[1]Punktezuordnung!$A$2:$B$52,2,FALSE())</f>
        <v>0</v>
      </c>
      <c r="AC44" s="37">
        <v>0</v>
      </c>
      <c r="AD44" s="29">
        <f>IF(AC44&lt;=0,51,RANK(AC44,$AC$4:$AC$60,0))</f>
        <v>51</v>
      </c>
      <c r="AE44" s="40">
        <f>VLOOKUP(AD44,[1]Punktezuordnung!$A$2:$B$52,2,FALSE())</f>
        <v>0</v>
      </c>
      <c r="AF44" s="60">
        <v>0</v>
      </c>
      <c r="AG44" s="29">
        <f>IF(AF44&lt;=0,51,RANK(AF44,$AF$4:$AF$60,0))</f>
        <v>51</v>
      </c>
      <c r="AH44" s="40">
        <f>VLOOKUP(AG44,[1]Punktezuordnung!$A$2:$B$52,2,FALSE())</f>
        <v>0</v>
      </c>
      <c r="AI44" s="60">
        <v>0</v>
      </c>
      <c r="AJ44" s="29">
        <f>IF(AI44&lt;=0,51,RANK(AI44,$AI$4:$AI$49,0))</f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>IF(AL44=100,51,RANK(AL44,$AL$4:$AL$60,1))</f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IF(ISBLANK(NIA_Weit!$A$2),0,IF(ISBLANK(A44),0,IF((OR(EXACT(A44,NIA_Weit!$C$2:$C$200))),VLOOKUP(A44,NIA_Weit!$C$2:$I$200,4,FALSE))))</f>
        <v>0</v>
      </c>
      <c r="AP44" s="29">
        <f>IF(AO44&lt;=0,51,RANK(AO44,$AO$4:$AO$60,0))</f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>IF(AR44&lt;=0,51,RANK(AR44,$AR$4:$AR$60,0))</f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>IF(AU44&lt;=0,51,RANK(AU44,$AU$4:$AU$60,0))</f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>IF(AX44&gt;=100,51,RANK(AX44,$AX$4:$AX$60,1))</f>
        <v>51</v>
      </c>
      <c r="AZ44" s="30">
        <f>VLOOKUP(AY44,[1]Punktezuordnung!$A$2:$B$52,2,FALSE())</f>
        <v>0</v>
      </c>
      <c r="BA44" s="56">
        <f t="array" ref="BA44">IF(ISBLANK(ANG_Hoch!$A$2),0,IF(ISBLANK(A44),0,IF((OR(EXACT(A44,ANG_Hoch!$C$2:$C$200))),VLOOKUP(A44,ANG_Hoch!$C$2:$I$200,4,FALSE))))</f>
        <v>0</v>
      </c>
      <c r="BB44" s="29">
        <f>IF(BA44&lt;=0,51,RANK(BA44,$BA$4:$BA$60,0))</f>
        <v>51</v>
      </c>
      <c r="BC44" s="39">
        <f>VLOOKUP(BB44,[1]Punktezuordnung!$A$2:$B$52,2,FALSE())</f>
        <v>0</v>
      </c>
    </row>
    <row r="45" spans="1:55" x14ac:dyDescent="0.3">
      <c r="A45" s="54" t="s">
        <v>451</v>
      </c>
      <c r="B45" s="54" t="s">
        <v>70</v>
      </c>
      <c r="C45" s="54">
        <v>2017</v>
      </c>
      <c r="D45" s="54" t="s">
        <v>59</v>
      </c>
      <c r="E45" s="29">
        <f>IF(F45=0,"",RANK(F45,$F$4:$F$60,0))</f>
        <v>42</v>
      </c>
      <c r="F45" s="40">
        <f>SUM(LARGE(H45:S45,{1;2;3;4;5;6;7;8;9}))</f>
        <v>43</v>
      </c>
      <c r="G45" s="34">
        <f>COUNTIF(H45:S45,"&gt;0")</f>
        <v>2</v>
      </c>
      <c r="H45" s="35">
        <f>V45</f>
        <v>0</v>
      </c>
      <c r="I45" s="30">
        <f>Y45</f>
        <v>0</v>
      </c>
      <c r="J45" s="35">
        <f>AB45</f>
        <v>21</v>
      </c>
      <c r="K45" s="30">
        <f>AE45</f>
        <v>22</v>
      </c>
      <c r="L45" s="31">
        <f>AH45</f>
        <v>0</v>
      </c>
      <c r="M45" s="32">
        <f>AK45</f>
        <v>0</v>
      </c>
      <c r="N45" s="36">
        <f>AN45</f>
        <v>0</v>
      </c>
      <c r="O45" s="52">
        <f>AQ45</f>
        <v>0</v>
      </c>
      <c r="P45" s="35">
        <f>AT45</f>
        <v>0</v>
      </c>
      <c r="Q45" s="30">
        <f>AW45</f>
        <v>0</v>
      </c>
      <c r="R45" s="35">
        <f>AZ45</f>
        <v>0</v>
      </c>
      <c r="S45" s="30">
        <f>BC45</f>
        <v>0</v>
      </c>
      <c r="T45" s="25">
        <v>100</v>
      </c>
      <c r="U45" s="29">
        <f>IF(T45&gt;=100,51,RANK(T45,$T$4:$T$60,1))</f>
        <v>51</v>
      </c>
      <c r="V45" s="40">
        <f>VLOOKUP(U45,[1]Punktezuordnung!$A$2:$B$52,2,FALSE())</f>
        <v>0</v>
      </c>
      <c r="W45" s="44">
        <v>0</v>
      </c>
      <c r="X45" s="29">
        <f>IF(W45&lt;=0,51,RANK(W45,$W$4:$W$60,0))</f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9.9</v>
      </c>
      <c r="AA45" s="29">
        <f>IF(Z45&gt;=100,51,RANK(Z45,$Z$4:$Z$60,1))</f>
        <v>30</v>
      </c>
      <c r="AB45" s="40">
        <f>VLOOKUP(AA45,[1]Punktezuordnung!$A$2:$B$52,2,FALSE())</f>
        <v>21</v>
      </c>
      <c r="AC45" s="37">
        <f t="array" ref="AC45">IF(ISBLANK(FRI_Stoß!$A$2),0,IF(ISBLANK(A45),0,IF((OR(EXACT(A45,FRI_Stoß!$C$2:$C$105))),VLOOKUP(A45,FRI_Stoß!$C$2:$I$105,4,FALSE))))</f>
        <v>18</v>
      </c>
      <c r="AD45" s="29">
        <f>IF(AC45&lt;=0,51,RANK(AC45,$AC$4:$AC$60,0))</f>
        <v>29</v>
      </c>
      <c r="AE45" s="40">
        <f>VLOOKUP(AD45,[1]Punktezuordnung!$A$2:$B$52,2,FALSE())</f>
        <v>22</v>
      </c>
      <c r="AF45" s="44">
        <v>0</v>
      </c>
      <c r="AG45" s="29">
        <f>IF(AF45&lt;=0,51,RANK(AF45,$AF$4:$AF$60,0))</f>
        <v>51</v>
      </c>
      <c r="AH45" s="40">
        <f>VLOOKUP(AG45,[1]Punktezuordnung!$A$2:$B$52,2,FALSE())</f>
        <v>0</v>
      </c>
      <c r="AI45" s="44">
        <v>0</v>
      </c>
      <c r="AJ45" s="29">
        <f>IF(AI45&lt;=0,51,RANK(AI45,$AI$4:$AI$49,0))</f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>IF(AL45=100,51,RANK(AL45,$AL$4:$AL$60,1))</f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IF(ISBLANK(NIA_Weit!$A$2),0,IF(ISBLANK(A45),0,IF((OR(EXACT(A45,NIA_Weit!$C$2:$C$200))),VLOOKUP(A45,NIA_Weit!$C$2:$I$200,4,FALSE))))</f>
        <v>0</v>
      </c>
      <c r="AP45" s="29">
        <f>IF(AO45&lt;=0,51,RANK(AO45,$AO$4:$AO$60,0))</f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>IF(AR45&lt;=0,51,RANK(AR45,$AR$4:$AR$60,0))</f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>IF(AU45&lt;=0,51,RANK(AU45,$AU$4:$AU$60,0))</f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>IF(AX45&gt;=100,51,RANK(AX45,$AX$4:$AX$60,1))</f>
        <v>51</v>
      </c>
      <c r="AZ45" s="30">
        <f>VLOOKUP(AY45,[1]Punktezuordnung!$A$2:$B$52,2,FALSE())</f>
        <v>0</v>
      </c>
      <c r="BA45" s="56">
        <f t="array" ref="BA45">IF(ISBLANK(ANG_Hoch!$A$2),0,IF(ISBLANK(A45),0,IF((OR(EXACT(A45,ANG_Hoch!$C$2:$C$200))),VLOOKUP(A45,ANG_Hoch!$C$2:$I$200,4,FALSE))))</f>
        <v>0</v>
      </c>
      <c r="BB45" s="29">
        <f>IF(BA45&lt;=0,51,RANK(BA45,$BA$4:$BA$60,0))</f>
        <v>51</v>
      </c>
      <c r="BC45" s="39">
        <f>VLOOKUP(BB45,[1]Punktezuordnung!$A$2:$B$52,2,FALSE())</f>
        <v>0</v>
      </c>
    </row>
    <row r="46" spans="1:55" x14ac:dyDescent="0.3">
      <c r="A46" s="54" t="s">
        <v>452</v>
      </c>
      <c r="B46" s="54" t="s">
        <v>70</v>
      </c>
      <c r="C46" s="54">
        <v>2017</v>
      </c>
      <c r="D46" s="54" t="s">
        <v>59</v>
      </c>
      <c r="E46" s="29">
        <f>IF(F46=0,"",RANK(F46,$F$4:$F$60,0))</f>
        <v>43</v>
      </c>
      <c r="F46" s="40">
        <f>SUM(LARGE(H46:S46,{1;2;3;4;5;6;7;8;9}))</f>
        <v>40</v>
      </c>
      <c r="G46" s="34">
        <f>COUNTIF(H46:S46,"&gt;0")</f>
        <v>2</v>
      </c>
      <c r="H46" s="35">
        <f>V46</f>
        <v>0</v>
      </c>
      <c r="I46" s="30">
        <f>Y46</f>
        <v>0</v>
      </c>
      <c r="J46" s="35">
        <f>AB46</f>
        <v>20</v>
      </c>
      <c r="K46" s="30">
        <f>AE46</f>
        <v>20</v>
      </c>
      <c r="L46" s="31">
        <f>AH46</f>
        <v>0</v>
      </c>
      <c r="M46" s="32">
        <f>AK46</f>
        <v>0</v>
      </c>
      <c r="N46" s="36">
        <f>AN46</f>
        <v>0</v>
      </c>
      <c r="O46" s="52">
        <f>AQ46</f>
        <v>0</v>
      </c>
      <c r="P46" s="35">
        <f>AT46</f>
        <v>0</v>
      </c>
      <c r="Q46" s="30">
        <f>AW46</f>
        <v>0</v>
      </c>
      <c r="R46" s="35">
        <f>AZ46</f>
        <v>0</v>
      </c>
      <c r="S46" s="30">
        <f>BC46</f>
        <v>0</v>
      </c>
      <c r="T46" s="25">
        <v>100</v>
      </c>
      <c r="U46" s="29">
        <f>IF(T46&gt;=100,51,RANK(T46,$T$4:$T$60,1))</f>
        <v>51</v>
      </c>
      <c r="V46" s="40">
        <f>VLOOKUP(U46,[1]Punktezuordnung!$A$2:$B$52,2,FALSE())</f>
        <v>0</v>
      </c>
      <c r="W46" s="44">
        <v>0</v>
      </c>
      <c r="X46" s="29">
        <f>IF(W46&lt;=0,51,RANK(W46,$W$4:$W$60,0))</f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10.1</v>
      </c>
      <c r="AA46" s="29">
        <f>IF(Z46&gt;=100,51,RANK(Z46,$Z$4:$Z$60,1))</f>
        <v>31</v>
      </c>
      <c r="AB46" s="40">
        <f>VLOOKUP(AA46,[1]Punktezuordnung!$A$2:$B$52,2,FALSE())</f>
        <v>20</v>
      </c>
      <c r="AC46" s="37">
        <f t="array" ref="AC46">IF(ISBLANK(FRI_Stoß!$A$2),0,IF(ISBLANK(A46),0,IF((OR(EXACT(A46,FRI_Stoß!$C$2:$C$105))),VLOOKUP(A46,FRI_Stoß!$C$2:$I$105,4,FALSE))))</f>
        <v>15</v>
      </c>
      <c r="AD46" s="29">
        <f>IF(AC46&lt;=0,51,RANK(AC46,$AC$4:$AC$60,0))</f>
        <v>31</v>
      </c>
      <c r="AE46" s="40">
        <f>VLOOKUP(AD46,[1]Punktezuordnung!$A$2:$B$52,2,FALSE())</f>
        <v>20</v>
      </c>
      <c r="AF46" s="44">
        <v>0</v>
      </c>
      <c r="AG46" s="29">
        <f>IF(AF46&lt;=0,51,RANK(AF46,$AF$4:$AF$60,0))</f>
        <v>51</v>
      </c>
      <c r="AH46" s="40">
        <f>VLOOKUP(AG46,[1]Punktezuordnung!$A$2:$B$52,2,FALSE())</f>
        <v>0</v>
      </c>
      <c r="AI46" s="44">
        <v>0</v>
      </c>
      <c r="AJ46" s="29">
        <f>IF(AI46&lt;=0,51,RANK(AI46,$AI$4:$AI$49,0))</f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>IF(AL46=100,51,RANK(AL46,$AL$4:$AL$60,1))</f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IF(ISBLANK(NIA_Weit!$A$2),0,IF(ISBLANK(A46),0,IF((OR(EXACT(A46,NIA_Weit!$C$2:$C$200))),VLOOKUP(A46,NIA_Weit!$C$2:$I$200,4,FALSE))))</f>
        <v>0</v>
      </c>
      <c r="AP46" s="29">
        <f>IF(AO46&lt;=0,51,RANK(AO46,$AO$4:$AO$60,0))</f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>IF(AR46&lt;=0,51,RANK(AR46,$AR$4:$AR$60,0))</f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>IF(AU46&lt;=0,51,RANK(AU46,$AU$4:$AU$60,0))</f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>IF(AX46&gt;=100,51,RANK(AX46,$AX$4:$AX$60,1))</f>
        <v>51</v>
      </c>
      <c r="AZ46" s="30">
        <f>VLOOKUP(AY46,[1]Punktezuordnung!$A$2:$B$52,2,FALSE())</f>
        <v>0</v>
      </c>
      <c r="BA46" s="56">
        <f t="array" ref="BA46">IF(ISBLANK(ANG_Hoch!$A$2),0,IF(ISBLANK(A46),0,IF((OR(EXACT(A46,ANG_Hoch!$C$2:$C$200))),VLOOKUP(A46,ANG_Hoch!$C$2:$I$200,4,FALSE))))</f>
        <v>0</v>
      </c>
      <c r="BB46" s="29">
        <f>IF(BA46&lt;=0,51,RANK(BA46,$BA$4:$BA$60,0))</f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ref="E42:E60" si="0">IF(F47=0,"",RANK(F47,$F$4:$F$60,0))</f>
        <v/>
      </c>
      <c r="F47" s="40">
        <f>SUM(LARGE(H47:S47,{1;2;3;4;5;6;7;8;9}))</f>
        <v>0</v>
      </c>
      <c r="G47" s="34">
        <f t="shared" ref="G42:G60" si="1">COUNTIF(H47:S47,"&gt;0")</f>
        <v>0</v>
      </c>
      <c r="H47" s="35">
        <f t="shared" ref="H42:H60" si="2">V47</f>
        <v>0</v>
      </c>
      <c r="I47" s="30">
        <f t="shared" ref="I42:I60" si="3">Y47</f>
        <v>0</v>
      </c>
      <c r="J47" s="35">
        <f t="shared" ref="J42:J60" si="4">AB47</f>
        <v>0</v>
      </c>
      <c r="K47" s="30">
        <f t="shared" ref="K42:K60" si="5">AE47</f>
        <v>0</v>
      </c>
      <c r="L47" s="31">
        <f t="shared" ref="L42:L60" si="6">AH47</f>
        <v>0</v>
      </c>
      <c r="M47" s="32">
        <f t="shared" ref="M42:M60" si="7">AK47</f>
        <v>0</v>
      </c>
      <c r="N47" s="36">
        <f t="shared" ref="N42:N60" si="8">AN47</f>
        <v>0</v>
      </c>
      <c r="O47" s="52">
        <f t="shared" ref="O42:O60" si="9">AQ47</f>
        <v>0</v>
      </c>
      <c r="P47" s="35">
        <f t="shared" ref="P42:P60" si="10">AT47</f>
        <v>0</v>
      </c>
      <c r="Q47" s="30">
        <f t="shared" ref="Q42:Q60" si="11">AW47</f>
        <v>0</v>
      </c>
      <c r="R47" s="35">
        <f t="shared" ref="R42:R60" si="12">AZ47</f>
        <v>0</v>
      </c>
      <c r="S47" s="30">
        <f t="shared" ref="S42:S60" si="13">BC47</f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ref="U42:U60" si="14">IF(T47&gt;=100,51,RANK(T47,$T$4:$T$60,1))</f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ref="X42:X60" si="15">IF(W47&lt;=0,51,RANK(W47,$W$4:$W$60,0))</f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ref="AA42:AA60" si="16">IF(Z47&gt;=100,51,RANK(Z47,$Z$4:$Z$60,1))</f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ref="AD42:AD60" si="17">IF(AC47&lt;=0,51,RANK(AC47,$AC$4:$AC$60,0))</f>
        <v>51</v>
      </c>
      <c r="AE47" s="40">
        <f>VLOOKUP(AD47,[1]Punktezuordnung!$A$2:$B$52,2,FALSE())</f>
        <v>0</v>
      </c>
      <c r="AF47" s="59">
        <f t="array" ref="AF47">IF(ISBLANK(LAT_Stab!$A$2),0,IF(ISBLANK(A47),0,IF((OR(EXACT(A47,LAT_Stab!$C$2:$C$123))),VLOOKUP(A47,LAT_Stab!$C$2:$I$123,4,FALSE))))</f>
        <v>0</v>
      </c>
      <c r="AG47" s="29">
        <f t="shared" ref="AG42:AG60" si="18">IF(AF47&lt;=0,51,RANK(AF47,$AF$4:$AF$60,0))</f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ref="AJ42:AJ60" si="19">IF(AI47&lt;=0,51,RANK(AI47,$AI$4:$AI$49,0))</f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ref="AM42:AM60" si="20">IF(AL47=100,51,RANK(AL47,$AL$4:$AL$60,1))</f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IF(ISBLANK(NIA_Weit!$A$2),0,IF(ISBLANK(A47),0,IF((OR(EXACT(A47,NIA_Weit!$C$2:$C$200))),VLOOKUP(A47,NIA_Weit!$C$2:$I$200,4,FALSE))))</f>
        <v>0</v>
      </c>
      <c r="AP47" s="29">
        <f t="shared" ref="AP42:AP60" si="21">IF(AO47&lt;=0,51,RANK(AO47,$AO$4:$AO$60,0))</f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ref="AS42:AS60" si="22">IF(AR47&lt;=0,51,RANK(AR47,$AR$4:$AR$60,0))</f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ref="AV42:AV60" si="23">IF(AU47&lt;=0,51,RANK(AU47,$AU$4:$AU$60,0))</f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ref="AY42:AY60" si="24">IF(AX47&gt;=100,51,RANK(AX47,$AX$4:$AX$60,1))</f>
        <v>51</v>
      </c>
      <c r="AZ47" s="30">
        <f>VLOOKUP(AY47,[1]Punktezuordnung!$A$2:$B$52,2,FALSE())</f>
        <v>0</v>
      </c>
      <c r="BA47" s="56">
        <f t="array" ref="BA47">IF(ISBLANK(ANG_Hoch!$A$2),0,IF(ISBLANK(A47),0,IF((OR(EXACT(A47,ANG_Hoch!$C$2:$C$200))),VLOOKUP(A47,ANG_Hoch!$C$2:$I$200,4,FALSE))))</f>
        <v>0</v>
      </c>
      <c r="BB47" s="29">
        <f t="shared" ref="BB42:BB60" si="25">IF(BA47&lt;=0,51,RANK(BA47,$BA$4:$BA$60,0))</f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14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17"/>
        <v>51</v>
      </c>
      <c r="AE48" s="40">
        <f>VLOOKUP(AD48,[1]Punktezuordnung!$A$2:$B$52,2,FALSE())</f>
        <v>0</v>
      </c>
      <c r="AF48" s="59">
        <f t="array" ref="AF48">IF(ISBLANK(LAT_Stab!$A$2),0,IF(ISBLANK(A48),0,IF((OR(EXACT(A48,LAT_Stab!$C$2:$C$123))),VLOOKUP(A48,LAT_Stab!$C$2:$I$123,4,FALSE))))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20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IF(ISBLANK(NIA_Weit!$A$2),0,IF(ISBLANK(A48),0,IF((OR(EXACT(A48,NIA_Weit!$C$2:$C$200))),VLOOKUP(A48,NIA_Weit!$C$2:$I$200,4,FALSE))))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6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14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17"/>
        <v>51</v>
      </c>
      <c r="AE49" s="40">
        <f>VLOOKUP(AD49,[1]Punktezuordnung!$A$2:$B$52,2,FALSE())</f>
        <v>0</v>
      </c>
      <c r="AF49" s="59">
        <f t="array" ref="AF49">IF(ISBLANK(LAT_Stab!$A$2),0,IF(ISBLANK(A49),0,IF((OR(EXACT(A49,LAT_Stab!$C$2:$C$123))),VLOOKUP(A49,LAT_Stab!$C$2:$I$123,4,FALSE))))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20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IF(ISBLANK(NIA_Weit!$A$2),0,IF(ISBLANK(A49),0,IF((OR(EXACT(A49,NIA_Weit!$C$2:$C$200))),VLOOKUP(A49,NIA_Weit!$C$2:$I$200,4,FALSE))))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6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14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17"/>
        <v>51</v>
      </c>
      <c r="AE50" s="40">
        <f>VLOOKUP(AD50,[1]Punktezuordnung!$A$2:$B$52,2,FALSE())</f>
        <v>0</v>
      </c>
      <c r="AF50" s="59">
        <f t="array" ref="AF50">IF(ISBLANK(LAT_Stab!$A$2),0,IF(ISBLANK(A50),0,IF((OR(EXACT(A50,LAT_Stab!$C$2:$C$123))),VLOOKUP(A50,LAT_Stab!$C$2:$I$123,4,FALSE))))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20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IF(ISBLANK(NIA_Weit!$A$2),0,IF(ISBLANK(A50),0,IF((OR(EXACT(A50,NIA_Weit!$C$2:$C$200))),VLOOKUP(A50,NIA_Weit!$C$2:$I$200,4,FALSE))))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6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14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17"/>
        <v>51</v>
      </c>
      <c r="AE51" s="40">
        <f>VLOOKUP(AD51,[1]Punktezuordnung!$A$2:$B$52,2,FALSE())</f>
        <v>0</v>
      </c>
      <c r="AF51" s="59">
        <f t="array" ref="AF51">IF(ISBLANK(LAT_Stab!$A$2),0,IF(ISBLANK(A51),0,IF((OR(EXACT(A51,LAT_Stab!$C$2:$C$123))),VLOOKUP(A51,LAT_Stab!$C$2:$I$123,4,FALSE))))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20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IF(ISBLANK(NIA_Weit!$A$2),0,IF(ISBLANK(A51),0,IF((OR(EXACT(A51,NIA_Weit!$C$2:$C$200))),VLOOKUP(A51,NIA_Weit!$C$2:$I$200,4,FALSE))))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6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14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17"/>
        <v>51</v>
      </c>
      <c r="AE52" s="40">
        <f>VLOOKUP(AD52,[1]Punktezuordnung!$A$2:$B$52,2,FALSE())</f>
        <v>0</v>
      </c>
      <c r="AF52" s="59">
        <f t="array" ref="AF52">IF(ISBLANK(LAT_Stab!$A$2),0,IF(ISBLANK(A52),0,IF((OR(EXACT(A52,LAT_Stab!$C$2:$C$123))),VLOOKUP(A52,LAT_Stab!$C$2:$I$123,4,FALSE))))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20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IF(ISBLANK(NIA_Weit!$A$2),0,IF(ISBLANK(A52),0,IF((OR(EXACT(A52,NIA_Weit!$C$2:$C$200))),VLOOKUP(A52,NIA_Weit!$C$2:$I$200,4,FALSE))))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6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14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17"/>
        <v>51</v>
      </c>
      <c r="AE53" s="40">
        <f>VLOOKUP(AD53,[1]Punktezuordnung!$A$2:$B$52,2,FALSE())</f>
        <v>0</v>
      </c>
      <c r="AF53" s="59">
        <f t="array" ref="AF53">IF(ISBLANK(LAT_Stab!$A$2),0,IF(ISBLANK(A53),0,IF((OR(EXACT(A53,LAT_Stab!$C$2:$C$123))),VLOOKUP(A53,LAT_Stab!$C$2:$I$123,4,FALSE))))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20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IF(ISBLANK(NIA_Weit!$A$2),0,IF(ISBLANK(A53),0,IF((OR(EXACT(A53,NIA_Weit!$C$2:$C$200))),VLOOKUP(A53,NIA_Weit!$C$2:$I$200,4,FALSE))))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6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14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17"/>
        <v>51</v>
      </c>
      <c r="AE54" s="40">
        <f>VLOOKUP(AD54,[1]Punktezuordnung!$A$2:$B$52,2,FALSE())</f>
        <v>0</v>
      </c>
      <c r="AF54" s="59">
        <f t="array" ref="AF54">IF(ISBLANK(LAT_Stab!$A$2),0,IF(ISBLANK(A54),0,IF((OR(EXACT(A54,LAT_Stab!$C$2:$C$123))),VLOOKUP(A54,LAT_Stab!$C$2:$I$123,4,FALSE))))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20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IF(ISBLANK(NIA_Weit!$A$2),0,IF(ISBLANK(A54),0,IF((OR(EXACT(A54,NIA_Weit!$C$2:$C$200))),VLOOKUP(A54,NIA_Weit!$C$2:$I$200,4,FALSE))))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6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14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17"/>
        <v>51</v>
      </c>
      <c r="AE55" s="40">
        <f>VLOOKUP(AD55,[1]Punktezuordnung!$A$2:$B$52,2,FALSE())</f>
        <v>0</v>
      </c>
      <c r="AF55" s="59">
        <f t="array" ref="AF55">IF(ISBLANK(LAT_Stab!$A$2),0,IF(ISBLANK(A55),0,IF((OR(EXACT(A55,LAT_Stab!$C$2:$C$123))),VLOOKUP(A55,LAT_Stab!$C$2:$I$123,4,FALSE))))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20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IF(ISBLANK(NIA_Weit!$A$2),0,IF(ISBLANK(A55),0,IF((OR(EXACT(A55,NIA_Weit!$C$2:$C$200))),VLOOKUP(A55,NIA_Weit!$C$2:$I$200,4,FALSE))))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6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14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17"/>
        <v>51</v>
      </c>
      <c r="AE56" s="40">
        <f>VLOOKUP(AD56,[1]Punktezuordnung!$A$2:$B$52,2,FALSE())</f>
        <v>0</v>
      </c>
      <c r="AF56" s="59">
        <f t="array" ref="AF56">IF(ISBLANK(LAT_Stab!$A$2),0,IF(ISBLANK(A56),0,IF((OR(EXACT(A56,LAT_Stab!$C$2:$C$123))),VLOOKUP(A56,LAT_Stab!$C$2:$I$123,4,FALSE))))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20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IF(ISBLANK(NIA_Weit!$A$2),0,IF(ISBLANK(A56),0,IF((OR(EXACT(A56,NIA_Weit!$C$2:$C$200))),VLOOKUP(A56,NIA_Weit!$C$2:$I$200,4,FALSE))))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6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14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17"/>
        <v>51</v>
      </c>
      <c r="AE57" s="40">
        <f>VLOOKUP(AD57,[1]Punktezuordnung!$A$2:$B$52,2,FALSE())</f>
        <v>0</v>
      </c>
      <c r="AF57" s="59">
        <f t="array" ref="AF57">IF(ISBLANK(LAT_Stab!$A$2),0,IF(ISBLANK(A57),0,IF((OR(EXACT(A57,LAT_Stab!$C$2:$C$123))),VLOOKUP(A57,LAT_Stab!$C$2:$I$123,4,FALSE))))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20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IF(ISBLANK(NIA_Weit!$A$2),0,IF(ISBLANK(A57),0,IF((OR(EXACT(A57,NIA_Weit!$C$2:$C$200))),VLOOKUP(A57,NIA_Weit!$C$2:$I$200,4,FALSE))))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6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14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17"/>
        <v>51</v>
      </c>
      <c r="AE58" s="40">
        <f>VLOOKUP(AD58,[1]Punktezuordnung!$A$2:$B$52,2,FALSE())</f>
        <v>0</v>
      </c>
      <c r="AF58" s="59">
        <f t="array" ref="AF58">IF(ISBLANK(LAT_Stab!$A$2),0,IF(ISBLANK(A58),0,IF((OR(EXACT(A58,LAT_Stab!$C$2:$C$123))),VLOOKUP(A58,LAT_Stab!$C$2:$I$123,4,FALSE))))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20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IF(ISBLANK(NIA_Weit!$A$2),0,IF(ISBLANK(A58),0,IF((OR(EXACT(A58,NIA_Weit!$C$2:$C$200))),VLOOKUP(A58,NIA_Weit!$C$2:$I$200,4,FALSE))))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6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14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17"/>
        <v>51</v>
      </c>
      <c r="AE59" s="40">
        <f>VLOOKUP(AD59,[1]Punktezuordnung!$A$2:$B$52,2,FALSE())</f>
        <v>0</v>
      </c>
      <c r="AF59" s="59">
        <f t="array" ref="AF59">IF(ISBLANK(LAT_Stab!$A$2),0,IF(ISBLANK(A59),0,IF((OR(EXACT(A59,LAT_Stab!$C$2:$C$123))),VLOOKUP(A59,LAT_Stab!$C$2:$I$123,4,FALSE))))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20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IF(ISBLANK(NIA_Weit!$A$2),0,IF(ISBLANK(A59),0,IF((OR(EXACT(A59,NIA_Weit!$C$2:$C$200))),VLOOKUP(A59,NIA_Weit!$C$2:$I$200,4,FALSE))))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6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14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17"/>
        <v>51</v>
      </c>
      <c r="AE60" s="40">
        <f>VLOOKUP(AD60,[1]Punktezuordnung!$A$2:$B$52,2,FALSE())</f>
        <v>0</v>
      </c>
      <c r="AF60" s="59">
        <f t="array" ref="AF60">IF(ISBLANK(LAT_Stab!$A$2),0,IF(ISBLANK(A60),0,IF((OR(EXACT(A60,LAT_Stab!$C$2:$C$123))),VLOOKUP(A60,LAT_Stab!$C$2:$I$123,4,FALSE))))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20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IF(ISBLANK(NIA_Weit!$A$2),0,IF(ISBLANK(A60),0,IF((OR(EXACT(A60,NIA_Weit!$C$2:$C$200))),VLOOKUP(A60,NIA_Weit!$C$2:$I$200,4,FALSE))))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6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46">
    <sortCondition ref="E4:E46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workbookViewId="0">
      <selection activeCell="A200" sqref="A200"/>
    </sheetView>
  </sheetViews>
  <sheetFormatPr baseColWidth="10" defaultColWidth="11.44140625" defaultRowHeight="14.4" x14ac:dyDescent="0.3"/>
  <cols>
    <col min="1" max="1" width="22.6640625" customWidth="1"/>
  </cols>
  <sheetData>
    <row r="1" spans="1:1" x14ac:dyDescent="0.3">
      <c r="A1" t="str">
        <f>'M9'!A4</f>
        <v>Leon Leinweber</v>
      </c>
    </row>
    <row r="2" spans="1:1" x14ac:dyDescent="0.3">
      <c r="A2" t="str">
        <f>'M9'!A5</f>
        <v>Manuel Grewe</v>
      </c>
    </row>
    <row r="3" spans="1:1" x14ac:dyDescent="0.3">
      <c r="A3" t="str">
        <f>'M9'!A6</f>
        <v>Salvador Albert Hillebrand Uribe</v>
      </c>
    </row>
    <row r="4" spans="1:1" x14ac:dyDescent="0.3">
      <c r="A4" t="str">
        <f>'M9'!A7</f>
        <v>Maximilian Bremer</v>
      </c>
    </row>
    <row r="5" spans="1:1" x14ac:dyDescent="0.3">
      <c r="A5" t="str">
        <f>'M9'!A8</f>
        <v>Lucian Reinhardt</v>
      </c>
    </row>
    <row r="6" spans="1:1" x14ac:dyDescent="0.3">
      <c r="A6" t="str">
        <f>'M9'!A9</f>
        <v>Oliver Stippich</v>
      </c>
    </row>
    <row r="7" spans="1:1" x14ac:dyDescent="0.3">
      <c r="A7" t="str">
        <f>'M9'!A10</f>
        <v>Nikita Britschew</v>
      </c>
    </row>
    <row r="8" spans="1:1" x14ac:dyDescent="0.3">
      <c r="A8" t="str">
        <f>'M9'!A11</f>
        <v>Fynn Hartung</v>
      </c>
    </row>
    <row r="9" spans="1:1" x14ac:dyDescent="0.3">
      <c r="A9" t="str">
        <f>'M9'!A12</f>
        <v>Raffael Frank</v>
      </c>
    </row>
    <row r="10" spans="1:1" x14ac:dyDescent="0.3">
      <c r="A10" t="str">
        <f>'M9'!A13</f>
        <v>Ben Ruhl</v>
      </c>
    </row>
    <row r="11" spans="1:1" x14ac:dyDescent="0.3">
      <c r="A11" t="str">
        <f>'M9'!A14</f>
        <v>Elias Möller</v>
      </c>
    </row>
    <row r="12" spans="1:1" x14ac:dyDescent="0.3">
      <c r="A12" t="str">
        <f>'M9'!A15</f>
        <v>Marian Renker</v>
      </c>
    </row>
    <row r="13" spans="1:1" x14ac:dyDescent="0.3">
      <c r="A13" t="str">
        <f>'M9'!A16</f>
        <v>Lennox Reschke</v>
      </c>
    </row>
    <row r="14" spans="1:1" x14ac:dyDescent="0.3">
      <c r="A14" t="str">
        <f>'M9'!A17</f>
        <v>Leonas Kern</v>
      </c>
    </row>
    <row r="15" spans="1:1" x14ac:dyDescent="0.3">
      <c r="A15" t="str">
        <f>'M9'!A18</f>
        <v>Anton Heiß</v>
      </c>
    </row>
    <row r="16" spans="1:1" x14ac:dyDescent="0.3">
      <c r="A16" t="str">
        <f>'M9'!A19</f>
        <v>Kaspar Schäfer</v>
      </c>
    </row>
    <row r="17" spans="1:1" x14ac:dyDescent="0.3">
      <c r="A17" t="str">
        <f>'M9'!A20</f>
        <v>Pepe Lotz</v>
      </c>
    </row>
    <row r="18" spans="1:1" x14ac:dyDescent="0.3">
      <c r="A18" t="str">
        <f>'M9'!A21</f>
        <v>Hannes Schmidt</v>
      </c>
    </row>
    <row r="19" spans="1:1" x14ac:dyDescent="0.3">
      <c r="A19" t="str">
        <f>'M9'!A22</f>
        <v>Erik Fink</v>
      </c>
    </row>
    <row r="20" spans="1:1" x14ac:dyDescent="0.3">
      <c r="A20" t="str">
        <f>'M9'!A23</f>
        <v>Anton Thiel</v>
      </c>
    </row>
    <row r="21" spans="1:1" x14ac:dyDescent="0.3">
      <c r="A21" t="str">
        <f>'M9'!A24</f>
        <v>Wilhelm Schmidt</v>
      </c>
    </row>
    <row r="22" spans="1:1" x14ac:dyDescent="0.3">
      <c r="A22" t="str">
        <f>'M9'!A25</f>
        <v>Robert Strom</v>
      </c>
    </row>
    <row r="23" spans="1:1" x14ac:dyDescent="0.3">
      <c r="A23" t="str">
        <f>'M9'!A26</f>
        <v>Milan Schmidt</v>
      </c>
    </row>
    <row r="24" spans="1:1" x14ac:dyDescent="0.3">
      <c r="A24" t="str">
        <f>'M9'!A27</f>
        <v>Felix Neusel</v>
      </c>
    </row>
    <row r="25" spans="1:1" x14ac:dyDescent="0.3">
      <c r="A25" t="str">
        <f>'M9'!A28</f>
        <v>Jack Neszi</v>
      </c>
    </row>
    <row r="26" spans="1:1" x14ac:dyDescent="0.3">
      <c r="A26" t="str">
        <f>'M9'!A29</f>
        <v>Moritz Neusel</v>
      </c>
    </row>
    <row r="27" spans="1:1" x14ac:dyDescent="0.3">
      <c r="A27" t="str">
        <f>'M9'!A30</f>
        <v>Hendrik Fritz</v>
      </c>
    </row>
    <row r="28" spans="1:1" x14ac:dyDescent="0.3">
      <c r="A28" t="str">
        <f>'M9'!A31</f>
        <v>Michael Wink</v>
      </c>
    </row>
    <row r="29" spans="1:1" x14ac:dyDescent="0.3">
      <c r="A29" t="str">
        <f>'M9'!A32</f>
        <v>Joris Beyer</v>
      </c>
    </row>
    <row r="30" spans="1:1" x14ac:dyDescent="0.3">
      <c r="A30" t="str">
        <f>'M9'!A33</f>
        <v>Anton Heddrich</v>
      </c>
    </row>
    <row r="31" spans="1:1" x14ac:dyDescent="0.3">
      <c r="A31" t="str">
        <f>'M9'!A34</f>
        <v>Federico Corazza</v>
      </c>
    </row>
    <row r="32" spans="1:1" x14ac:dyDescent="0.3">
      <c r="A32">
        <f>'M9'!A35</f>
        <v>0</v>
      </c>
    </row>
    <row r="33" spans="1:1" x14ac:dyDescent="0.3">
      <c r="A33">
        <f>'M9'!A36</f>
        <v>0</v>
      </c>
    </row>
    <row r="34" spans="1:1" x14ac:dyDescent="0.3">
      <c r="A34">
        <f>'M9'!A37</f>
        <v>0</v>
      </c>
    </row>
    <row r="35" spans="1:1" x14ac:dyDescent="0.3">
      <c r="A35">
        <f>'M9'!A38</f>
        <v>0</v>
      </c>
    </row>
    <row r="36" spans="1:1" x14ac:dyDescent="0.3">
      <c r="A36">
        <f>'M9'!A39</f>
        <v>0</v>
      </c>
    </row>
    <row r="37" spans="1:1" x14ac:dyDescent="0.3">
      <c r="A37">
        <f>'M9'!A40</f>
        <v>0</v>
      </c>
    </row>
    <row r="38" spans="1:1" x14ac:dyDescent="0.3">
      <c r="A38">
        <f>'M9'!A41</f>
        <v>0</v>
      </c>
    </row>
    <row r="39" spans="1:1" x14ac:dyDescent="0.3">
      <c r="A39">
        <f>'M9'!A42</f>
        <v>0</v>
      </c>
    </row>
    <row r="40" spans="1:1" x14ac:dyDescent="0.3">
      <c r="A40">
        <f>'M9'!A43</f>
        <v>0</v>
      </c>
    </row>
    <row r="41" spans="1:1" x14ac:dyDescent="0.3">
      <c r="A41">
        <f>'M9'!A44</f>
        <v>0</v>
      </c>
    </row>
    <row r="42" spans="1:1" x14ac:dyDescent="0.3">
      <c r="A42">
        <f>'M9'!A45</f>
        <v>0</v>
      </c>
    </row>
    <row r="43" spans="1:1" x14ac:dyDescent="0.3">
      <c r="A43">
        <f>'M9'!A46</f>
        <v>0</v>
      </c>
    </row>
    <row r="44" spans="1:1" x14ac:dyDescent="0.3">
      <c r="A44">
        <f>'M9'!A47</f>
        <v>0</v>
      </c>
    </row>
    <row r="45" spans="1:1" x14ac:dyDescent="0.3">
      <c r="A45">
        <f>'M9'!A48</f>
        <v>0</v>
      </c>
    </row>
    <row r="46" spans="1:1" x14ac:dyDescent="0.3">
      <c r="A46">
        <f>'M9'!A49</f>
        <v>0</v>
      </c>
    </row>
    <row r="47" spans="1:1" x14ac:dyDescent="0.3">
      <c r="A47">
        <f>'M9'!A50</f>
        <v>0</v>
      </c>
    </row>
    <row r="48" spans="1:1" x14ac:dyDescent="0.3">
      <c r="A48">
        <f>'M9'!A51</f>
        <v>0</v>
      </c>
    </row>
    <row r="49" spans="1:1" x14ac:dyDescent="0.3">
      <c r="A49">
        <f>'M9'!A52</f>
        <v>0</v>
      </c>
    </row>
    <row r="50" spans="1:1" x14ac:dyDescent="0.3">
      <c r="A50">
        <f>'M9'!A53</f>
        <v>0</v>
      </c>
    </row>
    <row r="51" spans="1:1" x14ac:dyDescent="0.3">
      <c r="A51" t="str">
        <f>'M8'!A4</f>
        <v>Jona Weiß</v>
      </c>
    </row>
    <row r="52" spans="1:1" x14ac:dyDescent="0.3">
      <c r="A52" t="str">
        <f>'M8'!A5</f>
        <v>Sam Dukart</v>
      </c>
    </row>
    <row r="53" spans="1:1" x14ac:dyDescent="0.3">
      <c r="A53" t="str">
        <f>'M8'!A6</f>
        <v>Emil Dörr</v>
      </c>
    </row>
    <row r="54" spans="1:1" x14ac:dyDescent="0.3">
      <c r="A54" t="str">
        <f>'M8'!A7</f>
        <v>Andrej Lachenmaier</v>
      </c>
    </row>
    <row r="55" spans="1:1" x14ac:dyDescent="0.3">
      <c r="A55" t="str">
        <f>'M8'!A8</f>
        <v>Teo Grabow</v>
      </c>
    </row>
    <row r="56" spans="1:1" x14ac:dyDescent="0.3">
      <c r="A56" t="str">
        <f>'M8'!A9</f>
        <v>Lucas Zielinski</v>
      </c>
    </row>
    <row r="57" spans="1:1" x14ac:dyDescent="0.3">
      <c r="A57" t="str">
        <f>'M8'!A10</f>
        <v>Bastian Dehnel</v>
      </c>
    </row>
    <row r="58" spans="1:1" x14ac:dyDescent="0.3">
      <c r="A58" t="str">
        <f>'M8'!A11</f>
        <v>Theo Schuhmann</v>
      </c>
    </row>
    <row r="59" spans="1:1" x14ac:dyDescent="0.3">
      <c r="A59" t="str">
        <f>'M8'!A12</f>
        <v>Henri Schmidt</v>
      </c>
    </row>
    <row r="60" spans="1:1" x14ac:dyDescent="0.3">
      <c r="A60" t="str">
        <f>'M8'!A13</f>
        <v>Theodor Gutermuth</v>
      </c>
    </row>
    <row r="61" spans="1:1" x14ac:dyDescent="0.3">
      <c r="A61" t="str">
        <f>'M8'!A14</f>
        <v>Kian Kircher</v>
      </c>
    </row>
    <row r="62" spans="1:1" x14ac:dyDescent="0.3">
      <c r="A62" t="str">
        <f>'M8'!A15</f>
        <v>Ezekiel El Ouazghari</v>
      </c>
    </row>
    <row r="63" spans="1:1" x14ac:dyDescent="0.3">
      <c r="A63" t="str">
        <f>'M8'!A16</f>
        <v>Jonas Janz</v>
      </c>
    </row>
    <row r="64" spans="1:1" x14ac:dyDescent="0.3">
      <c r="A64" t="str">
        <f>'M8'!A17</f>
        <v>Nilas Borgerding</v>
      </c>
    </row>
    <row r="65" spans="1:1" x14ac:dyDescent="0.3">
      <c r="A65" t="str">
        <f>'M8'!A18</f>
        <v>Max Schönfeld</v>
      </c>
    </row>
    <row r="66" spans="1:1" x14ac:dyDescent="0.3">
      <c r="A66">
        <f>'M8'!A19</f>
        <v>0</v>
      </c>
    </row>
    <row r="67" spans="1:1" x14ac:dyDescent="0.3">
      <c r="A67">
        <f>'M8'!A20</f>
        <v>0</v>
      </c>
    </row>
    <row r="68" spans="1:1" x14ac:dyDescent="0.3">
      <c r="A68">
        <f>'M8'!A21</f>
        <v>0</v>
      </c>
    </row>
    <row r="69" spans="1:1" x14ac:dyDescent="0.3">
      <c r="A69">
        <f>'M8'!A22</f>
        <v>0</v>
      </c>
    </row>
    <row r="70" spans="1:1" x14ac:dyDescent="0.3">
      <c r="A70">
        <f>'M8'!A23</f>
        <v>0</v>
      </c>
    </row>
    <row r="71" spans="1:1" x14ac:dyDescent="0.3">
      <c r="A71">
        <f>'M8'!A24</f>
        <v>0</v>
      </c>
    </row>
    <row r="72" spans="1:1" x14ac:dyDescent="0.3">
      <c r="A72">
        <f>'M8'!A25</f>
        <v>0</v>
      </c>
    </row>
    <row r="73" spans="1:1" x14ac:dyDescent="0.3">
      <c r="A73">
        <f>'M8'!A26</f>
        <v>0</v>
      </c>
    </row>
    <row r="74" spans="1:1" x14ac:dyDescent="0.3">
      <c r="A74">
        <f>'M8'!A27</f>
        <v>0</v>
      </c>
    </row>
    <row r="75" spans="1:1" x14ac:dyDescent="0.3">
      <c r="A75">
        <f>'M8'!A28</f>
        <v>0</v>
      </c>
    </row>
    <row r="76" spans="1:1" x14ac:dyDescent="0.3">
      <c r="A76">
        <f>'M8'!A29</f>
        <v>0</v>
      </c>
    </row>
    <row r="77" spans="1:1" x14ac:dyDescent="0.3">
      <c r="A77">
        <f>'M8'!A30</f>
        <v>0</v>
      </c>
    </row>
    <row r="78" spans="1:1" x14ac:dyDescent="0.3">
      <c r="A78">
        <f>'M8'!A31</f>
        <v>0</v>
      </c>
    </row>
    <row r="79" spans="1:1" x14ac:dyDescent="0.3">
      <c r="A79">
        <f>'M8'!A32</f>
        <v>0</v>
      </c>
    </row>
    <row r="80" spans="1:1" x14ac:dyDescent="0.3">
      <c r="A80">
        <f>'M8'!A33</f>
        <v>0</v>
      </c>
    </row>
    <row r="81" spans="1:1" x14ac:dyDescent="0.3">
      <c r="A81">
        <f>'M8'!A34</f>
        <v>0</v>
      </c>
    </row>
    <row r="82" spans="1:1" x14ac:dyDescent="0.3">
      <c r="A82">
        <f>'M8'!A35</f>
        <v>0</v>
      </c>
    </row>
    <row r="83" spans="1:1" x14ac:dyDescent="0.3">
      <c r="A83">
        <f>'M8'!A36</f>
        <v>0</v>
      </c>
    </row>
    <row r="84" spans="1:1" x14ac:dyDescent="0.3">
      <c r="A84">
        <f>'M8'!A37</f>
        <v>0</v>
      </c>
    </row>
    <row r="85" spans="1:1" x14ac:dyDescent="0.3">
      <c r="A85">
        <f>'M8'!A38</f>
        <v>0</v>
      </c>
    </row>
    <row r="86" spans="1:1" x14ac:dyDescent="0.3">
      <c r="A86">
        <f>'M8'!A39</f>
        <v>0</v>
      </c>
    </row>
    <row r="87" spans="1:1" x14ac:dyDescent="0.3">
      <c r="A87">
        <f>'M8'!A40</f>
        <v>0</v>
      </c>
    </row>
    <row r="88" spans="1:1" x14ac:dyDescent="0.3">
      <c r="A88">
        <f>'M8'!A41</f>
        <v>0</v>
      </c>
    </row>
    <row r="89" spans="1:1" x14ac:dyDescent="0.3">
      <c r="A89">
        <f>'M8'!A42</f>
        <v>0</v>
      </c>
    </row>
    <row r="90" spans="1:1" x14ac:dyDescent="0.3">
      <c r="A90">
        <f>'M8'!A43</f>
        <v>0</v>
      </c>
    </row>
    <row r="91" spans="1:1" x14ac:dyDescent="0.3">
      <c r="A91">
        <f>'M8'!A44</f>
        <v>0</v>
      </c>
    </row>
    <row r="92" spans="1:1" x14ac:dyDescent="0.3">
      <c r="A92">
        <f>'M8'!A45</f>
        <v>0</v>
      </c>
    </row>
    <row r="93" spans="1:1" x14ac:dyDescent="0.3">
      <c r="A93">
        <f>'M8'!A46</f>
        <v>0</v>
      </c>
    </row>
    <row r="94" spans="1:1" x14ac:dyDescent="0.3">
      <c r="A94">
        <f>'M8'!A47</f>
        <v>0</v>
      </c>
    </row>
    <row r="95" spans="1:1" x14ac:dyDescent="0.3">
      <c r="A95">
        <f>'M8'!A48</f>
        <v>0</v>
      </c>
    </row>
    <row r="96" spans="1:1" x14ac:dyDescent="0.3">
      <c r="A96">
        <f>'M8'!A49</f>
        <v>0</v>
      </c>
    </row>
    <row r="97" spans="1:1" x14ac:dyDescent="0.3">
      <c r="A97">
        <f>'M8'!A50</f>
        <v>0</v>
      </c>
    </row>
    <row r="98" spans="1:1" x14ac:dyDescent="0.3">
      <c r="A98">
        <f>'M8'!A51</f>
        <v>0</v>
      </c>
    </row>
    <row r="99" spans="1:1" x14ac:dyDescent="0.3">
      <c r="A99">
        <f>'M8'!A52</f>
        <v>0</v>
      </c>
    </row>
    <row r="100" spans="1:1" x14ac:dyDescent="0.3">
      <c r="A100">
        <f>'M8'!A53</f>
        <v>0</v>
      </c>
    </row>
    <row r="101" spans="1:1" x14ac:dyDescent="0.3">
      <c r="A101" t="str">
        <f>'W9'!A4</f>
        <v>Sophia Möller</v>
      </c>
    </row>
    <row r="102" spans="1:1" x14ac:dyDescent="0.3">
      <c r="A102" t="str">
        <f>'W9'!A5</f>
        <v>Lea Abeska</v>
      </c>
    </row>
    <row r="103" spans="1:1" x14ac:dyDescent="0.3">
      <c r="A103" t="str">
        <f>'W9'!A6</f>
        <v>Emelie Dautovic</v>
      </c>
    </row>
    <row r="104" spans="1:1" x14ac:dyDescent="0.3">
      <c r="A104" t="str">
        <f>'W9'!A7</f>
        <v>Milla Bode</v>
      </c>
    </row>
    <row r="105" spans="1:1" x14ac:dyDescent="0.3">
      <c r="A105" t="str">
        <f>'W9'!A8</f>
        <v>Elai Valiieva</v>
      </c>
    </row>
    <row r="106" spans="1:1" x14ac:dyDescent="0.3">
      <c r="A106" t="str">
        <f>'W9'!A9</f>
        <v>Ida Korell</v>
      </c>
    </row>
    <row r="107" spans="1:1" x14ac:dyDescent="0.3">
      <c r="A107" t="str">
        <f>'W9'!A10</f>
        <v>Lieke Krusche</v>
      </c>
    </row>
    <row r="108" spans="1:1" x14ac:dyDescent="0.3">
      <c r="A108" t="str">
        <f>'W9'!A11</f>
        <v>Ida Allendorf</v>
      </c>
    </row>
    <row r="109" spans="1:1" x14ac:dyDescent="0.3">
      <c r="A109" t="str">
        <f>'W9'!A12</f>
        <v>Lena Emilia Müller</v>
      </c>
    </row>
    <row r="110" spans="1:1" x14ac:dyDescent="0.3">
      <c r="A110" t="str">
        <f>'W9'!A13</f>
        <v>Lena Müller</v>
      </c>
    </row>
    <row r="111" spans="1:1" x14ac:dyDescent="0.3">
      <c r="A111" t="str">
        <f>'W9'!A14</f>
        <v>Antonia Schmitt</v>
      </c>
    </row>
    <row r="112" spans="1:1" x14ac:dyDescent="0.3">
      <c r="A112" t="str">
        <f>'W9'!A15</f>
        <v>Victoria Kortmann</v>
      </c>
    </row>
    <row r="113" spans="1:1" x14ac:dyDescent="0.3">
      <c r="A113" t="str">
        <f>'W9'!A16</f>
        <v>Elisabeth Stelz</v>
      </c>
    </row>
    <row r="114" spans="1:1" x14ac:dyDescent="0.3">
      <c r="A114" t="str">
        <f>'W9'!A17</f>
        <v>Emma Pfanschilling</v>
      </c>
    </row>
    <row r="115" spans="1:1" x14ac:dyDescent="0.3">
      <c r="A115" t="str">
        <f>'W9'!A18</f>
        <v>Anna Geißler</v>
      </c>
    </row>
    <row r="116" spans="1:1" x14ac:dyDescent="0.3">
      <c r="A116" t="str">
        <f>'W9'!A19</f>
        <v>Clara Schmidt</v>
      </c>
    </row>
    <row r="117" spans="1:1" x14ac:dyDescent="0.3">
      <c r="A117" t="str">
        <f>'W9'!A20</f>
        <v>Amelie Herdt</v>
      </c>
    </row>
    <row r="118" spans="1:1" x14ac:dyDescent="0.3">
      <c r="A118" t="str">
        <f>'W9'!A21</f>
        <v>Emilia Lang</v>
      </c>
    </row>
    <row r="119" spans="1:1" x14ac:dyDescent="0.3">
      <c r="A119" t="str">
        <f>'W9'!A22</f>
        <v>Mathilda Reidt</v>
      </c>
    </row>
    <row r="120" spans="1:1" x14ac:dyDescent="0.3">
      <c r="A120" t="str">
        <f>'W9'!A23</f>
        <v>Mila Gaudl</v>
      </c>
    </row>
    <row r="121" spans="1:1" x14ac:dyDescent="0.3">
      <c r="A121" t="str">
        <f>'W9'!A24</f>
        <v>Manjana Kokel</v>
      </c>
    </row>
    <row r="122" spans="1:1" x14ac:dyDescent="0.3">
      <c r="A122" t="str">
        <f>'W9'!A25</f>
        <v>Janna Fischer</v>
      </c>
    </row>
    <row r="123" spans="1:1" x14ac:dyDescent="0.3">
      <c r="A123" t="str">
        <f>'W9'!A26</f>
        <v>Emma Schandor</v>
      </c>
    </row>
    <row r="124" spans="1:1" x14ac:dyDescent="0.3">
      <c r="A124" t="str">
        <f>'W9'!A27</f>
        <v>Sophie Hensler</v>
      </c>
    </row>
    <row r="125" spans="1:1" x14ac:dyDescent="0.3">
      <c r="A125" t="str">
        <f>'W9'!A28</f>
        <v>Amelie Schäfer</v>
      </c>
    </row>
    <row r="126" spans="1:1" x14ac:dyDescent="0.3">
      <c r="A126" t="str">
        <f>'W9'!A29</f>
        <v>Alma Stock</v>
      </c>
    </row>
    <row r="127" spans="1:1" x14ac:dyDescent="0.3">
      <c r="A127" t="str">
        <f>'W9'!A30</f>
        <v>Sophie Eifert</v>
      </c>
    </row>
    <row r="128" spans="1:1" x14ac:dyDescent="0.3">
      <c r="A128" t="str">
        <f>'W9'!A31</f>
        <v>Karla Wawrauschek</v>
      </c>
    </row>
    <row r="129" spans="1:1" x14ac:dyDescent="0.3">
      <c r="A129" t="str">
        <f>'W9'!A32</f>
        <v>Cara Diebel</v>
      </c>
    </row>
    <row r="130" spans="1:1" x14ac:dyDescent="0.3">
      <c r="A130" t="str">
        <f>'W9'!A33</f>
        <v>Alessia Perretti</v>
      </c>
    </row>
    <row r="131" spans="1:1" x14ac:dyDescent="0.3">
      <c r="A131" t="str">
        <f>'W9'!A34</f>
        <v>Amelie Gümpel</v>
      </c>
    </row>
    <row r="132" spans="1:1" x14ac:dyDescent="0.3">
      <c r="A132" t="str">
        <f>'W9'!A35</f>
        <v>Jana Hofmann</v>
      </c>
    </row>
    <row r="133" spans="1:1" x14ac:dyDescent="0.3">
      <c r="A133" t="str">
        <f>'W9'!A36</f>
        <v>Leonie Köhler</v>
      </c>
    </row>
    <row r="134" spans="1:1" x14ac:dyDescent="0.3">
      <c r="A134">
        <f>'W9'!A37</f>
        <v>0</v>
      </c>
    </row>
    <row r="135" spans="1:1" x14ac:dyDescent="0.3">
      <c r="A135">
        <f>'W9'!A38</f>
        <v>0</v>
      </c>
    </row>
    <row r="136" spans="1:1" x14ac:dyDescent="0.3">
      <c r="A136">
        <f>'W9'!A39</f>
        <v>0</v>
      </c>
    </row>
    <row r="137" spans="1:1" x14ac:dyDescent="0.3">
      <c r="A137">
        <f>'W9'!A40</f>
        <v>0</v>
      </c>
    </row>
    <row r="138" spans="1:1" x14ac:dyDescent="0.3">
      <c r="A138">
        <f>'W9'!A41</f>
        <v>0</v>
      </c>
    </row>
    <row r="139" spans="1:1" x14ac:dyDescent="0.3">
      <c r="A139">
        <f>'W9'!A42</f>
        <v>0</v>
      </c>
    </row>
    <row r="140" spans="1:1" x14ac:dyDescent="0.3">
      <c r="A140">
        <f>'W9'!A43</f>
        <v>0</v>
      </c>
    </row>
    <row r="141" spans="1:1" x14ac:dyDescent="0.3">
      <c r="A141">
        <f>'W9'!A44</f>
        <v>0</v>
      </c>
    </row>
    <row r="142" spans="1:1" x14ac:dyDescent="0.3">
      <c r="A142">
        <f>'W9'!A45</f>
        <v>0</v>
      </c>
    </row>
    <row r="143" spans="1:1" x14ac:dyDescent="0.3">
      <c r="A143">
        <f>'W9'!A46</f>
        <v>0</v>
      </c>
    </row>
    <row r="144" spans="1:1" x14ac:dyDescent="0.3">
      <c r="A144">
        <f>'W9'!A47</f>
        <v>0</v>
      </c>
    </row>
    <row r="145" spans="1:1" x14ac:dyDescent="0.3">
      <c r="A145">
        <f>'W9'!A48</f>
        <v>0</v>
      </c>
    </row>
    <row r="146" spans="1:1" x14ac:dyDescent="0.3">
      <c r="A146">
        <f>'W9'!A49</f>
        <v>0</v>
      </c>
    </row>
    <row r="147" spans="1:1" x14ac:dyDescent="0.3">
      <c r="A147">
        <f>'W9'!A50</f>
        <v>0</v>
      </c>
    </row>
    <row r="148" spans="1:1" x14ac:dyDescent="0.3">
      <c r="A148">
        <f>'W9'!A51</f>
        <v>0</v>
      </c>
    </row>
    <row r="149" spans="1:1" x14ac:dyDescent="0.3">
      <c r="A149">
        <f>'W9'!A52</f>
        <v>0</v>
      </c>
    </row>
    <row r="150" spans="1:1" x14ac:dyDescent="0.3">
      <c r="A150">
        <f>'W9'!A53</f>
        <v>0</v>
      </c>
    </row>
    <row r="151" spans="1:1" x14ac:dyDescent="0.3">
      <c r="A151" t="str">
        <f>'W8'!A4</f>
        <v>Alva Donath</v>
      </c>
    </row>
    <row r="152" spans="1:1" x14ac:dyDescent="0.3">
      <c r="A152" t="str">
        <f>'W8'!A5</f>
        <v>Jette Feik</v>
      </c>
    </row>
    <row r="153" spans="1:1" x14ac:dyDescent="0.3">
      <c r="A153" t="str">
        <f>'W8'!A6</f>
        <v>Annabell Kemmler</v>
      </c>
    </row>
    <row r="154" spans="1:1" x14ac:dyDescent="0.3">
      <c r="A154" t="str">
        <f>'W8'!A7</f>
        <v>Emily Höpp</v>
      </c>
    </row>
    <row r="155" spans="1:1" x14ac:dyDescent="0.3">
      <c r="A155" t="str">
        <f>'W8'!A8</f>
        <v>Alina Mehmeti</v>
      </c>
    </row>
    <row r="156" spans="1:1" x14ac:dyDescent="0.3">
      <c r="A156" t="str">
        <f>'W8'!A9</f>
        <v>Franziska Loll</v>
      </c>
    </row>
    <row r="157" spans="1:1" x14ac:dyDescent="0.3">
      <c r="A157" t="str">
        <f>'W8'!A10</f>
        <v>Hanna Scheuermann</v>
      </c>
    </row>
    <row r="158" spans="1:1" x14ac:dyDescent="0.3">
      <c r="A158" t="str">
        <f>'W8'!A11</f>
        <v>Tilda Beyer</v>
      </c>
    </row>
    <row r="159" spans="1:1" x14ac:dyDescent="0.3">
      <c r="A159" t="str">
        <f>'W8'!A12</f>
        <v>Frida Munser</v>
      </c>
    </row>
    <row r="160" spans="1:1" x14ac:dyDescent="0.3">
      <c r="A160" t="str">
        <f>'W8'!A13</f>
        <v>Romy Mayr</v>
      </c>
    </row>
    <row r="161" spans="1:1" x14ac:dyDescent="0.3">
      <c r="A161" t="str">
        <f>'W8'!A14</f>
        <v>Aylin Atalay</v>
      </c>
    </row>
    <row r="162" spans="1:1" x14ac:dyDescent="0.3">
      <c r="A162" t="str">
        <f>'W8'!A15</f>
        <v>Olesia Pereverzeva</v>
      </c>
    </row>
    <row r="163" spans="1:1" x14ac:dyDescent="0.3">
      <c r="A163" t="str">
        <f>'W8'!A16</f>
        <v>Talisa Kröll</v>
      </c>
    </row>
    <row r="164" spans="1:1" x14ac:dyDescent="0.3">
      <c r="A164" t="str">
        <f>'W8'!A17</f>
        <v>Melanie Steinacker</v>
      </c>
    </row>
    <row r="165" spans="1:1" x14ac:dyDescent="0.3">
      <c r="A165" t="str">
        <f>'W8'!A18</f>
        <v>Melina Kreider</v>
      </c>
    </row>
    <row r="166" spans="1:1" x14ac:dyDescent="0.3">
      <c r="A166" t="str">
        <f>'W8'!A19</f>
        <v>Nicole Vischi</v>
      </c>
    </row>
    <row r="167" spans="1:1" x14ac:dyDescent="0.3">
      <c r="A167" t="str">
        <f>'W8'!A20</f>
        <v>Marie Spöhrer</v>
      </c>
    </row>
    <row r="168" spans="1:1" x14ac:dyDescent="0.3">
      <c r="A168" t="str">
        <f>'W8'!A21</f>
        <v>Christin Steinacker</v>
      </c>
    </row>
    <row r="169" spans="1:1" x14ac:dyDescent="0.3">
      <c r="A169" t="str">
        <f>'W8'!A22</f>
        <v>Jolina Sophie Fatum</v>
      </c>
    </row>
    <row r="170" spans="1:1" x14ac:dyDescent="0.3">
      <c r="A170" t="str">
        <f>'W8'!A23</f>
        <v>Lina Eberhard</v>
      </c>
    </row>
    <row r="171" spans="1:1" x14ac:dyDescent="0.3">
      <c r="A171" t="str">
        <f>'W8'!A24</f>
        <v>Paula Fuchs</v>
      </c>
    </row>
    <row r="172" spans="1:1" x14ac:dyDescent="0.3">
      <c r="A172" t="str">
        <f>'W8'!A25</f>
        <v>Luise Schwan</v>
      </c>
    </row>
    <row r="173" spans="1:1" x14ac:dyDescent="0.3">
      <c r="A173" t="str">
        <f>'W8'!A26</f>
        <v>Inga Ludwig</v>
      </c>
    </row>
    <row r="174" spans="1:1" x14ac:dyDescent="0.3">
      <c r="A174" t="str">
        <f>'W8'!A27</f>
        <v>Laura Herter</v>
      </c>
    </row>
    <row r="175" spans="1:1" x14ac:dyDescent="0.3">
      <c r="A175" t="str">
        <f>'W8'!A28</f>
        <v>Elise Schwan</v>
      </c>
    </row>
    <row r="176" spans="1:1" x14ac:dyDescent="0.3">
      <c r="A176" t="str">
        <f>'W8'!A29</f>
        <v>Ida Mertins</v>
      </c>
    </row>
    <row r="177" spans="1:1" x14ac:dyDescent="0.3">
      <c r="A177" t="str">
        <f>'W8'!A30</f>
        <v>Mila Böhle</v>
      </c>
    </row>
    <row r="178" spans="1:1" x14ac:dyDescent="0.3">
      <c r="A178" t="str">
        <f>'W8'!A31</f>
        <v>Nele Dornbach</v>
      </c>
    </row>
    <row r="179" spans="1:1" x14ac:dyDescent="0.3">
      <c r="A179" t="str">
        <f>'W8'!A32</f>
        <v>Alina Schmelzer</v>
      </c>
    </row>
    <row r="180" spans="1:1" x14ac:dyDescent="0.3">
      <c r="A180" t="str">
        <f>'W8'!A33</f>
        <v>Milana Mittelstädt</v>
      </c>
    </row>
    <row r="181" spans="1:1" x14ac:dyDescent="0.3">
      <c r="A181" t="str">
        <f>'W8'!A34</f>
        <v>Kim Lina Brunner</v>
      </c>
    </row>
    <row r="182" spans="1:1" x14ac:dyDescent="0.3">
      <c r="A182" t="str">
        <f>'W8'!A35</f>
        <v>Nele Rausch</v>
      </c>
    </row>
    <row r="183" spans="1:1" x14ac:dyDescent="0.3">
      <c r="A183" t="str">
        <f>'W8'!A36</f>
        <v>Juna Gläser</v>
      </c>
    </row>
    <row r="184" spans="1:1" x14ac:dyDescent="0.3">
      <c r="A184" t="str">
        <f>'W8'!A37</f>
        <v>Elisabeth Susemichel</v>
      </c>
    </row>
    <row r="185" spans="1:1" x14ac:dyDescent="0.3">
      <c r="A185" t="str">
        <f>'W8'!A38</f>
        <v>Marie Frankenstein</v>
      </c>
    </row>
    <row r="186" spans="1:1" x14ac:dyDescent="0.3">
      <c r="A186" t="str">
        <f>'W8'!A39</f>
        <v>Isabell Schemmel</v>
      </c>
    </row>
    <row r="187" spans="1:1" x14ac:dyDescent="0.3">
      <c r="A187" t="str">
        <f>'W8'!A40</f>
        <v>Hira Hakan</v>
      </c>
    </row>
    <row r="188" spans="1:1" x14ac:dyDescent="0.3">
      <c r="A188" t="str">
        <f>'W8'!A41</f>
        <v>Lara Reinhardt</v>
      </c>
    </row>
    <row r="189" spans="1:1" x14ac:dyDescent="0.3">
      <c r="A189" t="str">
        <f>'W8'!A42</f>
        <v>Liya Maiwald</v>
      </c>
    </row>
    <row r="190" spans="1:1" x14ac:dyDescent="0.3">
      <c r="A190" t="str">
        <f>'W8'!A43</f>
        <v>Halyna Nikitenko</v>
      </c>
    </row>
    <row r="191" spans="1:1" x14ac:dyDescent="0.3">
      <c r="A191" t="str">
        <f>'W8'!A44</f>
        <v>Emily Lonzeck</v>
      </c>
    </row>
    <row r="192" spans="1:1" x14ac:dyDescent="0.3">
      <c r="A192" t="str">
        <f>'W8'!A45</f>
        <v>Jolina Fatum</v>
      </c>
    </row>
    <row r="193" spans="1:1" x14ac:dyDescent="0.3">
      <c r="A193" t="str">
        <f>'W8'!A46</f>
        <v>Erika Beim</v>
      </c>
    </row>
    <row r="194" spans="1:1" x14ac:dyDescent="0.3">
      <c r="A194">
        <f>'W8'!A47</f>
        <v>0</v>
      </c>
    </row>
    <row r="195" spans="1:1" x14ac:dyDescent="0.3">
      <c r="A195">
        <f>'W8'!A48</f>
        <v>0</v>
      </c>
    </row>
    <row r="196" spans="1:1" x14ac:dyDescent="0.3">
      <c r="A196">
        <f>'W8'!A49</f>
        <v>0</v>
      </c>
    </row>
    <row r="197" spans="1:1" x14ac:dyDescent="0.3">
      <c r="A197">
        <f>'W8'!A50</f>
        <v>0</v>
      </c>
    </row>
    <row r="198" spans="1:1" x14ac:dyDescent="0.3">
      <c r="A198">
        <f>'W8'!A51</f>
        <v>0</v>
      </c>
    </row>
    <row r="199" spans="1:1" x14ac:dyDescent="0.3">
      <c r="A199">
        <f>'W8'!A52</f>
        <v>0</v>
      </c>
    </row>
    <row r="200" spans="1:1" x14ac:dyDescent="0.3">
      <c r="A200">
        <f>'W8'!A53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3"/>
  <sheetViews>
    <sheetView topLeftCell="A35" workbookViewId="0">
      <selection activeCell="C54" sqref="C54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129</v>
      </c>
      <c r="C1" t="str">
        <f t="shared" ref="C1" si="0">B1&amp;" "&amp;A1</f>
        <v xml:space="preserve"> TU10_Alsfeld_Sprint</v>
      </c>
      <c r="D1" t="s">
        <v>19</v>
      </c>
      <c r="E1" t="s">
        <v>20</v>
      </c>
      <c r="F1" t="s">
        <v>23</v>
      </c>
      <c r="H1" t="s">
        <v>130</v>
      </c>
      <c r="K1" t="s">
        <v>131</v>
      </c>
    </row>
    <row r="2" spans="1:11" x14ac:dyDescent="0.3">
      <c r="A2" t="s">
        <v>132</v>
      </c>
      <c r="B2" t="s">
        <v>133</v>
      </c>
      <c r="C2" t="str">
        <f t="shared" ref="C2:C33" si="1">B2&amp;" "&amp;A2</f>
        <v>Leon Leinweber</v>
      </c>
      <c r="D2" t="s">
        <v>26</v>
      </c>
      <c r="E2">
        <v>2016</v>
      </c>
      <c r="F2">
        <v>6.97</v>
      </c>
      <c r="G2" t="str">
        <f>VLOOKUP(C2,Teilnehmer!$A$1:$A$200,1,FALSE)</f>
        <v>Leon Leinweber</v>
      </c>
      <c r="H2">
        <f t="shared" ref="H2:H33" si="2">MOD(ROW(),2)</f>
        <v>0</v>
      </c>
    </row>
    <row r="3" spans="1:11" x14ac:dyDescent="0.3">
      <c r="A3" t="s">
        <v>134</v>
      </c>
      <c r="B3" t="s">
        <v>135</v>
      </c>
      <c r="C3" t="str">
        <f t="shared" si="1"/>
        <v>Manuel Grewe</v>
      </c>
      <c r="D3" t="s">
        <v>26</v>
      </c>
      <c r="E3">
        <v>2016</v>
      </c>
      <c r="F3">
        <v>7.23</v>
      </c>
      <c r="G3" t="str">
        <f>VLOOKUP(C3,Teilnehmer!$A$1:$A$200,1,FALSE)</f>
        <v>Manuel Grewe</v>
      </c>
      <c r="H3">
        <f t="shared" si="2"/>
        <v>1</v>
      </c>
    </row>
    <row r="4" spans="1:11" x14ac:dyDescent="0.3">
      <c r="A4" t="s">
        <v>136</v>
      </c>
      <c r="B4" t="s">
        <v>137</v>
      </c>
      <c r="C4" t="str">
        <f t="shared" si="1"/>
        <v>Anton Heiß</v>
      </c>
      <c r="D4" t="s">
        <v>26</v>
      </c>
      <c r="E4">
        <v>2016</v>
      </c>
      <c r="F4">
        <v>7.39</v>
      </c>
      <c r="G4" t="str">
        <f>VLOOKUP(C4,Teilnehmer!$A$1:$A$200,1,FALSE)</f>
        <v>Anton Heiß</v>
      </c>
      <c r="H4">
        <f t="shared" si="2"/>
        <v>0</v>
      </c>
    </row>
    <row r="5" spans="1:11" x14ac:dyDescent="0.3">
      <c r="A5" t="s">
        <v>138</v>
      </c>
      <c r="B5" t="s">
        <v>139</v>
      </c>
      <c r="C5" t="str">
        <f t="shared" si="1"/>
        <v>Maximilian Bremer</v>
      </c>
      <c r="D5" t="s">
        <v>26</v>
      </c>
      <c r="E5">
        <v>2016</v>
      </c>
      <c r="F5">
        <v>7.42</v>
      </c>
      <c r="G5" t="str">
        <f>VLOOKUP(C5,Teilnehmer!$A$1:$A$200,1,FALSE)</f>
        <v>Maximilian Bremer</v>
      </c>
      <c r="H5">
        <f t="shared" si="2"/>
        <v>1</v>
      </c>
    </row>
    <row r="6" spans="1:11" x14ac:dyDescent="0.3">
      <c r="A6" t="s">
        <v>140</v>
      </c>
      <c r="B6" t="s">
        <v>141</v>
      </c>
      <c r="C6" t="str">
        <f t="shared" si="1"/>
        <v>Pepe Lotz</v>
      </c>
      <c r="D6" t="s">
        <v>26</v>
      </c>
      <c r="E6">
        <v>2016</v>
      </c>
      <c r="F6">
        <v>7.44</v>
      </c>
      <c r="G6" t="str">
        <f>VLOOKUP(C6,Teilnehmer!$A$1:$A$200,1,FALSE)</f>
        <v>Pepe Lotz</v>
      </c>
      <c r="H6">
        <f t="shared" si="2"/>
        <v>0</v>
      </c>
    </row>
    <row r="7" spans="1:11" x14ac:dyDescent="0.3">
      <c r="A7" t="s">
        <v>142</v>
      </c>
      <c r="B7" t="s">
        <v>143</v>
      </c>
      <c r="C7" t="str">
        <f t="shared" si="1"/>
        <v>Hendrik Fritz</v>
      </c>
      <c r="D7" t="s">
        <v>26</v>
      </c>
      <c r="E7">
        <v>2016</v>
      </c>
      <c r="F7">
        <v>7.46</v>
      </c>
      <c r="G7" t="str">
        <f>VLOOKUP(C7,Teilnehmer!$A$1:$A$200,1,FALSE)</f>
        <v>Hendrik Fritz</v>
      </c>
      <c r="H7">
        <f t="shared" si="2"/>
        <v>1</v>
      </c>
    </row>
    <row r="8" spans="1:11" x14ac:dyDescent="0.3">
      <c r="A8" t="s">
        <v>144</v>
      </c>
      <c r="B8" t="s">
        <v>145</v>
      </c>
      <c r="C8" t="str">
        <f t="shared" si="1"/>
        <v>Lucian Reinhardt</v>
      </c>
      <c r="D8" t="s">
        <v>26</v>
      </c>
      <c r="E8">
        <v>2016</v>
      </c>
      <c r="F8">
        <v>7.52</v>
      </c>
      <c r="G8" t="str">
        <f>VLOOKUP(C8,Teilnehmer!$A$1:$A$200,1,FALSE)</f>
        <v>Lucian Reinhardt</v>
      </c>
      <c r="H8">
        <f t="shared" si="2"/>
        <v>0</v>
      </c>
    </row>
    <row r="9" spans="1:11" x14ac:dyDescent="0.3">
      <c r="A9" t="s">
        <v>146</v>
      </c>
      <c r="B9" t="s">
        <v>147</v>
      </c>
      <c r="C9" t="str">
        <f t="shared" si="1"/>
        <v>Fynn Hartung</v>
      </c>
      <c r="D9" t="s">
        <v>26</v>
      </c>
      <c r="E9">
        <v>2016</v>
      </c>
      <c r="F9">
        <v>7.53</v>
      </c>
      <c r="G9" t="str">
        <f>VLOOKUP(C9,Teilnehmer!$A$1:$A$200,1,FALSE)</f>
        <v>Fynn Hartung</v>
      </c>
      <c r="H9">
        <f t="shared" si="2"/>
        <v>1</v>
      </c>
    </row>
    <row r="10" spans="1:11" x14ac:dyDescent="0.3">
      <c r="A10" t="s">
        <v>148</v>
      </c>
      <c r="B10" t="s">
        <v>149</v>
      </c>
      <c r="C10" t="str">
        <f t="shared" si="1"/>
        <v>Salvador Albert Hillebrand Uribe</v>
      </c>
      <c r="D10" t="s">
        <v>26</v>
      </c>
      <c r="E10">
        <v>2016</v>
      </c>
      <c r="F10">
        <v>7.6</v>
      </c>
      <c r="G10" t="str">
        <f>VLOOKUP(C10,Teilnehmer!$A$1:$A$200,1,FALSE)</f>
        <v>Salvador Albert Hillebrand Uribe</v>
      </c>
      <c r="H10">
        <f t="shared" si="2"/>
        <v>0</v>
      </c>
    </row>
    <row r="11" spans="1:11" x14ac:dyDescent="0.3">
      <c r="A11" t="s">
        <v>150</v>
      </c>
      <c r="B11" t="s">
        <v>151</v>
      </c>
      <c r="C11" t="str">
        <f t="shared" si="1"/>
        <v>Ben Ruhl</v>
      </c>
      <c r="D11" t="s">
        <v>26</v>
      </c>
      <c r="E11">
        <v>2016</v>
      </c>
      <c r="F11">
        <v>7.69</v>
      </c>
      <c r="G11" t="str">
        <f>VLOOKUP(C11,Teilnehmer!$A$1:$A$200,1,FALSE)</f>
        <v>Ben Ruhl</v>
      </c>
      <c r="H11">
        <f t="shared" si="2"/>
        <v>1</v>
      </c>
    </row>
    <row r="12" spans="1:11" x14ac:dyDescent="0.3">
      <c r="A12" t="s">
        <v>152</v>
      </c>
      <c r="B12" t="s">
        <v>153</v>
      </c>
      <c r="C12" t="str">
        <f t="shared" si="1"/>
        <v>Nikita Britschew</v>
      </c>
      <c r="D12" t="s">
        <v>26</v>
      </c>
      <c r="E12">
        <v>2016</v>
      </c>
      <c r="F12">
        <v>7.71</v>
      </c>
      <c r="G12" t="str">
        <f>VLOOKUP(C12,Teilnehmer!$A$1:$A$200,1,FALSE)</f>
        <v>Nikita Britschew</v>
      </c>
      <c r="H12">
        <f t="shared" si="2"/>
        <v>0</v>
      </c>
    </row>
    <row r="13" spans="1:11" x14ac:dyDescent="0.3">
      <c r="A13" t="s">
        <v>154</v>
      </c>
      <c r="B13" t="s">
        <v>155</v>
      </c>
      <c r="C13" t="str">
        <f t="shared" si="1"/>
        <v>Oliver Stippich</v>
      </c>
      <c r="D13" t="s">
        <v>26</v>
      </c>
      <c r="E13">
        <v>2016</v>
      </c>
      <c r="F13">
        <v>7.79</v>
      </c>
      <c r="G13" t="str">
        <f>VLOOKUP(C13,Teilnehmer!$A$1:$A$200,1,FALSE)</f>
        <v>Oliver Stippich</v>
      </c>
      <c r="H13">
        <f t="shared" si="2"/>
        <v>1</v>
      </c>
    </row>
    <row r="14" spans="1:11" x14ac:dyDescent="0.3">
      <c r="A14" t="s">
        <v>156</v>
      </c>
      <c r="B14" t="s">
        <v>157</v>
      </c>
      <c r="C14" t="str">
        <f t="shared" si="1"/>
        <v>Raffael Frank</v>
      </c>
      <c r="D14" t="s">
        <v>26</v>
      </c>
      <c r="E14">
        <v>2016</v>
      </c>
      <c r="F14">
        <v>7.82</v>
      </c>
      <c r="G14" t="str">
        <f>VLOOKUP(C14,Teilnehmer!$A$1:$A$200,1,FALSE)</f>
        <v>Raffael Frank</v>
      </c>
      <c r="H14">
        <f t="shared" si="2"/>
        <v>0</v>
      </c>
    </row>
    <row r="15" spans="1:11" x14ac:dyDescent="0.3">
      <c r="A15" t="s">
        <v>158</v>
      </c>
      <c r="B15" t="s">
        <v>159</v>
      </c>
      <c r="C15" t="str">
        <f t="shared" si="1"/>
        <v>Elias Möller</v>
      </c>
      <c r="D15" t="s">
        <v>26</v>
      </c>
      <c r="E15">
        <v>2016</v>
      </c>
      <c r="F15">
        <v>7.83</v>
      </c>
      <c r="G15" t="str">
        <f>VLOOKUP(C15,Teilnehmer!$A$1:$A$200,1,FALSE)</f>
        <v>Elias Möller</v>
      </c>
      <c r="H15">
        <f t="shared" si="2"/>
        <v>1</v>
      </c>
    </row>
    <row r="16" spans="1:11" x14ac:dyDescent="0.3">
      <c r="A16" t="s">
        <v>160</v>
      </c>
      <c r="B16" t="s">
        <v>137</v>
      </c>
      <c r="C16" t="str">
        <f t="shared" si="1"/>
        <v>Anton Thiel</v>
      </c>
      <c r="D16" t="s">
        <v>26</v>
      </c>
      <c r="E16">
        <v>2016</v>
      </c>
      <c r="F16">
        <v>7.89</v>
      </c>
      <c r="G16" t="str">
        <f>VLOOKUP(C16,Teilnehmer!$A$1:$A$200,1,FALSE)</f>
        <v>Anton Thiel</v>
      </c>
      <c r="H16">
        <f t="shared" si="2"/>
        <v>0</v>
      </c>
    </row>
    <row r="17" spans="1:8" x14ac:dyDescent="0.3">
      <c r="A17" t="s">
        <v>161</v>
      </c>
      <c r="B17" t="s">
        <v>162</v>
      </c>
      <c r="C17" t="str">
        <f t="shared" si="1"/>
        <v>Marian Renker</v>
      </c>
      <c r="D17" t="s">
        <v>26</v>
      </c>
      <c r="E17">
        <v>2016</v>
      </c>
      <c r="F17">
        <v>7.95</v>
      </c>
      <c r="G17" t="str">
        <f>VLOOKUP(C17,Teilnehmer!$A$1:$A$200,1,FALSE)</f>
        <v>Marian Renker</v>
      </c>
      <c r="H17">
        <f t="shared" si="2"/>
        <v>1</v>
      </c>
    </row>
    <row r="18" spans="1:8" x14ac:dyDescent="0.3">
      <c r="A18" t="s">
        <v>163</v>
      </c>
      <c r="B18" t="s">
        <v>164</v>
      </c>
      <c r="C18" t="str">
        <f t="shared" si="1"/>
        <v>Erik Fink</v>
      </c>
      <c r="D18" t="s">
        <v>26</v>
      </c>
      <c r="E18">
        <v>2016</v>
      </c>
      <c r="F18">
        <v>8.15</v>
      </c>
      <c r="G18" t="str">
        <f>VLOOKUP(C18,Teilnehmer!$A$1:$A$200,1,FALSE)</f>
        <v>Erik Fink</v>
      </c>
      <c r="H18">
        <f t="shared" si="2"/>
        <v>0</v>
      </c>
    </row>
    <row r="19" spans="1:8" x14ac:dyDescent="0.3">
      <c r="A19" t="s">
        <v>165</v>
      </c>
      <c r="B19" t="s">
        <v>166</v>
      </c>
      <c r="C19" t="str">
        <f t="shared" si="1"/>
        <v>Wilhelm Schmidt</v>
      </c>
      <c r="D19" t="s">
        <v>26</v>
      </c>
      <c r="E19">
        <v>2016</v>
      </c>
      <c r="F19">
        <v>8.33</v>
      </c>
      <c r="G19" t="str">
        <f>VLOOKUP(C19,Teilnehmer!$A$1:$A$200,1,FALSE)</f>
        <v>Wilhelm Schmidt</v>
      </c>
      <c r="H19">
        <f t="shared" si="2"/>
        <v>1</v>
      </c>
    </row>
    <row r="20" spans="1:8" x14ac:dyDescent="0.3">
      <c r="A20" t="s">
        <v>167</v>
      </c>
      <c r="B20" t="s">
        <v>168</v>
      </c>
      <c r="C20" t="str">
        <f t="shared" si="1"/>
        <v>Lennox Reschke</v>
      </c>
      <c r="D20" t="s">
        <v>26</v>
      </c>
      <c r="E20">
        <v>2016</v>
      </c>
      <c r="F20">
        <v>8.34</v>
      </c>
      <c r="G20" t="str">
        <f>VLOOKUP(C20,Teilnehmer!$A$1:$A$200,1,FALSE)</f>
        <v>Lennox Reschke</v>
      </c>
      <c r="H20">
        <f t="shared" si="2"/>
        <v>0</v>
      </c>
    </row>
    <row r="21" spans="1:8" x14ac:dyDescent="0.3">
      <c r="A21" t="s">
        <v>165</v>
      </c>
      <c r="B21" t="s">
        <v>169</v>
      </c>
      <c r="C21" t="str">
        <f t="shared" si="1"/>
        <v>Milan Schmidt</v>
      </c>
      <c r="D21" t="s">
        <v>26</v>
      </c>
      <c r="E21">
        <v>2016</v>
      </c>
      <c r="F21">
        <v>8.4700000000000006</v>
      </c>
      <c r="G21" t="str">
        <f>VLOOKUP(C21,Teilnehmer!$A$1:$A$200,1,FALSE)</f>
        <v>Milan Schmidt</v>
      </c>
      <c r="H21">
        <f t="shared" si="2"/>
        <v>1</v>
      </c>
    </row>
    <row r="22" spans="1:8" x14ac:dyDescent="0.3">
      <c r="A22" t="s">
        <v>170</v>
      </c>
      <c r="B22" t="s">
        <v>171</v>
      </c>
      <c r="C22" t="str">
        <f t="shared" si="1"/>
        <v>Leonas Kern</v>
      </c>
      <c r="D22" t="s">
        <v>26</v>
      </c>
      <c r="E22">
        <v>2016</v>
      </c>
      <c r="F22">
        <v>8.58</v>
      </c>
      <c r="G22" t="str">
        <f>VLOOKUP(C22,Teilnehmer!$A$1:$A$200,1,FALSE)</f>
        <v>Leonas Kern</v>
      </c>
      <c r="H22">
        <f t="shared" si="2"/>
        <v>0</v>
      </c>
    </row>
    <row r="23" spans="1:8" x14ac:dyDescent="0.3">
      <c r="A23" t="s">
        <v>172</v>
      </c>
      <c r="B23" t="s">
        <v>173</v>
      </c>
      <c r="C23" t="str">
        <f t="shared" si="1"/>
        <v>Kaspar Schäfer</v>
      </c>
      <c r="D23" t="s">
        <v>26</v>
      </c>
      <c r="E23">
        <v>2016</v>
      </c>
      <c r="F23">
        <v>8.8699999999999992</v>
      </c>
      <c r="G23" t="str">
        <f>VLOOKUP(C23,Teilnehmer!$A$1:$A$200,1,FALSE)</f>
        <v>Kaspar Schäfer</v>
      </c>
      <c r="H23">
        <f t="shared" si="2"/>
        <v>1</v>
      </c>
    </row>
    <row r="24" spans="1:8" x14ac:dyDescent="0.3">
      <c r="A24" t="s">
        <v>174</v>
      </c>
      <c r="B24" t="s">
        <v>175</v>
      </c>
      <c r="C24" t="str">
        <f t="shared" si="1"/>
        <v>Federico Corazza</v>
      </c>
      <c r="D24" t="s">
        <v>26</v>
      </c>
      <c r="E24">
        <v>2016</v>
      </c>
      <c r="F24">
        <v>9.02</v>
      </c>
      <c r="G24" t="str">
        <f>VLOOKUP(C24,Teilnehmer!$A$1:$A$200,1,FALSE)</f>
        <v>Federico Corazza</v>
      </c>
      <c r="H24">
        <f t="shared" si="2"/>
        <v>0</v>
      </c>
    </row>
    <row r="25" spans="1:8" x14ac:dyDescent="0.3">
      <c r="A25" t="s">
        <v>176</v>
      </c>
      <c r="B25" t="s">
        <v>177</v>
      </c>
      <c r="C25" t="str">
        <f t="shared" si="1"/>
        <v>Jona Weiß</v>
      </c>
      <c r="D25" t="s">
        <v>26</v>
      </c>
      <c r="E25">
        <v>2017</v>
      </c>
      <c r="F25">
        <v>7.67</v>
      </c>
      <c r="G25" t="str">
        <f>VLOOKUP(C25,Teilnehmer!$A$1:$A$200,1,FALSE)</f>
        <v>Jona Weiß</v>
      </c>
      <c r="H25">
        <f t="shared" si="2"/>
        <v>1</v>
      </c>
    </row>
    <row r="26" spans="1:8" x14ac:dyDescent="0.3">
      <c r="A26" t="s">
        <v>178</v>
      </c>
      <c r="B26" t="s">
        <v>179</v>
      </c>
      <c r="C26" t="str">
        <f t="shared" si="1"/>
        <v>Emil Dörr</v>
      </c>
      <c r="D26" t="s">
        <v>26</v>
      </c>
      <c r="E26">
        <v>2017</v>
      </c>
      <c r="F26">
        <v>7.67</v>
      </c>
      <c r="G26" t="str">
        <f>VLOOKUP(C26,Teilnehmer!$A$1:$A$200,1,FALSE)</f>
        <v>Emil Dörr</v>
      </c>
      <c r="H26">
        <f t="shared" si="2"/>
        <v>0</v>
      </c>
    </row>
    <row r="27" spans="1:8" x14ac:dyDescent="0.3">
      <c r="A27" t="s">
        <v>180</v>
      </c>
      <c r="B27" t="s">
        <v>181</v>
      </c>
      <c r="C27" t="str">
        <f t="shared" si="1"/>
        <v>Sam Dukart</v>
      </c>
      <c r="D27" t="s">
        <v>26</v>
      </c>
      <c r="E27">
        <v>2017</v>
      </c>
      <c r="F27">
        <v>7.79</v>
      </c>
      <c r="G27" t="str">
        <f>VLOOKUP(C27,Teilnehmer!$A$1:$A$200,1,FALSE)</f>
        <v>Sam Dukart</v>
      </c>
      <c r="H27">
        <f t="shared" si="2"/>
        <v>1</v>
      </c>
    </row>
    <row r="28" spans="1:8" x14ac:dyDescent="0.3">
      <c r="A28" t="s">
        <v>182</v>
      </c>
      <c r="B28" t="s">
        <v>183</v>
      </c>
      <c r="C28" t="str">
        <f t="shared" si="1"/>
        <v>Ezekiel El Ouazghari</v>
      </c>
      <c r="D28" t="s">
        <v>26</v>
      </c>
      <c r="E28">
        <v>2017</v>
      </c>
      <c r="F28">
        <v>7.94</v>
      </c>
      <c r="G28" t="str">
        <f>VLOOKUP(C28,Teilnehmer!$A$1:$A$200,1,FALSE)</f>
        <v>Ezekiel El Ouazghari</v>
      </c>
      <c r="H28">
        <f t="shared" si="2"/>
        <v>0</v>
      </c>
    </row>
    <row r="29" spans="1:8" x14ac:dyDescent="0.3">
      <c r="A29" t="s">
        <v>184</v>
      </c>
      <c r="B29" t="s">
        <v>185</v>
      </c>
      <c r="C29" t="str">
        <f t="shared" si="1"/>
        <v>Andrej Lachenmaier</v>
      </c>
      <c r="D29" t="s">
        <v>26</v>
      </c>
      <c r="E29">
        <v>2017</v>
      </c>
      <c r="F29">
        <v>8.01</v>
      </c>
      <c r="G29" t="str">
        <f>VLOOKUP(C29,Teilnehmer!$A$1:$A$200,1,FALSE)</f>
        <v>Andrej Lachenmaier</v>
      </c>
      <c r="H29">
        <f t="shared" si="2"/>
        <v>1</v>
      </c>
    </row>
    <row r="30" spans="1:8" x14ac:dyDescent="0.3">
      <c r="A30" t="s">
        <v>186</v>
      </c>
      <c r="B30" t="s">
        <v>187</v>
      </c>
      <c r="C30" t="str">
        <f t="shared" si="1"/>
        <v>Bastian Dehnel</v>
      </c>
      <c r="D30" t="s">
        <v>26</v>
      </c>
      <c r="E30">
        <v>2017</v>
      </c>
      <c r="F30">
        <v>8.06</v>
      </c>
      <c r="G30" t="str">
        <f>VLOOKUP(C30,Teilnehmer!$A$1:$A$200,1,FALSE)</f>
        <v>Bastian Dehnel</v>
      </c>
      <c r="H30">
        <f t="shared" si="2"/>
        <v>0</v>
      </c>
    </row>
    <row r="31" spans="1:8" x14ac:dyDescent="0.3">
      <c r="A31" t="s">
        <v>188</v>
      </c>
      <c r="B31" t="s">
        <v>189</v>
      </c>
      <c r="C31" t="str">
        <f t="shared" si="1"/>
        <v>Theo Schuhmann</v>
      </c>
      <c r="D31" t="s">
        <v>26</v>
      </c>
      <c r="E31">
        <v>2017</v>
      </c>
      <c r="F31">
        <v>8.34</v>
      </c>
      <c r="G31" t="str">
        <f>VLOOKUP(C31,Teilnehmer!$A$1:$A$200,1,FALSE)</f>
        <v>Theo Schuhmann</v>
      </c>
      <c r="H31">
        <f t="shared" si="2"/>
        <v>1</v>
      </c>
    </row>
    <row r="32" spans="1:8" x14ac:dyDescent="0.3">
      <c r="A32" t="s">
        <v>190</v>
      </c>
      <c r="B32" t="s">
        <v>191</v>
      </c>
      <c r="C32" t="str">
        <f t="shared" si="1"/>
        <v>Nilas Borgerding</v>
      </c>
      <c r="D32" t="s">
        <v>26</v>
      </c>
      <c r="E32">
        <v>2017</v>
      </c>
      <c r="F32">
        <v>8.39</v>
      </c>
      <c r="G32" t="str">
        <f>VLOOKUP(C32,Teilnehmer!$A$1:$A$200,1,FALSE)</f>
        <v>Nilas Borgerding</v>
      </c>
      <c r="H32">
        <f t="shared" si="2"/>
        <v>0</v>
      </c>
    </row>
    <row r="33" spans="1:8" x14ac:dyDescent="0.3">
      <c r="A33" t="s">
        <v>165</v>
      </c>
      <c r="B33" t="s">
        <v>192</v>
      </c>
      <c r="C33" t="str">
        <f t="shared" si="1"/>
        <v>Henri Schmidt</v>
      </c>
      <c r="D33" t="s">
        <v>26</v>
      </c>
      <c r="E33">
        <v>2017</v>
      </c>
      <c r="F33">
        <v>8.65</v>
      </c>
      <c r="G33" t="str">
        <f>VLOOKUP(C33,Teilnehmer!$A$1:$A$200,1,FALSE)</f>
        <v>Henri Schmidt</v>
      </c>
      <c r="H33">
        <f t="shared" si="2"/>
        <v>1</v>
      </c>
    </row>
    <row r="34" spans="1:8" x14ac:dyDescent="0.3">
      <c r="A34" t="s">
        <v>193</v>
      </c>
      <c r="B34" t="s">
        <v>194</v>
      </c>
      <c r="C34" t="str">
        <f t="shared" ref="C34:C65" si="3">B34&amp;" "&amp;A34</f>
        <v>Teo Grabow</v>
      </c>
      <c r="D34" t="s">
        <v>26</v>
      </c>
      <c r="E34">
        <v>2017</v>
      </c>
      <c r="F34">
        <v>9.3699999999999992</v>
      </c>
      <c r="G34" t="str">
        <f>VLOOKUP(C34,Teilnehmer!$A$1:$A$200,1,FALSE)</f>
        <v>Teo Grabow</v>
      </c>
      <c r="H34">
        <f t="shared" ref="H34:H65" si="4">MOD(ROW(),2)</f>
        <v>0</v>
      </c>
    </row>
    <row r="35" spans="1:8" x14ac:dyDescent="0.3">
      <c r="A35" t="s">
        <v>195</v>
      </c>
      <c r="B35" t="s">
        <v>196</v>
      </c>
      <c r="C35" t="str">
        <f t="shared" si="3"/>
        <v>Elisabeth Stelz</v>
      </c>
      <c r="D35" t="s">
        <v>70</v>
      </c>
      <c r="E35">
        <v>2016</v>
      </c>
      <c r="F35">
        <v>7.06</v>
      </c>
      <c r="G35" t="str">
        <f>VLOOKUP(C35,Teilnehmer!$A$1:$A$200,1,FALSE)</f>
        <v>Elisabeth Stelz</v>
      </c>
      <c r="H35">
        <f t="shared" si="4"/>
        <v>1</v>
      </c>
    </row>
    <row r="36" spans="1:8" x14ac:dyDescent="0.3">
      <c r="A36" t="s">
        <v>158</v>
      </c>
      <c r="B36" t="s">
        <v>197</v>
      </c>
      <c r="C36" t="str">
        <f t="shared" si="3"/>
        <v>Sophia Möller</v>
      </c>
      <c r="D36" t="s">
        <v>70</v>
      </c>
      <c r="E36">
        <v>2016</v>
      </c>
      <c r="F36">
        <v>7.35</v>
      </c>
      <c r="G36" t="str">
        <f>VLOOKUP(C36,Teilnehmer!$A$1:$A$200,1,FALSE)</f>
        <v>Sophia Möller</v>
      </c>
      <c r="H36">
        <f t="shared" si="4"/>
        <v>0</v>
      </c>
    </row>
    <row r="37" spans="1:8" x14ac:dyDescent="0.3">
      <c r="A37" t="s">
        <v>172</v>
      </c>
      <c r="B37" t="s">
        <v>198</v>
      </c>
      <c r="C37" t="str">
        <f t="shared" si="3"/>
        <v>Amelie Schäfer</v>
      </c>
      <c r="D37" t="s">
        <v>70</v>
      </c>
      <c r="E37">
        <v>2016</v>
      </c>
      <c r="F37">
        <v>7.39</v>
      </c>
      <c r="G37" t="str">
        <f>VLOOKUP(C37,Teilnehmer!$A$1:$A$200,1,FALSE)</f>
        <v>Amelie Schäfer</v>
      </c>
      <c r="H37">
        <f t="shared" si="4"/>
        <v>1</v>
      </c>
    </row>
    <row r="38" spans="1:8" x14ac:dyDescent="0.3">
      <c r="A38" t="s">
        <v>199</v>
      </c>
      <c r="B38" t="s">
        <v>200</v>
      </c>
      <c r="C38" t="str">
        <f t="shared" si="3"/>
        <v>Elai Valiieva</v>
      </c>
      <c r="D38" t="s">
        <v>70</v>
      </c>
      <c r="E38">
        <v>2016</v>
      </c>
      <c r="F38">
        <v>7.59</v>
      </c>
      <c r="G38" t="str">
        <f>VLOOKUP(C38,Teilnehmer!$A$1:$A$200,1,FALSE)</f>
        <v>Elai Valiieva</v>
      </c>
      <c r="H38">
        <f t="shared" si="4"/>
        <v>0</v>
      </c>
    </row>
    <row r="39" spans="1:8" x14ac:dyDescent="0.3">
      <c r="A39" t="s">
        <v>201</v>
      </c>
      <c r="B39" t="s">
        <v>202</v>
      </c>
      <c r="C39" t="str">
        <f t="shared" si="3"/>
        <v>Mathilda Reidt</v>
      </c>
      <c r="D39" t="s">
        <v>70</v>
      </c>
      <c r="E39">
        <v>2016</v>
      </c>
      <c r="F39">
        <v>7.67</v>
      </c>
      <c r="G39" t="str">
        <f>VLOOKUP(C39,Teilnehmer!$A$1:$A$200,1,FALSE)</f>
        <v>Mathilda Reidt</v>
      </c>
      <c r="H39">
        <f t="shared" si="4"/>
        <v>1</v>
      </c>
    </row>
    <row r="40" spans="1:8" x14ac:dyDescent="0.3">
      <c r="A40" t="s">
        <v>203</v>
      </c>
      <c r="B40" t="s">
        <v>204</v>
      </c>
      <c r="C40" t="str">
        <f t="shared" si="3"/>
        <v>Karla Wawrauschek</v>
      </c>
      <c r="D40" t="s">
        <v>70</v>
      </c>
      <c r="E40">
        <v>2016</v>
      </c>
      <c r="F40">
        <v>7.71</v>
      </c>
      <c r="G40" t="str">
        <f>VLOOKUP(C40,Teilnehmer!$A$1:$A$200,1,FALSE)</f>
        <v>Karla Wawrauschek</v>
      </c>
      <c r="H40">
        <f t="shared" si="4"/>
        <v>0</v>
      </c>
    </row>
    <row r="41" spans="1:8" x14ac:dyDescent="0.3">
      <c r="A41" t="s">
        <v>205</v>
      </c>
      <c r="B41" t="s">
        <v>206</v>
      </c>
      <c r="C41" t="str">
        <f t="shared" si="3"/>
        <v>Lea Abeska</v>
      </c>
      <c r="D41" t="s">
        <v>70</v>
      </c>
      <c r="E41">
        <v>2016</v>
      </c>
      <c r="F41">
        <v>7.73</v>
      </c>
      <c r="G41" t="str">
        <f>VLOOKUP(C41,Teilnehmer!$A$1:$A$200,1,FALSE)</f>
        <v>Lea Abeska</v>
      </c>
      <c r="H41">
        <f t="shared" si="4"/>
        <v>1</v>
      </c>
    </row>
    <row r="42" spans="1:8" x14ac:dyDescent="0.3">
      <c r="A42" t="s">
        <v>207</v>
      </c>
      <c r="B42" t="s">
        <v>208</v>
      </c>
      <c r="C42" t="str">
        <f t="shared" si="3"/>
        <v>Sophie Hensler</v>
      </c>
      <c r="D42" t="s">
        <v>70</v>
      </c>
      <c r="E42">
        <v>2016</v>
      </c>
      <c r="F42">
        <v>7.9</v>
      </c>
      <c r="G42" t="str">
        <f>VLOOKUP(C42,Teilnehmer!$A$1:$A$200,1,FALSE)</f>
        <v>Sophie Hensler</v>
      </c>
      <c r="H42">
        <f t="shared" si="4"/>
        <v>0</v>
      </c>
    </row>
    <row r="43" spans="1:8" x14ac:dyDescent="0.3">
      <c r="A43" t="s">
        <v>209</v>
      </c>
      <c r="B43" t="s">
        <v>210</v>
      </c>
      <c r="C43" t="str">
        <f t="shared" si="3"/>
        <v>Ida Korell</v>
      </c>
      <c r="D43" t="s">
        <v>70</v>
      </c>
      <c r="E43">
        <v>2016</v>
      </c>
      <c r="F43">
        <v>7.93</v>
      </c>
      <c r="G43" t="str">
        <f>VLOOKUP(C43,Teilnehmer!$A$1:$A$200,1,FALSE)</f>
        <v>Ida Korell</v>
      </c>
      <c r="H43">
        <f t="shared" si="4"/>
        <v>1</v>
      </c>
    </row>
    <row r="44" spans="1:8" x14ac:dyDescent="0.3">
      <c r="A44" t="s">
        <v>165</v>
      </c>
      <c r="B44" t="s">
        <v>211</v>
      </c>
      <c r="C44" t="str">
        <f t="shared" si="3"/>
        <v>Clara Schmidt</v>
      </c>
      <c r="D44" t="s">
        <v>70</v>
      </c>
      <c r="E44">
        <v>2016</v>
      </c>
      <c r="F44">
        <v>7.98</v>
      </c>
      <c r="G44" t="str">
        <f>VLOOKUP(C44,Teilnehmer!$A$1:$A$200,1,FALSE)</f>
        <v>Clara Schmidt</v>
      </c>
      <c r="H44">
        <f t="shared" si="4"/>
        <v>0</v>
      </c>
    </row>
    <row r="45" spans="1:8" x14ac:dyDescent="0.3">
      <c r="A45" t="s">
        <v>212</v>
      </c>
      <c r="B45" t="s">
        <v>213</v>
      </c>
      <c r="C45" t="str">
        <f t="shared" si="3"/>
        <v>Mila Gaudl</v>
      </c>
      <c r="D45" t="s">
        <v>70</v>
      </c>
      <c r="E45">
        <v>2016</v>
      </c>
      <c r="F45">
        <v>7.98</v>
      </c>
      <c r="G45" t="str">
        <f>VLOOKUP(C45,Teilnehmer!$A$1:$A$200,1,FALSE)</f>
        <v>Mila Gaudl</v>
      </c>
      <c r="H45">
        <f t="shared" si="4"/>
        <v>1</v>
      </c>
    </row>
    <row r="46" spans="1:8" x14ac:dyDescent="0.3">
      <c r="A46" t="s">
        <v>214</v>
      </c>
      <c r="B46" t="s">
        <v>215</v>
      </c>
      <c r="C46" t="str">
        <f t="shared" si="3"/>
        <v>Milla Bode</v>
      </c>
      <c r="D46" t="s">
        <v>70</v>
      </c>
      <c r="E46">
        <v>2016</v>
      </c>
      <c r="F46">
        <v>8.08</v>
      </c>
      <c r="G46" t="str">
        <f>VLOOKUP(C46,Teilnehmer!$A$1:$A$200,1,FALSE)</f>
        <v>Milla Bode</v>
      </c>
      <c r="H46">
        <f t="shared" si="4"/>
        <v>0</v>
      </c>
    </row>
    <row r="47" spans="1:8" x14ac:dyDescent="0.3">
      <c r="A47" t="s">
        <v>216</v>
      </c>
      <c r="B47" t="s">
        <v>217</v>
      </c>
      <c r="C47" t="str">
        <f t="shared" si="3"/>
        <v>Lieke Krusche</v>
      </c>
      <c r="D47" t="s">
        <v>70</v>
      </c>
      <c r="E47">
        <v>2016</v>
      </c>
      <c r="F47">
        <v>8.1300000000000008</v>
      </c>
      <c r="G47" t="str">
        <f>VLOOKUP(C47,Teilnehmer!$A$1:$A$200,1,FALSE)</f>
        <v>Lieke Krusche</v>
      </c>
      <c r="H47">
        <f t="shared" si="4"/>
        <v>1</v>
      </c>
    </row>
    <row r="48" spans="1:8" x14ac:dyDescent="0.3">
      <c r="A48" t="s">
        <v>218</v>
      </c>
      <c r="B48" t="s">
        <v>210</v>
      </c>
      <c r="C48" t="str">
        <f t="shared" si="3"/>
        <v>Ida Allendorf</v>
      </c>
      <c r="D48" t="s">
        <v>70</v>
      </c>
      <c r="E48">
        <v>2016</v>
      </c>
      <c r="F48">
        <v>8.17</v>
      </c>
      <c r="G48" t="str">
        <f>VLOOKUP(C48,Teilnehmer!$A$1:$A$200,1,FALSE)</f>
        <v>Ida Allendorf</v>
      </c>
      <c r="H48">
        <f t="shared" si="4"/>
        <v>0</v>
      </c>
    </row>
    <row r="49" spans="1:8" x14ac:dyDescent="0.3">
      <c r="A49" t="s">
        <v>219</v>
      </c>
      <c r="B49" t="s">
        <v>220</v>
      </c>
      <c r="C49" t="str">
        <f t="shared" si="3"/>
        <v>Emelie Dautovic</v>
      </c>
      <c r="D49" t="s">
        <v>70</v>
      </c>
      <c r="E49">
        <v>2016</v>
      </c>
      <c r="F49">
        <v>8.19</v>
      </c>
      <c r="G49" t="str">
        <f>VLOOKUP(C49,Teilnehmer!$A$1:$A$200,1,FALSE)</f>
        <v>Emelie Dautovic</v>
      </c>
      <c r="H49">
        <f t="shared" si="4"/>
        <v>1</v>
      </c>
    </row>
    <row r="50" spans="1:8" x14ac:dyDescent="0.3">
      <c r="A50" t="s">
        <v>221</v>
      </c>
      <c r="B50" t="s">
        <v>222</v>
      </c>
      <c r="C50" t="str">
        <f t="shared" si="3"/>
        <v>Cara Diebel</v>
      </c>
      <c r="D50" t="s">
        <v>70</v>
      </c>
      <c r="E50">
        <v>2016</v>
      </c>
      <c r="F50">
        <v>8.2899999999999991</v>
      </c>
      <c r="G50" t="str">
        <f>VLOOKUP(C50,Teilnehmer!$A$1:$A$200,1,FALSE)</f>
        <v>Cara Diebel</v>
      </c>
      <c r="H50">
        <f t="shared" si="4"/>
        <v>0</v>
      </c>
    </row>
    <row r="51" spans="1:8" x14ac:dyDescent="0.3">
      <c r="A51" t="s">
        <v>223</v>
      </c>
      <c r="B51" t="s">
        <v>224</v>
      </c>
      <c r="C51" t="str">
        <f t="shared" si="3"/>
        <v>Lena Müller</v>
      </c>
      <c r="D51" t="s">
        <v>70</v>
      </c>
      <c r="E51">
        <v>2016</v>
      </c>
      <c r="F51">
        <v>8.3699999999999992</v>
      </c>
      <c r="G51" t="str">
        <f>VLOOKUP(C51,Teilnehmer!$A$1:$A$200,1,FALSE)</f>
        <v>Lena Müller</v>
      </c>
      <c r="H51">
        <f t="shared" si="4"/>
        <v>1</v>
      </c>
    </row>
    <row r="52" spans="1:8" x14ac:dyDescent="0.3">
      <c r="A52" t="s">
        <v>225</v>
      </c>
      <c r="B52" t="s">
        <v>226</v>
      </c>
      <c r="C52" t="str">
        <f t="shared" si="3"/>
        <v>Antonia Schmitt</v>
      </c>
      <c r="D52" t="s">
        <v>70</v>
      </c>
      <c r="E52">
        <v>2016</v>
      </c>
      <c r="F52">
        <v>8.3800000000000008</v>
      </c>
      <c r="G52" t="str">
        <f>VLOOKUP(C52,Teilnehmer!$A$1:$A$200,1,FALSE)</f>
        <v>Antonia Schmitt</v>
      </c>
      <c r="H52">
        <f t="shared" si="4"/>
        <v>0</v>
      </c>
    </row>
    <row r="53" spans="1:8" x14ac:dyDescent="0.3">
      <c r="A53" t="s">
        <v>227</v>
      </c>
      <c r="B53" t="s">
        <v>228</v>
      </c>
      <c r="C53" t="str">
        <f t="shared" si="3"/>
        <v>Anna Geißler</v>
      </c>
      <c r="D53" t="s">
        <v>70</v>
      </c>
      <c r="E53">
        <v>2016</v>
      </c>
      <c r="F53">
        <v>8.48</v>
      </c>
      <c r="G53" t="str">
        <f>VLOOKUP(C53,Teilnehmer!$A$1:$A$200,1,FALSE)</f>
        <v>Anna Geißler</v>
      </c>
      <c r="H53">
        <f t="shared" si="4"/>
        <v>1</v>
      </c>
    </row>
    <row r="54" spans="1:8" x14ac:dyDescent="0.3">
      <c r="A54" t="s">
        <v>223</v>
      </c>
      <c r="B54" t="s">
        <v>229</v>
      </c>
      <c r="C54" t="str">
        <f t="shared" si="3"/>
        <v>Lena Emilia Müller</v>
      </c>
      <c r="D54" t="s">
        <v>70</v>
      </c>
      <c r="E54">
        <v>2016</v>
      </c>
      <c r="F54">
        <v>8.5399999999999991</v>
      </c>
      <c r="G54" t="str">
        <f>VLOOKUP(C54,Teilnehmer!$A$1:$A$200,1,FALSE)</f>
        <v>Lena Emilia Müller</v>
      </c>
      <c r="H54">
        <f t="shared" si="4"/>
        <v>0</v>
      </c>
    </row>
    <row r="55" spans="1:8" x14ac:dyDescent="0.3">
      <c r="A55" t="s">
        <v>230</v>
      </c>
      <c r="B55" t="s">
        <v>231</v>
      </c>
      <c r="C55" t="str">
        <f t="shared" si="3"/>
        <v>Emma Schandor</v>
      </c>
      <c r="D55" t="s">
        <v>70</v>
      </c>
      <c r="E55">
        <v>2016</v>
      </c>
      <c r="F55">
        <v>8.59</v>
      </c>
      <c r="G55" t="str">
        <f>VLOOKUP(C55,Teilnehmer!$A$1:$A$200,1,FALSE)</f>
        <v>Emma Schandor</v>
      </c>
      <c r="H55">
        <f t="shared" si="4"/>
        <v>1</v>
      </c>
    </row>
    <row r="56" spans="1:8" x14ac:dyDescent="0.3">
      <c r="A56" t="s">
        <v>232</v>
      </c>
      <c r="B56" t="s">
        <v>233</v>
      </c>
      <c r="C56" t="str">
        <f t="shared" si="3"/>
        <v>Jana Hofmann</v>
      </c>
      <c r="D56" t="s">
        <v>70</v>
      </c>
      <c r="E56">
        <v>2016</v>
      </c>
      <c r="F56">
        <v>8.82</v>
      </c>
      <c r="G56" t="str">
        <f>VLOOKUP(C56,Teilnehmer!$A$1:$A$200,1,FALSE)</f>
        <v>Jana Hofmann</v>
      </c>
      <c r="H56">
        <f t="shared" si="4"/>
        <v>0</v>
      </c>
    </row>
    <row r="57" spans="1:8" x14ac:dyDescent="0.3">
      <c r="A57" t="s">
        <v>234</v>
      </c>
      <c r="B57" t="s">
        <v>235</v>
      </c>
      <c r="C57" t="str">
        <f t="shared" si="3"/>
        <v>Emilia Lang</v>
      </c>
      <c r="D57" t="s">
        <v>70</v>
      </c>
      <c r="E57">
        <v>2016</v>
      </c>
      <c r="F57">
        <v>8.9</v>
      </c>
      <c r="G57" t="str">
        <f>VLOOKUP(C57,Teilnehmer!$A$1:$A$200,1,FALSE)</f>
        <v>Emilia Lang</v>
      </c>
      <c r="H57">
        <f t="shared" si="4"/>
        <v>1</v>
      </c>
    </row>
    <row r="58" spans="1:8" x14ac:dyDescent="0.3">
      <c r="A58" t="s">
        <v>236</v>
      </c>
      <c r="B58" t="s">
        <v>198</v>
      </c>
      <c r="C58" t="str">
        <f t="shared" si="3"/>
        <v>Amelie Gümpel</v>
      </c>
      <c r="D58" t="s">
        <v>70</v>
      </c>
      <c r="E58">
        <v>2016</v>
      </c>
      <c r="F58">
        <v>8.9700000000000006</v>
      </c>
      <c r="G58" t="str">
        <f>VLOOKUP(C58,Teilnehmer!$A$1:$A$200,1,FALSE)</f>
        <v>Amelie Gümpel</v>
      </c>
      <c r="H58">
        <f t="shared" si="4"/>
        <v>0</v>
      </c>
    </row>
    <row r="59" spans="1:8" x14ac:dyDescent="0.3">
      <c r="A59" t="s">
        <v>237</v>
      </c>
      <c r="B59" t="s">
        <v>238</v>
      </c>
      <c r="C59" t="str">
        <f t="shared" si="3"/>
        <v>Leonie Köhler</v>
      </c>
      <c r="D59" t="s">
        <v>70</v>
      </c>
      <c r="E59">
        <v>2016</v>
      </c>
      <c r="F59">
        <v>9.24</v>
      </c>
      <c r="G59" t="str">
        <f>VLOOKUP(C59,Teilnehmer!$A$1:$A$200,1,FALSE)</f>
        <v>Leonie Köhler</v>
      </c>
      <c r="H59">
        <f t="shared" si="4"/>
        <v>1</v>
      </c>
    </row>
    <row r="60" spans="1:8" x14ac:dyDescent="0.3">
      <c r="A60" t="s">
        <v>239</v>
      </c>
      <c r="B60" t="s">
        <v>240</v>
      </c>
      <c r="C60" t="str">
        <f t="shared" si="3"/>
        <v>Victoria Kortmann</v>
      </c>
      <c r="D60" t="s">
        <v>70</v>
      </c>
      <c r="E60">
        <v>2016</v>
      </c>
      <c r="F60">
        <v>9.2899999999999991</v>
      </c>
      <c r="G60" t="str">
        <f>VLOOKUP(C60,Teilnehmer!$A$1:$A$200,1,FALSE)</f>
        <v>Victoria Kortmann</v>
      </c>
      <c r="H60">
        <f t="shared" si="4"/>
        <v>0</v>
      </c>
    </row>
    <row r="61" spans="1:8" x14ac:dyDescent="0.3">
      <c r="A61" t="s">
        <v>241</v>
      </c>
      <c r="B61" t="s">
        <v>242</v>
      </c>
      <c r="C61" t="str">
        <f t="shared" si="3"/>
        <v>Annabell Kemmler</v>
      </c>
      <c r="D61" t="s">
        <v>70</v>
      </c>
      <c r="E61">
        <v>2017</v>
      </c>
      <c r="F61">
        <v>7.54</v>
      </c>
      <c r="G61" t="str">
        <f>VLOOKUP(C61,Teilnehmer!$A$1:$A$200,1,FALSE)</f>
        <v>Annabell Kemmler</v>
      </c>
      <c r="H61">
        <f t="shared" si="4"/>
        <v>1</v>
      </c>
    </row>
    <row r="62" spans="1:8" x14ac:dyDescent="0.3">
      <c r="A62" t="s">
        <v>243</v>
      </c>
      <c r="B62" t="s">
        <v>244</v>
      </c>
      <c r="C62" t="str">
        <f t="shared" si="3"/>
        <v>Nele Rausch</v>
      </c>
      <c r="D62" t="s">
        <v>70</v>
      </c>
      <c r="E62">
        <v>2017</v>
      </c>
      <c r="F62">
        <v>7.62</v>
      </c>
      <c r="G62" t="str">
        <f>VLOOKUP(C62,Teilnehmer!$A$1:$A$200,1,FALSE)</f>
        <v>Nele Rausch</v>
      </c>
      <c r="H62">
        <f t="shared" si="4"/>
        <v>0</v>
      </c>
    </row>
    <row r="63" spans="1:8" x14ac:dyDescent="0.3">
      <c r="A63" t="s">
        <v>245</v>
      </c>
      <c r="B63" t="s">
        <v>246</v>
      </c>
      <c r="C63" t="str">
        <f t="shared" si="3"/>
        <v>Alva Donath</v>
      </c>
      <c r="D63" t="s">
        <v>70</v>
      </c>
      <c r="E63">
        <v>2017</v>
      </c>
      <c r="F63">
        <v>7.75</v>
      </c>
      <c r="G63" t="str">
        <f>VLOOKUP(C63,Teilnehmer!$A$1:$A$200,1,FALSE)</f>
        <v>Alva Donath</v>
      </c>
      <c r="H63">
        <f t="shared" si="4"/>
        <v>1</v>
      </c>
    </row>
    <row r="64" spans="1:8" x14ac:dyDescent="0.3">
      <c r="A64" t="s">
        <v>247</v>
      </c>
      <c r="B64" t="s">
        <v>248</v>
      </c>
      <c r="C64" t="str">
        <f t="shared" si="3"/>
        <v>Melanie Steinacker</v>
      </c>
      <c r="D64" t="s">
        <v>70</v>
      </c>
      <c r="E64">
        <v>2017</v>
      </c>
      <c r="F64">
        <v>7.8</v>
      </c>
      <c r="G64" t="str">
        <f>VLOOKUP(C64,Teilnehmer!$A$1:$A$200,1,FALSE)</f>
        <v>Melanie Steinacker</v>
      </c>
      <c r="H64">
        <f t="shared" si="4"/>
        <v>0</v>
      </c>
    </row>
    <row r="65" spans="1:8" x14ac:dyDescent="0.3">
      <c r="A65" t="s">
        <v>249</v>
      </c>
      <c r="B65" t="s">
        <v>250</v>
      </c>
      <c r="C65" t="str">
        <f t="shared" si="3"/>
        <v>Jette Feik</v>
      </c>
      <c r="D65" t="s">
        <v>70</v>
      </c>
      <c r="E65">
        <v>2017</v>
      </c>
      <c r="F65">
        <v>7.85</v>
      </c>
      <c r="G65" t="str">
        <f>VLOOKUP(C65,Teilnehmer!$A$1:$A$200,1,FALSE)</f>
        <v>Jette Feik</v>
      </c>
      <c r="H65">
        <f t="shared" si="4"/>
        <v>1</v>
      </c>
    </row>
    <row r="66" spans="1:8" x14ac:dyDescent="0.3">
      <c r="A66" t="s">
        <v>251</v>
      </c>
      <c r="B66" t="s">
        <v>252</v>
      </c>
      <c r="C66" t="str">
        <f t="shared" ref="C66:C93" si="5">B66&amp;" "&amp;A66</f>
        <v>Milana Mittelstädt</v>
      </c>
      <c r="D66" t="s">
        <v>70</v>
      </c>
      <c r="E66">
        <v>2017</v>
      </c>
      <c r="F66">
        <v>7.86</v>
      </c>
      <c r="G66" t="str">
        <f>VLOOKUP(C66,Teilnehmer!$A$1:$A$200,1,FALSE)</f>
        <v>Milana Mittelstädt</v>
      </c>
      <c r="H66">
        <f t="shared" ref="H66:H93" si="6">MOD(ROW(),2)</f>
        <v>0</v>
      </c>
    </row>
    <row r="67" spans="1:8" x14ac:dyDescent="0.3">
      <c r="A67" t="s">
        <v>253</v>
      </c>
      <c r="B67" t="s">
        <v>254</v>
      </c>
      <c r="C67" t="str">
        <f t="shared" si="5"/>
        <v>Franziska Loll</v>
      </c>
      <c r="D67" t="s">
        <v>70</v>
      </c>
      <c r="E67">
        <v>2017</v>
      </c>
      <c r="F67">
        <v>7.98</v>
      </c>
      <c r="G67" t="str">
        <f>VLOOKUP(C67,Teilnehmer!$A$1:$A$200,1,FALSE)</f>
        <v>Franziska Loll</v>
      </c>
      <c r="H67">
        <f t="shared" si="6"/>
        <v>1</v>
      </c>
    </row>
    <row r="68" spans="1:8" x14ac:dyDescent="0.3">
      <c r="A68" t="s">
        <v>255</v>
      </c>
      <c r="B68" t="s">
        <v>256</v>
      </c>
      <c r="C68" t="str">
        <f t="shared" si="5"/>
        <v>Tilda Beyer</v>
      </c>
      <c r="D68" t="s">
        <v>70</v>
      </c>
      <c r="E68">
        <v>2017</v>
      </c>
      <c r="F68">
        <v>8</v>
      </c>
      <c r="G68" t="str">
        <f>VLOOKUP(C68,Teilnehmer!$A$1:$A$200,1,FALSE)</f>
        <v>Tilda Beyer</v>
      </c>
      <c r="H68">
        <f t="shared" si="6"/>
        <v>0</v>
      </c>
    </row>
    <row r="69" spans="1:8" x14ac:dyDescent="0.3">
      <c r="A69" t="s">
        <v>257</v>
      </c>
      <c r="B69" t="s">
        <v>258</v>
      </c>
      <c r="C69" t="str">
        <f t="shared" si="5"/>
        <v>Inga Ludwig</v>
      </c>
      <c r="D69" t="s">
        <v>70</v>
      </c>
      <c r="E69">
        <v>2017</v>
      </c>
      <c r="F69">
        <v>8.02</v>
      </c>
      <c r="G69" t="str">
        <f>VLOOKUP(C69,Teilnehmer!$A$1:$A$200,1,FALSE)</f>
        <v>Inga Ludwig</v>
      </c>
      <c r="H69">
        <f t="shared" si="6"/>
        <v>1</v>
      </c>
    </row>
    <row r="70" spans="1:8" x14ac:dyDescent="0.3">
      <c r="A70" t="s">
        <v>259</v>
      </c>
      <c r="B70" t="s">
        <v>260</v>
      </c>
      <c r="C70" t="str">
        <f t="shared" si="5"/>
        <v>Isabell Schemmel</v>
      </c>
      <c r="D70" t="s">
        <v>70</v>
      </c>
      <c r="E70">
        <v>2017</v>
      </c>
      <c r="F70">
        <v>8.08</v>
      </c>
      <c r="G70" t="str">
        <f>VLOOKUP(C70,Teilnehmer!$A$1:$A$200,1,FALSE)</f>
        <v>Isabell Schemmel</v>
      </c>
      <c r="H70">
        <f t="shared" si="6"/>
        <v>0</v>
      </c>
    </row>
    <row r="71" spans="1:8" x14ac:dyDescent="0.3">
      <c r="A71" t="s">
        <v>261</v>
      </c>
      <c r="B71" t="s">
        <v>262</v>
      </c>
      <c r="C71" t="str">
        <f t="shared" si="5"/>
        <v>Emily Höpp</v>
      </c>
      <c r="D71" t="s">
        <v>70</v>
      </c>
      <c r="E71">
        <v>2017</v>
      </c>
      <c r="F71">
        <v>8.11</v>
      </c>
      <c r="G71" t="str">
        <f>VLOOKUP(C71,Teilnehmer!$A$1:$A$200,1,FALSE)</f>
        <v>Emily Höpp</v>
      </c>
      <c r="H71">
        <f t="shared" si="6"/>
        <v>1</v>
      </c>
    </row>
    <row r="72" spans="1:8" x14ac:dyDescent="0.3">
      <c r="A72" t="s">
        <v>263</v>
      </c>
      <c r="B72" t="s">
        <v>264</v>
      </c>
      <c r="C72" t="str">
        <f t="shared" si="5"/>
        <v>Lina Eberhard</v>
      </c>
      <c r="D72" t="s">
        <v>70</v>
      </c>
      <c r="E72">
        <v>2017</v>
      </c>
      <c r="F72">
        <v>8.11</v>
      </c>
      <c r="G72" t="str">
        <f>VLOOKUP(C72,Teilnehmer!$A$1:$A$200,1,FALSE)</f>
        <v>Lina Eberhard</v>
      </c>
      <c r="H72">
        <f t="shared" si="6"/>
        <v>0</v>
      </c>
    </row>
    <row r="73" spans="1:8" x14ac:dyDescent="0.3">
      <c r="A73" t="s">
        <v>265</v>
      </c>
      <c r="B73" t="s">
        <v>266</v>
      </c>
      <c r="C73" t="str">
        <f t="shared" si="5"/>
        <v>Luise Schwan</v>
      </c>
      <c r="D73" t="s">
        <v>70</v>
      </c>
      <c r="E73">
        <v>2017</v>
      </c>
      <c r="F73">
        <v>8.14</v>
      </c>
      <c r="G73" t="str">
        <f>VLOOKUP(C73,Teilnehmer!$A$1:$A$200,1,FALSE)</f>
        <v>Luise Schwan</v>
      </c>
      <c r="H73">
        <f t="shared" si="6"/>
        <v>1</v>
      </c>
    </row>
    <row r="74" spans="1:8" x14ac:dyDescent="0.3">
      <c r="A74" t="s">
        <v>267</v>
      </c>
      <c r="B74" t="s">
        <v>268</v>
      </c>
      <c r="C74" t="str">
        <f t="shared" si="5"/>
        <v>Alina Mehmeti</v>
      </c>
      <c r="D74" t="s">
        <v>70</v>
      </c>
      <c r="E74">
        <v>2017</v>
      </c>
      <c r="F74">
        <v>8.1999999999999993</v>
      </c>
      <c r="G74" t="str">
        <f>VLOOKUP(C74,Teilnehmer!$A$1:$A$200,1,FALSE)</f>
        <v>Alina Mehmeti</v>
      </c>
      <c r="H74">
        <f t="shared" si="6"/>
        <v>0</v>
      </c>
    </row>
    <row r="75" spans="1:8" x14ac:dyDescent="0.3">
      <c r="A75" t="s">
        <v>269</v>
      </c>
      <c r="B75" t="s">
        <v>196</v>
      </c>
      <c r="C75" t="str">
        <f t="shared" si="5"/>
        <v>Elisabeth Susemichel</v>
      </c>
      <c r="D75" t="s">
        <v>70</v>
      </c>
      <c r="E75">
        <v>2017</v>
      </c>
      <c r="F75">
        <v>8.26</v>
      </c>
      <c r="G75" t="str">
        <f>VLOOKUP(C75,Teilnehmer!$A$1:$A$200,1,FALSE)</f>
        <v>Elisabeth Susemichel</v>
      </c>
      <c r="H75">
        <f t="shared" si="6"/>
        <v>1</v>
      </c>
    </row>
    <row r="76" spans="1:8" x14ac:dyDescent="0.3">
      <c r="A76" t="s">
        <v>270</v>
      </c>
      <c r="B76" t="s">
        <v>271</v>
      </c>
      <c r="C76" t="str">
        <f t="shared" si="5"/>
        <v>Romy Mayr</v>
      </c>
      <c r="D76" t="s">
        <v>70</v>
      </c>
      <c r="E76">
        <v>2017</v>
      </c>
      <c r="F76">
        <v>8.36</v>
      </c>
      <c r="G76" t="str">
        <f>VLOOKUP(C76,Teilnehmer!$A$1:$A$200,1,FALSE)</f>
        <v>Romy Mayr</v>
      </c>
      <c r="H76">
        <f t="shared" si="6"/>
        <v>0</v>
      </c>
    </row>
    <row r="77" spans="1:8" x14ac:dyDescent="0.3">
      <c r="A77" t="s">
        <v>272</v>
      </c>
      <c r="B77" t="s">
        <v>273</v>
      </c>
      <c r="C77" t="str">
        <f t="shared" si="5"/>
        <v>Laura Herter</v>
      </c>
      <c r="D77" t="s">
        <v>70</v>
      </c>
      <c r="E77">
        <v>2017</v>
      </c>
      <c r="F77">
        <v>8.36</v>
      </c>
      <c r="G77" t="str">
        <f>VLOOKUP(C77,Teilnehmer!$A$1:$A$200,1,FALSE)</f>
        <v>Laura Herter</v>
      </c>
      <c r="H77">
        <f t="shared" si="6"/>
        <v>1</v>
      </c>
    </row>
    <row r="78" spans="1:8" x14ac:dyDescent="0.3">
      <c r="A78" t="s">
        <v>274</v>
      </c>
      <c r="B78" t="s">
        <v>213</v>
      </c>
      <c r="C78" t="str">
        <f t="shared" si="5"/>
        <v>Mila Böhle</v>
      </c>
      <c r="D78" t="s">
        <v>70</v>
      </c>
      <c r="E78">
        <v>2017</v>
      </c>
      <c r="F78">
        <v>8.39</v>
      </c>
      <c r="G78" t="str">
        <f>VLOOKUP(C78,Teilnehmer!$A$1:$A$200,1,FALSE)</f>
        <v>Mila Böhle</v>
      </c>
      <c r="H78">
        <f t="shared" si="6"/>
        <v>0</v>
      </c>
    </row>
    <row r="79" spans="1:8" x14ac:dyDescent="0.3">
      <c r="A79" t="s">
        <v>275</v>
      </c>
      <c r="B79" t="s">
        <v>276</v>
      </c>
      <c r="C79" t="str">
        <f t="shared" si="5"/>
        <v>Frida Munser</v>
      </c>
      <c r="D79" t="s">
        <v>70</v>
      </c>
      <c r="E79">
        <v>2017</v>
      </c>
      <c r="F79">
        <v>8.4</v>
      </c>
      <c r="G79" t="str">
        <f>VLOOKUP(C79,Teilnehmer!$A$1:$A$200,1,FALSE)</f>
        <v>Frida Munser</v>
      </c>
      <c r="H79">
        <f t="shared" si="6"/>
        <v>1</v>
      </c>
    </row>
    <row r="80" spans="1:8" x14ac:dyDescent="0.3">
      <c r="A80" t="s">
        <v>265</v>
      </c>
      <c r="B80" t="s">
        <v>277</v>
      </c>
      <c r="C80" t="str">
        <f t="shared" si="5"/>
        <v>Elise Schwan</v>
      </c>
      <c r="D80" t="s">
        <v>70</v>
      </c>
      <c r="E80">
        <v>2017</v>
      </c>
      <c r="F80">
        <v>8.43</v>
      </c>
      <c r="G80" t="str">
        <f>VLOOKUP(C80,Teilnehmer!$A$1:$A$200,1,FALSE)</f>
        <v>Elise Schwan</v>
      </c>
      <c r="H80">
        <f t="shared" si="6"/>
        <v>0</v>
      </c>
    </row>
    <row r="81" spans="1:8" x14ac:dyDescent="0.3">
      <c r="A81" t="s">
        <v>278</v>
      </c>
      <c r="B81" t="s">
        <v>279</v>
      </c>
      <c r="C81" t="str">
        <f t="shared" si="5"/>
        <v>Aylin Atalay</v>
      </c>
      <c r="D81" t="s">
        <v>70</v>
      </c>
      <c r="E81">
        <v>2017</v>
      </c>
      <c r="F81">
        <v>8.52</v>
      </c>
      <c r="G81" t="str">
        <f>VLOOKUP(C81,Teilnehmer!$A$1:$A$200,1,FALSE)</f>
        <v>Aylin Atalay</v>
      </c>
      <c r="H81">
        <f t="shared" si="6"/>
        <v>1</v>
      </c>
    </row>
    <row r="82" spans="1:8" x14ac:dyDescent="0.3">
      <c r="A82" t="s">
        <v>247</v>
      </c>
      <c r="B82" t="s">
        <v>280</v>
      </c>
      <c r="C82" t="str">
        <f t="shared" si="5"/>
        <v>Christin Steinacker</v>
      </c>
      <c r="D82" t="s">
        <v>70</v>
      </c>
      <c r="E82">
        <v>2017</v>
      </c>
      <c r="F82">
        <v>8.6</v>
      </c>
      <c r="G82" t="str">
        <f>VLOOKUP(C82,Teilnehmer!$A$1:$A$200,1,FALSE)</f>
        <v>Christin Steinacker</v>
      </c>
      <c r="H82">
        <f t="shared" si="6"/>
        <v>0</v>
      </c>
    </row>
    <row r="83" spans="1:8" x14ac:dyDescent="0.3">
      <c r="A83" t="s">
        <v>281</v>
      </c>
      <c r="B83" t="s">
        <v>210</v>
      </c>
      <c r="C83" t="str">
        <f t="shared" si="5"/>
        <v>Ida Mertins</v>
      </c>
      <c r="D83" t="s">
        <v>70</v>
      </c>
      <c r="E83">
        <v>2017</v>
      </c>
      <c r="F83">
        <v>8.6199999999999992</v>
      </c>
      <c r="G83" t="str">
        <f>VLOOKUP(C83,Teilnehmer!$A$1:$A$200,1,FALSE)</f>
        <v>Ida Mertins</v>
      </c>
      <c r="H83">
        <f t="shared" si="6"/>
        <v>1</v>
      </c>
    </row>
    <row r="84" spans="1:8" x14ac:dyDescent="0.3">
      <c r="A84" t="s">
        <v>282</v>
      </c>
      <c r="B84" t="s">
        <v>262</v>
      </c>
      <c r="C84" t="str">
        <f t="shared" si="5"/>
        <v>Emily Lonzeck</v>
      </c>
      <c r="D84" t="s">
        <v>70</v>
      </c>
      <c r="E84">
        <v>2017</v>
      </c>
      <c r="F84">
        <v>8.66</v>
      </c>
      <c r="G84" t="str">
        <f>VLOOKUP(C84,Teilnehmer!$A$1:$A$200,1,FALSE)</f>
        <v>Emily Lonzeck</v>
      </c>
      <c r="H84">
        <f t="shared" si="6"/>
        <v>0</v>
      </c>
    </row>
    <row r="85" spans="1:8" x14ac:dyDescent="0.3">
      <c r="A85" t="s">
        <v>283</v>
      </c>
      <c r="B85" t="s">
        <v>284</v>
      </c>
      <c r="C85" t="str">
        <f t="shared" si="5"/>
        <v>Hanna Scheuermann</v>
      </c>
      <c r="D85" t="s">
        <v>70</v>
      </c>
      <c r="E85">
        <v>2017</v>
      </c>
      <c r="F85">
        <v>8.74</v>
      </c>
      <c r="G85" t="str">
        <f>VLOOKUP(C85,Teilnehmer!$A$1:$A$200,1,FALSE)</f>
        <v>Hanna Scheuermann</v>
      </c>
      <c r="H85">
        <f t="shared" si="6"/>
        <v>1</v>
      </c>
    </row>
    <row r="86" spans="1:8" x14ac:dyDescent="0.3">
      <c r="A86" t="s">
        <v>285</v>
      </c>
      <c r="B86" t="s">
        <v>286</v>
      </c>
      <c r="C86" t="str">
        <f t="shared" si="5"/>
        <v>Melina Kreider</v>
      </c>
      <c r="D86" t="s">
        <v>70</v>
      </c>
      <c r="E86">
        <v>2017</v>
      </c>
      <c r="F86">
        <v>8.7799999999999994</v>
      </c>
      <c r="G86" t="str">
        <f>VLOOKUP(C86,Teilnehmer!$A$1:$A$200,1,FALSE)</f>
        <v>Melina Kreider</v>
      </c>
      <c r="H86">
        <f t="shared" si="6"/>
        <v>0</v>
      </c>
    </row>
    <row r="87" spans="1:8" x14ac:dyDescent="0.3">
      <c r="A87" t="s">
        <v>287</v>
      </c>
      <c r="B87" t="s">
        <v>288</v>
      </c>
      <c r="C87" t="str">
        <f t="shared" si="5"/>
        <v>Talisa Kröll</v>
      </c>
      <c r="D87" t="s">
        <v>70</v>
      </c>
      <c r="E87">
        <v>2017</v>
      </c>
      <c r="F87">
        <v>8.81</v>
      </c>
      <c r="G87" t="str">
        <f>VLOOKUP(C87,Teilnehmer!$A$1:$A$200,1,FALSE)</f>
        <v>Talisa Kröll</v>
      </c>
      <c r="H87">
        <f t="shared" si="6"/>
        <v>1</v>
      </c>
    </row>
    <row r="88" spans="1:8" x14ac:dyDescent="0.3">
      <c r="A88" t="s">
        <v>289</v>
      </c>
      <c r="B88" t="s">
        <v>290</v>
      </c>
      <c r="C88" t="str">
        <f t="shared" si="5"/>
        <v>Liya Maiwald</v>
      </c>
      <c r="D88" t="s">
        <v>70</v>
      </c>
      <c r="E88">
        <v>2017</v>
      </c>
      <c r="F88">
        <v>8.98</v>
      </c>
      <c r="G88" t="str">
        <f>VLOOKUP(C88,Teilnehmer!$A$1:$A$200,1,FALSE)</f>
        <v>Liya Maiwald</v>
      </c>
      <c r="H88">
        <f t="shared" si="6"/>
        <v>0</v>
      </c>
    </row>
    <row r="89" spans="1:8" x14ac:dyDescent="0.3">
      <c r="A89" t="s">
        <v>291</v>
      </c>
      <c r="B89" t="s">
        <v>292</v>
      </c>
      <c r="C89" t="str">
        <f t="shared" si="5"/>
        <v>Nicole Vischi</v>
      </c>
      <c r="D89" t="s">
        <v>70</v>
      </c>
      <c r="E89">
        <v>2017</v>
      </c>
      <c r="F89">
        <v>9.09</v>
      </c>
      <c r="G89" t="str">
        <f>VLOOKUP(C89,Teilnehmer!$A$1:$A$200,1,FALSE)</f>
        <v>Nicole Vischi</v>
      </c>
      <c r="H89">
        <f t="shared" si="6"/>
        <v>1</v>
      </c>
    </row>
    <row r="90" spans="1:8" x14ac:dyDescent="0.3">
      <c r="A90" t="s">
        <v>293</v>
      </c>
      <c r="B90" t="s">
        <v>294</v>
      </c>
      <c r="C90" t="str">
        <f t="shared" si="5"/>
        <v>Olesia Pereverzeva</v>
      </c>
      <c r="D90" t="s">
        <v>70</v>
      </c>
      <c r="E90">
        <v>2017</v>
      </c>
      <c r="F90">
        <v>9.09</v>
      </c>
      <c r="G90" t="str">
        <f>VLOOKUP(C90,Teilnehmer!$A$1:$A$200,1,FALSE)</f>
        <v>Olesia Pereverzeva</v>
      </c>
      <c r="H90">
        <f t="shared" si="6"/>
        <v>0</v>
      </c>
    </row>
    <row r="91" spans="1:8" x14ac:dyDescent="0.3">
      <c r="A91" t="s">
        <v>295</v>
      </c>
      <c r="B91" t="s">
        <v>296</v>
      </c>
      <c r="C91" t="str">
        <f t="shared" si="5"/>
        <v>Jolina Sophie Fatum</v>
      </c>
      <c r="D91" t="s">
        <v>70</v>
      </c>
      <c r="E91">
        <v>2017</v>
      </c>
      <c r="F91">
        <v>9.15</v>
      </c>
      <c r="G91" t="str">
        <f>VLOOKUP(C91,Teilnehmer!$A$1:$A$200,1,FALSE)</f>
        <v>Jolina Sophie Fatum</v>
      </c>
      <c r="H91">
        <f t="shared" si="6"/>
        <v>1</v>
      </c>
    </row>
    <row r="92" spans="1:8" x14ac:dyDescent="0.3">
      <c r="A92" t="s">
        <v>144</v>
      </c>
      <c r="B92" t="s">
        <v>297</v>
      </c>
      <c r="C92" t="str">
        <f t="shared" si="5"/>
        <v>Lara Reinhardt</v>
      </c>
      <c r="D92" t="s">
        <v>70</v>
      </c>
      <c r="E92">
        <v>2017</v>
      </c>
      <c r="F92">
        <v>9.23</v>
      </c>
      <c r="G92" t="str">
        <f>VLOOKUP(C92,Teilnehmer!$A$1:$A$200,1,FALSE)</f>
        <v>Lara Reinhardt</v>
      </c>
      <c r="H92">
        <f t="shared" si="6"/>
        <v>0</v>
      </c>
    </row>
    <row r="93" spans="1:8" x14ac:dyDescent="0.3">
      <c r="A93" t="s">
        <v>298</v>
      </c>
      <c r="B93" t="s">
        <v>268</v>
      </c>
      <c r="C93" t="str">
        <f t="shared" si="5"/>
        <v>Alina Schmelzer</v>
      </c>
      <c r="D93" t="s">
        <v>70</v>
      </c>
      <c r="E93">
        <v>2017</v>
      </c>
      <c r="F93" t="s">
        <v>299</v>
      </c>
      <c r="G93" t="str">
        <f>VLOOKUP(C93,Teilnehmer!$A$1:$A$200,1,FALSE)</f>
        <v>Alina Schmelzer</v>
      </c>
      <c r="H93">
        <f t="shared" si="6"/>
        <v>1</v>
      </c>
    </row>
  </sheetData>
  <autoFilter ref="H1:H93" xr:uid="{00000000-0009-0000-0000-000006000000}"/>
  <sortState xmlns:xlrd2="http://schemas.microsoft.com/office/spreadsheetml/2017/richdata2" ref="A2:H93">
    <sortCondition ref="D2:D93"/>
    <sortCondition ref="E2:E93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3"/>
  <sheetViews>
    <sheetView topLeftCell="A46" workbookViewId="0">
      <selection activeCell="C69" sqref="C69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300</v>
      </c>
      <c r="C1" t="str">
        <f>B1&amp;" "&amp;A1</f>
        <v xml:space="preserve"> TU12_Alsfeld_Wurf</v>
      </c>
      <c r="D1" t="s">
        <v>19</v>
      </c>
      <c r="E1" t="s">
        <v>20</v>
      </c>
      <c r="F1" t="s">
        <v>23</v>
      </c>
      <c r="H1" t="s">
        <v>130</v>
      </c>
    </row>
    <row r="2" spans="1:8" x14ac:dyDescent="0.3">
      <c r="A2" t="s">
        <v>148</v>
      </c>
      <c r="B2" t="s">
        <v>149</v>
      </c>
      <c r="C2" t="str">
        <f t="shared" ref="C2:C65" si="0">B2&amp;" "&amp;A2</f>
        <v>Salvador Albert Hillebrand Uribe</v>
      </c>
      <c r="F2">
        <v>90</v>
      </c>
      <c r="G2" t="str">
        <f>VLOOKUP(C2,Teilnehmer!$A$1:$A$200,1,FALSE)</f>
        <v>Salvador Albert Hillebrand Uribe</v>
      </c>
      <c r="H2">
        <f>MOD(ROW(),2)</f>
        <v>0</v>
      </c>
    </row>
    <row r="3" spans="1:8" x14ac:dyDescent="0.3">
      <c r="A3" t="s">
        <v>140</v>
      </c>
      <c r="B3" t="s">
        <v>141</v>
      </c>
      <c r="C3" t="str">
        <f t="shared" si="0"/>
        <v>Pepe Lotz</v>
      </c>
      <c r="F3">
        <v>79</v>
      </c>
      <c r="G3" t="str">
        <f>VLOOKUP(C3,Teilnehmer!$A$1:$A$200,1,FALSE)</f>
        <v>Pepe Lotz</v>
      </c>
      <c r="H3">
        <f t="shared" ref="H3:H18" si="1">MOD(ROW(),2)</f>
        <v>1</v>
      </c>
    </row>
    <row r="4" spans="1:8" x14ac:dyDescent="0.3">
      <c r="A4" t="s">
        <v>134</v>
      </c>
      <c r="B4" t="s">
        <v>135</v>
      </c>
      <c r="C4" t="str">
        <f t="shared" si="0"/>
        <v>Manuel Grewe</v>
      </c>
      <c r="F4">
        <v>73</v>
      </c>
      <c r="G4" t="str">
        <f>VLOOKUP(C4,Teilnehmer!$A$1:$A$200,1,FALSE)</f>
        <v>Manuel Grewe</v>
      </c>
      <c r="H4">
        <f t="shared" si="1"/>
        <v>0</v>
      </c>
    </row>
    <row r="5" spans="1:8" x14ac:dyDescent="0.3">
      <c r="A5" t="s">
        <v>136</v>
      </c>
      <c r="B5" t="s">
        <v>137</v>
      </c>
      <c r="C5" t="str">
        <f t="shared" si="0"/>
        <v>Anton Heiß</v>
      </c>
      <c r="F5">
        <v>71</v>
      </c>
      <c r="G5" t="str">
        <f>VLOOKUP(C5,Teilnehmer!$A$1:$A$200,1,FALSE)</f>
        <v>Anton Heiß</v>
      </c>
      <c r="H5">
        <f t="shared" si="1"/>
        <v>1</v>
      </c>
    </row>
    <row r="6" spans="1:8" x14ac:dyDescent="0.3">
      <c r="A6" t="s">
        <v>180</v>
      </c>
      <c r="B6" t="s">
        <v>181</v>
      </c>
      <c r="C6" t="str">
        <f t="shared" si="0"/>
        <v>Sam Dukart</v>
      </c>
      <c r="F6">
        <v>65</v>
      </c>
      <c r="G6" t="str">
        <f>VLOOKUP(C6,Teilnehmer!$A$1:$A$200,1,FALSE)</f>
        <v>Sam Dukart</v>
      </c>
      <c r="H6">
        <f t="shared" si="1"/>
        <v>0</v>
      </c>
    </row>
    <row r="7" spans="1:8" x14ac:dyDescent="0.3">
      <c r="A7" t="s">
        <v>146</v>
      </c>
      <c r="B7" t="s">
        <v>147</v>
      </c>
      <c r="C7" t="str">
        <f t="shared" si="0"/>
        <v>Fynn Hartung</v>
      </c>
      <c r="F7">
        <v>61</v>
      </c>
      <c r="G7" t="str">
        <f>VLOOKUP(C7,Teilnehmer!$A$1:$A$200,1,FALSE)</f>
        <v>Fynn Hartung</v>
      </c>
      <c r="H7">
        <f t="shared" si="1"/>
        <v>1</v>
      </c>
    </row>
    <row r="8" spans="1:8" x14ac:dyDescent="0.3">
      <c r="A8" t="s">
        <v>163</v>
      </c>
      <c r="B8" t="s">
        <v>164</v>
      </c>
      <c r="C8" t="str">
        <f t="shared" si="0"/>
        <v>Erik Fink</v>
      </c>
      <c r="F8">
        <v>59</v>
      </c>
      <c r="G8" t="str">
        <f>VLOOKUP(C8,Teilnehmer!$A$1:$A$200,1,FALSE)</f>
        <v>Erik Fink</v>
      </c>
      <c r="H8">
        <f t="shared" si="1"/>
        <v>0</v>
      </c>
    </row>
    <row r="9" spans="1:8" x14ac:dyDescent="0.3">
      <c r="A9" t="s">
        <v>138</v>
      </c>
      <c r="B9" t="s">
        <v>139</v>
      </c>
      <c r="C9" t="str">
        <f t="shared" si="0"/>
        <v>Maximilian Bremer</v>
      </c>
      <c r="F9">
        <v>59</v>
      </c>
      <c r="G9" t="str">
        <f>VLOOKUP(C9,Teilnehmer!$A$1:$A$200,1,FALSE)</f>
        <v>Maximilian Bremer</v>
      </c>
      <c r="H9">
        <f t="shared" si="1"/>
        <v>1</v>
      </c>
    </row>
    <row r="10" spans="1:8" x14ac:dyDescent="0.3">
      <c r="A10" t="s">
        <v>152</v>
      </c>
      <c r="B10" t="s">
        <v>153</v>
      </c>
      <c r="C10" t="str">
        <f t="shared" si="0"/>
        <v>Nikita Britschew</v>
      </c>
      <c r="F10">
        <v>58</v>
      </c>
      <c r="G10" t="str">
        <f>VLOOKUP(C10,Teilnehmer!$A$1:$A$200,1,FALSE)</f>
        <v>Nikita Britschew</v>
      </c>
      <c r="H10">
        <f t="shared" si="1"/>
        <v>0</v>
      </c>
    </row>
    <row r="11" spans="1:8" x14ac:dyDescent="0.3">
      <c r="A11" t="s">
        <v>247</v>
      </c>
      <c r="B11" t="s">
        <v>280</v>
      </c>
      <c r="C11" t="str">
        <f t="shared" si="0"/>
        <v>Christin Steinacker</v>
      </c>
      <c r="F11">
        <v>58</v>
      </c>
      <c r="G11" t="str">
        <f>VLOOKUP(C11,Teilnehmer!$A$1:$A$200,1,FALSE)</f>
        <v>Christin Steinacker</v>
      </c>
      <c r="H11">
        <f t="shared" si="1"/>
        <v>1</v>
      </c>
    </row>
    <row r="12" spans="1:8" x14ac:dyDescent="0.3">
      <c r="A12" t="s">
        <v>261</v>
      </c>
      <c r="B12" t="s">
        <v>262</v>
      </c>
      <c r="C12" t="str">
        <f t="shared" si="0"/>
        <v>Emily Höpp</v>
      </c>
      <c r="F12">
        <v>57</v>
      </c>
      <c r="G12" t="str">
        <f>VLOOKUP(C12,Teilnehmer!$A$1:$A$200,1,FALSE)</f>
        <v>Emily Höpp</v>
      </c>
      <c r="H12">
        <f t="shared" si="1"/>
        <v>0</v>
      </c>
    </row>
    <row r="13" spans="1:8" x14ac:dyDescent="0.3">
      <c r="A13" t="s">
        <v>186</v>
      </c>
      <c r="B13" t="s">
        <v>187</v>
      </c>
      <c r="C13" t="str">
        <f t="shared" si="0"/>
        <v>Bastian Dehnel</v>
      </c>
      <c r="F13">
        <v>55</v>
      </c>
      <c r="G13" t="str">
        <f>VLOOKUP(C13,Teilnehmer!$A$1:$A$200,1,FALSE)</f>
        <v>Bastian Dehnel</v>
      </c>
      <c r="H13">
        <f t="shared" si="1"/>
        <v>1</v>
      </c>
    </row>
    <row r="14" spans="1:8" x14ac:dyDescent="0.3">
      <c r="A14" t="s">
        <v>144</v>
      </c>
      <c r="B14" t="s">
        <v>145</v>
      </c>
      <c r="C14" t="str">
        <f t="shared" si="0"/>
        <v>Lucian Reinhardt</v>
      </c>
      <c r="F14">
        <v>54</v>
      </c>
      <c r="G14" t="str">
        <f>VLOOKUP(C14,Teilnehmer!$A$1:$A$200,1,FALSE)</f>
        <v>Lucian Reinhardt</v>
      </c>
      <c r="H14">
        <f t="shared" si="1"/>
        <v>0</v>
      </c>
    </row>
    <row r="15" spans="1:8" x14ac:dyDescent="0.3">
      <c r="A15" t="s">
        <v>154</v>
      </c>
      <c r="B15" t="s">
        <v>155</v>
      </c>
      <c r="C15" t="str">
        <f t="shared" si="0"/>
        <v>Oliver Stippich</v>
      </c>
      <c r="F15">
        <v>53</v>
      </c>
      <c r="G15" t="str">
        <f>VLOOKUP(C15,Teilnehmer!$A$1:$A$200,1,FALSE)</f>
        <v>Oliver Stippich</v>
      </c>
      <c r="H15">
        <f t="shared" si="1"/>
        <v>1</v>
      </c>
    </row>
    <row r="16" spans="1:8" x14ac:dyDescent="0.3">
      <c r="A16" t="s">
        <v>132</v>
      </c>
      <c r="B16" t="s">
        <v>133</v>
      </c>
      <c r="C16" t="str">
        <f t="shared" si="0"/>
        <v>Leon Leinweber</v>
      </c>
      <c r="F16">
        <v>52</v>
      </c>
      <c r="G16" t="str">
        <f>VLOOKUP(C16,Teilnehmer!$A$1:$A$200,1,FALSE)</f>
        <v>Leon Leinweber</v>
      </c>
      <c r="H16">
        <f t="shared" si="1"/>
        <v>0</v>
      </c>
    </row>
    <row r="17" spans="1:8" x14ac:dyDescent="0.3">
      <c r="A17" t="s">
        <v>156</v>
      </c>
      <c r="B17" t="s">
        <v>157</v>
      </c>
      <c r="C17" t="str">
        <f t="shared" si="0"/>
        <v>Raffael Frank</v>
      </c>
      <c r="F17">
        <v>51</v>
      </c>
      <c r="G17" t="str">
        <f>VLOOKUP(C17,Teilnehmer!$A$1:$A$200,1,FALSE)</f>
        <v>Raffael Frank</v>
      </c>
      <c r="H17">
        <f t="shared" si="1"/>
        <v>1</v>
      </c>
    </row>
    <row r="18" spans="1:8" x14ac:dyDescent="0.3">
      <c r="A18" t="s">
        <v>176</v>
      </c>
      <c r="B18" t="s">
        <v>177</v>
      </c>
      <c r="C18" t="str">
        <f t="shared" si="0"/>
        <v>Jona Weiß</v>
      </c>
      <c r="F18">
        <v>50</v>
      </c>
      <c r="G18" t="str">
        <f>VLOOKUP(C18,Teilnehmer!$A$1:$A$200,1,FALSE)</f>
        <v>Jona Weiß</v>
      </c>
      <c r="H18">
        <f t="shared" si="1"/>
        <v>0</v>
      </c>
    </row>
    <row r="19" spans="1:8" x14ac:dyDescent="0.3">
      <c r="A19" t="s">
        <v>158</v>
      </c>
      <c r="B19" t="s">
        <v>159</v>
      </c>
      <c r="C19" t="str">
        <f t="shared" si="0"/>
        <v>Elias Möller</v>
      </c>
      <c r="F19">
        <v>49</v>
      </c>
      <c r="G19" t="str">
        <f>VLOOKUP(C19,Teilnehmer!$A$1:$A$200,1,FALSE)</f>
        <v>Elias Möller</v>
      </c>
      <c r="H19">
        <f t="shared" ref="H19:H50" si="2">MOD(ROW(),2)</f>
        <v>1</v>
      </c>
    </row>
    <row r="20" spans="1:8" x14ac:dyDescent="0.3">
      <c r="A20" t="s">
        <v>207</v>
      </c>
      <c r="B20" t="s">
        <v>208</v>
      </c>
      <c r="C20" t="str">
        <f t="shared" si="0"/>
        <v>Sophie Hensler</v>
      </c>
      <c r="F20">
        <v>46</v>
      </c>
      <c r="G20" t="str">
        <f>VLOOKUP(C20,Teilnehmer!$A$1:$A$200,1,FALSE)</f>
        <v>Sophie Hensler</v>
      </c>
      <c r="H20">
        <f t="shared" si="2"/>
        <v>0</v>
      </c>
    </row>
    <row r="21" spans="1:8" x14ac:dyDescent="0.3">
      <c r="A21" t="s">
        <v>251</v>
      </c>
      <c r="B21" t="s">
        <v>252</v>
      </c>
      <c r="C21" t="str">
        <f t="shared" si="0"/>
        <v>Milana Mittelstädt</v>
      </c>
      <c r="F21">
        <v>46</v>
      </c>
      <c r="G21" t="str">
        <f>VLOOKUP(C21,Teilnehmer!$A$1:$A$200,1,FALSE)</f>
        <v>Milana Mittelstädt</v>
      </c>
      <c r="H21">
        <f t="shared" si="2"/>
        <v>1</v>
      </c>
    </row>
    <row r="22" spans="1:8" x14ac:dyDescent="0.3">
      <c r="A22" t="s">
        <v>142</v>
      </c>
      <c r="B22" t="s">
        <v>143</v>
      </c>
      <c r="C22" t="str">
        <f t="shared" si="0"/>
        <v>Hendrik Fritz</v>
      </c>
      <c r="F22">
        <v>46</v>
      </c>
      <c r="G22" t="str">
        <f>VLOOKUP(C22,Teilnehmer!$A$1:$A$200,1,FALSE)</f>
        <v>Hendrik Fritz</v>
      </c>
      <c r="H22">
        <f t="shared" si="2"/>
        <v>0</v>
      </c>
    </row>
    <row r="23" spans="1:8" x14ac:dyDescent="0.3">
      <c r="A23" t="s">
        <v>283</v>
      </c>
      <c r="B23" t="s">
        <v>284</v>
      </c>
      <c r="C23" t="str">
        <f t="shared" si="0"/>
        <v>Hanna Scheuermann</v>
      </c>
      <c r="F23">
        <v>45</v>
      </c>
      <c r="G23" t="str">
        <f>VLOOKUP(C23,Teilnehmer!$A$1:$A$200,1,FALSE)</f>
        <v>Hanna Scheuermann</v>
      </c>
      <c r="H23">
        <f t="shared" si="2"/>
        <v>1</v>
      </c>
    </row>
    <row r="24" spans="1:8" x14ac:dyDescent="0.3">
      <c r="A24" t="s">
        <v>209</v>
      </c>
      <c r="B24" t="s">
        <v>210</v>
      </c>
      <c r="C24" t="str">
        <f t="shared" si="0"/>
        <v>Ida Korell</v>
      </c>
      <c r="F24">
        <v>45</v>
      </c>
      <c r="G24" t="str">
        <f>VLOOKUP(C24,Teilnehmer!$A$1:$A$200,1,FALSE)</f>
        <v>Ida Korell</v>
      </c>
      <c r="H24">
        <f t="shared" si="2"/>
        <v>0</v>
      </c>
    </row>
    <row r="25" spans="1:8" x14ac:dyDescent="0.3">
      <c r="A25" t="s">
        <v>165</v>
      </c>
      <c r="B25" t="s">
        <v>211</v>
      </c>
      <c r="C25" t="str">
        <f t="shared" si="0"/>
        <v>Clara Schmidt</v>
      </c>
      <c r="F25">
        <v>45</v>
      </c>
      <c r="G25" t="str">
        <f>VLOOKUP(C25,Teilnehmer!$A$1:$A$200,1,FALSE)</f>
        <v>Clara Schmidt</v>
      </c>
      <c r="H25">
        <f t="shared" si="2"/>
        <v>1</v>
      </c>
    </row>
    <row r="26" spans="1:8" x14ac:dyDescent="0.3">
      <c r="A26" t="s">
        <v>241</v>
      </c>
      <c r="B26" t="s">
        <v>242</v>
      </c>
      <c r="C26" t="str">
        <f t="shared" si="0"/>
        <v>Annabell Kemmler</v>
      </c>
      <c r="F26">
        <v>43</v>
      </c>
      <c r="G26" t="str">
        <f>VLOOKUP(C26,Teilnehmer!$A$1:$A$200,1,FALSE)</f>
        <v>Annabell Kemmler</v>
      </c>
      <c r="H26">
        <f t="shared" si="2"/>
        <v>0</v>
      </c>
    </row>
    <row r="27" spans="1:8" x14ac:dyDescent="0.3">
      <c r="A27" t="s">
        <v>184</v>
      </c>
      <c r="B27" t="s">
        <v>185</v>
      </c>
      <c r="C27" t="str">
        <f t="shared" si="0"/>
        <v>Andrej Lachenmaier</v>
      </c>
      <c r="F27">
        <v>43</v>
      </c>
      <c r="G27" t="str">
        <f>VLOOKUP(C27,Teilnehmer!$A$1:$A$200,1,FALSE)</f>
        <v>Andrej Lachenmaier</v>
      </c>
      <c r="H27">
        <f t="shared" si="2"/>
        <v>1</v>
      </c>
    </row>
    <row r="28" spans="1:8" x14ac:dyDescent="0.3">
      <c r="A28" t="s">
        <v>195</v>
      </c>
      <c r="B28" t="s">
        <v>196</v>
      </c>
      <c r="C28" t="str">
        <f t="shared" si="0"/>
        <v>Elisabeth Stelz</v>
      </c>
      <c r="F28">
        <v>42</v>
      </c>
      <c r="G28" t="str">
        <f>VLOOKUP(C28,Teilnehmer!$A$1:$A$200,1,FALSE)</f>
        <v>Elisabeth Stelz</v>
      </c>
      <c r="H28">
        <f t="shared" si="2"/>
        <v>0</v>
      </c>
    </row>
    <row r="29" spans="1:8" x14ac:dyDescent="0.3">
      <c r="A29" t="s">
        <v>214</v>
      </c>
      <c r="B29" t="s">
        <v>215</v>
      </c>
      <c r="C29" t="str">
        <f t="shared" si="0"/>
        <v>Milla Bode</v>
      </c>
      <c r="F29">
        <v>42</v>
      </c>
      <c r="G29" t="str">
        <f>VLOOKUP(C29,Teilnehmer!$A$1:$A$200,1,FALSE)</f>
        <v>Milla Bode</v>
      </c>
      <c r="H29">
        <f t="shared" si="2"/>
        <v>1</v>
      </c>
    </row>
    <row r="30" spans="1:8" x14ac:dyDescent="0.3">
      <c r="A30" t="s">
        <v>295</v>
      </c>
      <c r="B30" t="s">
        <v>296</v>
      </c>
      <c r="C30" t="str">
        <f t="shared" si="0"/>
        <v>Jolina Sophie Fatum</v>
      </c>
      <c r="F30">
        <v>42</v>
      </c>
      <c r="G30" t="str">
        <f>VLOOKUP(C30,Teilnehmer!$A$1:$A$200,1,FALSE)</f>
        <v>Jolina Sophie Fatum</v>
      </c>
      <c r="H30">
        <f t="shared" si="2"/>
        <v>0</v>
      </c>
    </row>
    <row r="31" spans="1:8" x14ac:dyDescent="0.3">
      <c r="A31" t="s">
        <v>245</v>
      </c>
      <c r="B31" t="s">
        <v>246</v>
      </c>
      <c r="C31" t="str">
        <f t="shared" si="0"/>
        <v>Alva Donath</v>
      </c>
      <c r="F31">
        <v>41</v>
      </c>
      <c r="G31" t="str">
        <f>VLOOKUP(C31,Teilnehmer!$A$1:$A$200,1,FALSE)</f>
        <v>Alva Donath</v>
      </c>
      <c r="H31">
        <f t="shared" si="2"/>
        <v>1</v>
      </c>
    </row>
    <row r="32" spans="1:8" x14ac:dyDescent="0.3">
      <c r="A32" t="s">
        <v>205</v>
      </c>
      <c r="B32" t="s">
        <v>206</v>
      </c>
      <c r="C32" t="str">
        <f t="shared" si="0"/>
        <v>Lea Abeska</v>
      </c>
      <c r="F32">
        <v>41</v>
      </c>
      <c r="G32" t="str">
        <f>VLOOKUP(C32,Teilnehmer!$A$1:$A$200,1,FALSE)</f>
        <v>Lea Abeska</v>
      </c>
      <c r="H32">
        <f t="shared" si="2"/>
        <v>0</v>
      </c>
    </row>
    <row r="33" spans="1:8" x14ac:dyDescent="0.3">
      <c r="A33" t="s">
        <v>278</v>
      </c>
      <c r="B33" t="s">
        <v>279</v>
      </c>
      <c r="C33" t="str">
        <f t="shared" si="0"/>
        <v>Aylin Atalay</v>
      </c>
      <c r="F33">
        <v>41</v>
      </c>
      <c r="G33" t="str">
        <f>VLOOKUP(C33,Teilnehmer!$A$1:$A$200,1,FALSE)</f>
        <v>Aylin Atalay</v>
      </c>
      <c r="H33">
        <f t="shared" si="2"/>
        <v>1</v>
      </c>
    </row>
    <row r="34" spans="1:8" x14ac:dyDescent="0.3">
      <c r="A34" t="s">
        <v>221</v>
      </c>
      <c r="B34" t="s">
        <v>222</v>
      </c>
      <c r="C34" t="str">
        <f t="shared" si="0"/>
        <v>Cara Diebel</v>
      </c>
      <c r="F34">
        <v>40</v>
      </c>
      <c r="G34" t="str">
        <f>VLOOKUP(C34,Teilnehmer!$A$1:$A$200,1,FALSE)</f>
        <v>Cara Diebel</v>
      </c>
      <c r="H34">
        <f t="shared" si="2"/>
        <v>0</v>
      </c>
    </row>
    <row r="35" spans="1:8" x14ac:dyDescent="0.3">
      <c r="A35" t="s">
        <v>167</v>
      </c>
      <c r="B35" t="s">
        <v>168</v>
      </c>
      <c r="C35" t="str">
        <f t="shared" si="0"/>
        <v>Lennox Reschke</v>
      </c>
      <c r="F35">
        <v>40</v>
      </c>
      <c r="G35" t="str">
        <f>VLOOKUP(C35,Teilnehmer!$A$1:$A$200,1,FALSE)</f>
        <v>Lennox Reschke</v>
      </c>
      <c r="H35">
        <f t="shared" si="2"/>
        <v>1</v>
      </c>
    </row>
    <row r="36" spans="1:8" x14ac:dyDescent="0.3">
      <c r="A36" t="s">
        <v>165</v>
      </c>
      <c r="B36" t="s">
        <v>169</v>
      </c>
      <c r="C36" t="str">
        <f t="shared" si="0"/>
        <v>Milan Schmidt</v>
      </c>
      <c r="F36">
        <v>40</v>
      </c>
      <c r="G36" t="str">
        <f>VLOOKUP(C36,Teilnehmer!$A$1:$A$200,1,FALSE)</f>
        <v>Milan Schmidt</v>
      </c>
      <c r="H36">
        <f t="shared" si="2"/>
        <v>0</v>
      </c>
    </row>
    <row r="37" spans="1:8" x14ac:dyDescent="0.3">
      <c r="A37" t="s">
        <v>182</v>
      </c>
      <c r="B37" t="s">
        <v>183</v>
      </c>
      <c r="C37" t="str">
        <f t="shared" si="0"/>
        <v>Ezekiel El Ouazghari</v>
      </c>
      <c r="F37">
        <v>39</v>
      </c>
      <c r="G37" t="str">
        <f>VLOOKUP(C37,Teilnehmer!$A$1:$A$200,1,FALSE)</f>
        <v>Ezekiel El Ouazghari</v>
      </c>
      <c r="H37">
        <f t="shared" si="2"/>
        <v>1</v>
      </c>
    </row>
    <row r="38" spans="1:8" x14ac:dyDescent="0.3">
      <c r="A38" t="s">
        <v>249</v>
      </c>
      <c r="B38" t="s">
        <v>250</v>
      </c>
      <c r="C38" t="str">
        <f t="shared" si="0"/>
        <v>Jette Feik</v>
      </c>
      <c r="F38">
        <v>39</v>
      </c>
      <c r="G38" t="str">
        <f>VLOOKUP(C38,Teilnehmer!$A$1:$A$200,1,FALSE)</f>
        <v>Jette Feik</v>
      </c>
      <c r="H38">
        <f t="shared" si="2"/>
        <v>0</v>
      </c>
    </row>
    <row r="39" spans="1:8" x14ac:dyDescent="0.3">
      <c r="A39" t="s">
        <v>165</v>
      </c>
      <c r="B39" t="s">
        <v>166</v>
      </c>
      <c r="C39" t="str">
        <f t="shared" si="0"/>
        <v>Wilhelm Schmidt</v>
      </c>
      <c r="F39">
        <v>38</v>
      </c>
      <c r="G39" t="str">
        <f>VLOOKUP(C39,Teilnehmer!$A$1:$A$200,1,FALSE)</f>
        <v>Wilhelm Schmidt</v>
      </c>
      <c r="H39">
        <f t="shared" si="2"/>
        <v>1</v>
      </c>
    </row>
    <row r="40" spans="1:8" x14ac:dyDescent="0.3">
      <c r="A40" t="s">
        <v>172</v>
      </c>
      <c r="B40" t="s">
        <v>198</v>
      </c>
      <c r="C40" t="str">
        <f t="shared" si="0"/>
        <v>Amelie Schäfer</v>
      </c>
      <c r="F40">
        <v>38</v>
      </c>
      <c r="G40" t="str">
        <f>VLOOKUP(C40,Teilnehmer!$A$1:$A$200,1,FALSE)</f>
        <v>Amelie Schäfer</v>
      </c>
      <c r="H40">
        <f t="shared" si="2"/>
        <v>0</v>
      </c>
    </row>
    <row r="41" spans="1:8" x14ac:dyDescent="0.3">
      <c r="A41" t="s">
        <v>158</v>
      </c>
      <c r="B41" t="s">
        <v>197</v>
      </c>
      <c r="C41" t="str">
        <f t="shared" si="0"/>
        <v>Sophia Möller</v>
      </c>
      <c r="F41">
        <v>38</v>
      </c>
      <c r="G41" t="str">
        <f>VLOOKUP(C41,Teilnehmer!$A$1:$A$200,1,FALSE)</f>
        <v>Sophia Möller</v>
      </c>
      <c r="H41">
        <f t="shared" si="2"/>
        <v>1</v>
      </c>
    </row>
    <row r="42" spans="1:8" x14ac:dyDescent="0.3">
      <c r="A42" t="s">
        <v>267</v>
      </c>
      <c r="B42" t="s">
        <v>268</v>
      </c>
      <c r="C42" t="str">
        <f t="shared" si="0"/>
        <v>Alina Mehmeti</v>
      </c>
      <c r="F42">
        <v>38</v>
      </c>
      <c r="G42" t="str">
        <f>VLOOKUP(C42,Teilnehmer!$A$1:$A$200,1,FALSE)</f>
        <v>Alina Mehmeti</v>
      </c>
      <c r="H42">
        <f t="shared" si="2"/>
        <v>0</v>
      </c>
    </row>
    <row r="43" spans="1:8" x14ac:dyDescent="0.3">
      <c r="A43" t="s">
        <v>253</v>
      </c>
      <c r="B43" t="s">
        <v>254</v>
      </c>
      <c r="C43" t="str">
        <f t="shared" si="0"/>
        <v>Franziska Loll</v>
      </c>
      <c r="F43">
        <v>37</v>
      </c>
      <c r="G43" t="str">
        <f>VLOOKUP(C43,Teilnehmer!$A$1:$A$200,1,FALSE)</f>
        <v>Franziska Loll</v>
      </c>
      <c r="H43">
        <f t="shared" si="2"/>
        <v>1</v>
      </c>
    </row>
    <row r="44" spans="1:8" x14ac:dyDescent="0.3">
      <c r="A44" t="s">
        <v>172</v>
      </c>
      <c r="B44" t="s">
        <v>173</v>
      </c>
      <c r="C44" t="str">
        <f t="shared" si="0"/>
        <v>Kaspar Schäfer</v>
      </c>
      <c r="F44">
        <v>36</v>
      </c>
      <c r="G44" t="str">
        <f>VLOOKUP(C44,Teilnehmer!$A$1:$A$200,1,FALSE)</f>
        <v>Kaspar Schäfer</v>
      </c>
      <c r="H44">
        <f t="shared" si="2"/>
        <v>0</v>
      </c>
    </row>
    <row r="45" spans="1:8" x14ac:dyDescent="0.3">
      <c r="A45" t="s">
        <v>170</v>
      </c>
      <c r="B45" t="s">
        <v>171</v>
      </c>
      <c r="C45" t="str">
        <f t="shared" si="0"/>
        <v>Leonas Kern</v>
      </c>
      <c r="F45">
        <v>36</v>
      </c>
      <c r="G45" t="str">
        <f>VLOOKUP(C45,Teilnehmer!$A$1:$A$200,1,FALSE)</f>
        <v>Leonas Kern</v>
      </c>
      <c r="H45">
        <f t="shared" si="2"/>
        <v>1</v>
      </c>
    </row>
    <row r="46" spans="1:8" x14ac:dyDescent="0.3">
      <c r="A46" t="s">
        <v>199</v>
      </c>
      <c r="B46" t="s">
        <v>200</v>
      </c>
      <c r="C46" t="str">
        <f t="shared" si="0"/>
        <v>Elai Valiieva</v>
      </c>
      <c r="F46">
        <v>36</v>
      </c>
      <c r="G46" t="str">
        <f>VLOOKUP(C46,Teilnehmer!$A$1:$A$200,1,FALSE)</f>
        <v>Elai Valiieva</v>
      </c>
      <c r="H46">
        <f t="shared" si="2"/>
        <v>0</v>
      </c>
    </row>
    <row r="47" spans="1:8" x14ac:dyDescent="0.3">
      <c r="A47" t="s">
        <v>216</v>
      </c>
      <c r="B47" t="s">
        <v>217</v>
      </c>
      <c r="C47" t="str">
        <f t="shared" si="0"/>
        <v>Lieke Krusche</v>
      </c>
      <c r="F47">
        <v>35</v>
      </c>
      <c r="G47" t="str">
        <f>VLOOKUP(C47,Teilnehmer!$A$1:$A$200,1,FALSE)</f>
        <v>Lieke Krusche</v>
      </c>
      <c r="H47">
        <f t="shared" si="2"/>
        <v>1</v>
      </c>
    </row>
    <row r="48" spans="1:8" x14ac:dyDescent="0.3">
      <c r="A48" t="s">
        <v>219</v>
      </c>
      <c r="B48" t="s">
        <v>220</v>
      </c>
      <c r="C48" t="str">
        <f t="shared" si="0"/>
        <v>Emelie Dautovic</v>
      </c>
      <c r="F48">
        <v>35</v>
      </c>
      <c r="G48" t="str">
        <f>VLOOKUP(C48,Teilnehmer!$A$1:$A$200,1,FALSE)</f>
        <v>Emelie Dautovic</v>
      </c>
      <c r="H48">
        <f t="shared" si="2"/>
        <v>0</v>
      </c>
    </row>
    <row r="49" spans="1:8" x14ac:dyDescent="0.3">
      <c r="A49" t="s">
        <v>193</v>
      </c>
      <c r="B49" t="s">
        <v>194</v>
      </c>
      <c r="C49" t="str">
        <f t="shared" si="0"/>
        <v>Teo Grabow</v>
      </c>
      <c r="F49">
        <v>34</v>
      </c>
      <c r="G49" t="str">
        <f>VLOOKUP(C49,Teilnehmer!$A$1:$A$200,1,FALSE)</f>
        <v>Teo Grabow</v>
      </c>
      <c r="H49">
        <f t="shared" si="2"/>
        <v>1</v>
      </c>
    </row>
    <row r="50" spans="1:8" x14ac:dyDescent="0.3">
      <c r="A50" t="s">
        <v>236</v>
      </c>
      <c r="B50" t="s">
        <v>198</v>
      </c>
      <c r="C50" t="str">
        <f t="shared" si="0"/>
        <v>Amelie Gümpel</v>
      </c>
      <c r="F50">
        <v>34</v>
      </c>
      <c r="G50" t="str">
        <f>VLOOKUP(C50,Teilnehmer!$A$1:$A$200,1,FALSE)</f>
        <v>Amelie Gümpel</v>
      </c>
      <c r="H50">
        <f t="shared" si="2"/>
        <v>0</v>
      </c>
    </row>
    <row r="51" spans="1:8" x14ac:dyDescent="0.3">
      <c r="A51" t="s">
        <v>150</v>
      </c>
      <c r="B51" t="s">
        <v>151</v>
      </c>
      <c r="C51" t="str">
        <f t="shared" si="0"/>
        <v>Ben Ruhl</v>
      </c>
      <c r="F51">
        <v>34</v>
      </c>
      <c r="G51" t="str">
        <f>VLOOKUP(C51,Teilnehmer!$A$1:$A$200,1,FALSE)</f>
        <v>Ben Ruhl</v>
      </c>
      <c r="H51">
        <f t="shared" ref="H51:H82" si="3">MOD(ROW(),2)</f>
        <v>1</v>
      </c>
    </row>
    <row r="52" spans="1:8" x14ac:dyDescent="0.3">
      <c r="A52" t="s">
        <v>160</v>
      </c>
      <c r="B52" t="s">
        <v>137</v>
      </c>
      <c r="C52" t="str">
        <f t="shared" si="0"/>
        <v>Anton Thiel</v>
      </c>
      <c r="F52">
        <v>34</v>
      </c>
      <c r="G52" t="str">
        <f>VLOOKUP(C52,Teilnehmer!$A$1:$A$200,1,FALSE)</f>
        <v>Anton Thiel</v>
      </c>
      <c r="H52">
        <f t="shared" si="3"/>
        <v>0</v>
      </c>
    </row>
    <row r="53" spans="1:8" x14ac:dyDescent="0.3">
      <c r="A53" t="s">
        <v>270</v>
      </c>
      <c r="B53" t="s">
        <v>271</v>
      </c>
      <c r="C53" t="str">
        <f t="shared" si="0"/>
        <v>Romy Mayr</v>
      </c>
      <c r="F53">
        <v>33</v>
      </c>
      <c r="G53" t="str">
        <f>VLOOKUP(C53,Teilnehmer!$A$1:$A$200,1,FALSE)</f>
        <v>Romy Mayr</v>
      </c>
      <c r="H53">
        <f t="shared" si="3"/>
        <v>1</v>
      </c>
    </row>
    <row r="54" spans="1:8" x14ac:dyDescent="0.3">
      <c r="A54" t="s">
        <v>174</v>
      </c>
      <c r="B54" t="s">
        <v>175</v>
      </c>
      <c r="C54" t="str">
        <f t="shared" si="0"/>
        <v>Federico Corazza</v>
      </c>
      <c r="F54">
        <v>33</v>
      </c>
      <c r="G54" t="str">
        <f>VLOOKUP(C54,Teilnehmer!$A$1:$A$200,1,FALSE)</f>
        <v>Federico Corazza</v>
      </c>
      <c r="H54">
        <f t="shared" si="3"/>
        <v>0</v>
      </c>
    </row>
    <row r="55" spans="1:8" x14ac:dyDescent="0.3">
      <c r="A55" t="s">
        <v>255</v>
      </c>
      <c r="B55" t="s">
        <v>256</v>
      </c>
      <c r="C55" t="str">
        <f t="shared" si="0"/>
        <v>Tilda Beyer</v>
      </c>
      <c r="F55">
        <v>32</v>
      </c>
      <c r="G55" t="str">
        <f>VLOOKUP(C55,Teilnehmer!$A$1:$A$200,1,FALSE)</f>
        <v>Tilda Beyer</v>
      </c>
      <c r="H55">
        <f t="shared" si="3"/>
        <v>1</v>
      </c>
    </row>
    <row r="56" spans="1:8" x14ac:dyDescent="0.3">
      <c r="A56" t="s">
        <v>212</v>
      </c>
      <c r="B56" t="s">
        <v>213</v>
      </c>
      <c r="C56" t="str">
        <f t="shared" si="0"/>
        <v>Mila Gaudl</v>
      </c>
      <c r="F56">
        <v>32</v>
      </c>
      <c r="G56" t="str">
        <f>VLOOKUP(C56,Teilnehmer!$A$1:$A$200,1,FALSE)</f>
        <v>Mila Gaudl</v>
      </c>
      <c r="H56">
        <f t="shared" si="3"/>
        <v>0</v>
      </c>
    </row>
    <row r="57" spans="1:8" x14ac:dyDescent="0.3">
      <c r="A57" t="s">
        <v>218</v>
      </c>
      <c r="B57" t="s">
        <v>210</v>
      </c>
      <c r="C57" t="str">
        <f t="shared" si="0"/>
        <v>Ida Allendorf</v>
      </c>
      <c r="F57">
        <v>32</v>
      </c>
      <c r="G57" t="str">
        <f>VLOOKUP(C57,Teilnehmer!$A$1:$A$200,1,FALSE)</f>
        <v>Ida Allendorf</v>
      </c>
      <c r="H57">
        <f t="shared" si="3"/>
        <v>1</v>
      </c>
    </row>
    <row r="58" spans="1:8" x14ac:dyDescent="0.3">
      <c r="A58" t="s">
        <v>247</v>
      </c>
      <c r="B58" t="s">
        <v>248</v>
      </c>
      <c r="C58" t="str">
        <f t="shared" si="0"/>
        <v>Melanie Steinacker</v>
      </c>
      <c r="F58">
        <v>32</v>
      </c>
      <c r="G58" t="str">
        <f>VLOOKUP(C58,Teilnehmer!$A$1:$A$200,1,FALSE)</f>
        <v>Melanie Steinacker</v>
      </c>
      <c r="H58">
        <f t="shared" si="3"/>
        <v>0</v>
      </c>
    </row>
    <row r="59" spans="1:8" x14ac:dyDescent="0.3">
      <c r="A59" t="s">
        <v>161</v>
      </c>
      <c r="B59" t="s">
        <v>162</v>
      </c>
      <c r="C59" t="str">
        <f t="shared" si="0"/>
        <v>Marian Renker</v>
      </c>
      <c r="F59">
        <v>32</v>
      </c>
      <c r="G59" t="str">
        <f>VLOOKUP(C59,Teilnehmer!$A$1:$A$200,1,FALSE)</f>
        <v>Marian Renker</v>
      </c>
      <c r="H59">
        <f t="shared" si="3"/>
        <v>1</v>
      </c>
    </row>
    <row r="60" spans="1:8" x14ac:dyDescent="0.3">
      <c r="A60" t="s">
        <v>223</v>
      </c>
      <c r="B60" t="s">
        <v>224</v>
      </c>
      <c r="C60" t="str">
        <f t="shared" si="0"/>
        <v>Lena Müller</v>
      </c>
      <c r="F60">
        <v>31</v>
      </c>
      <c r="G60" t="str">
        <f>VLOOKUP(C60,Teilnehmer!$A$1:$A$200,1,FALSE)</f>
        <v>Lena Müller</v>
      </c>
      <c r="H60">
        <f t="shared" si="3"/>
        <v>0</v>
      </c>
    </row>
    <row r="61" spans="1:8" x14ac:dyDescent="0.3">
      <c r="A61" t="s">
        <v>144</v>
      </c>
      <c r="B61" t="s">
        <v>297</v>
      </c>
      <c r="C61" t="str">
        <f t="shared" si="0"/>
        <v>Lara Reinhardt</v>
      </c>
      <c r="F61">
        <v>31</v>
      </c>
      <c r="G61" t="str">
        <f>VLOOKUP(C61,Teilnehmer!$A$1:$A$200,1,FALSE)</f>
        <v>Lara Reinhardt</v>
      </c>
      <c r="H61">
        <f t="shared" si="3"/>
        <v>1</v>
      </c>
    </row>
    <row r="62" spans="1:8" x14ac:dyDescent="0.3">
      <c r="A62" t="s">
        <v>291</v>
      </c>
      <c r="B62" t="s">
        <v>292</v>
      </c>
      <c r="C62" t="str">
        <f t="shared" si="0"/>
        <v>Nicole Vischi</v>
      </c>
      <c r="F62">
        <v>31</v>
      </c>
      <c r="G62" t="str">
        <f>VLOOKUP(C62,Teilnehmer!$A$1:$A$200,1,FALSE)</f>
        <v>Nicole Vischi</v>
      </c>
      <c r="H62">
        <f t="shared" si="3"/>
        <v>0</v>
      </c>
    </row>
    <row r="63" spans="1:8" x14ac:dyDescent="0.3">
      <c r="A63" t="s">
        <v>293</v>
      </c>
      <c r="B63" t="s">
        <v>294</v>
      </c>
      <c r="C63" t="str">
        <f t="shared" si="0"/>
        <v>Olesia Pereverzeva</v>
      </c>
      <c r="F63">
        <v>31</v>
      </c>
      <c r="G63" t="str">
        <f>VLOOKUP(C63,Teilnehmer!$A$1:$A$200,1,FALSE)</f>
        <v>Olesia Pereverzeva</v>
      </c>
      <c r="H63">
        <f t="shared" si="3"/>
        <v>1</v>
      </c>
    </row>
    <row r="64" spans="1:8" x14ac:dyDescent="0.3">
      <c r="A64" t="s">
        <v>203</v>
      </c>
      <c r="B64" t="s">
        <v>204</v>
      </c>
      <c r="C64" t="str">
        <f t="shared" si="0"/>
        <v>Karla Wawrauschek</v>
      </c>
      <c r="F64">
        <v>30</v>
      </c>
      <c r="G64" t="str">
        <f>VLOOKUP(C64,Teilnehmer!$A$1:$A$200,1,FALSE)</f>
        <v>Karla Wawrauschek</v>
      </c>
      <c r="H64">
        <f t="shared" si="3"/>
        <v>0</v>
      </c>
    </row>
    <row r="65" spans="1:8" x14ac:dyDescent="0.3">
      <c r="A65" t="s">
        <v>201</v>
      </c>
      <c r="B65" t="s">
        <v>202</v>
      </c>
      <c r="C65" t="str">
        <f t="shared" si="0"/>
        <v>Mathilda Reidt</v>
      </c>
      <c r="F65">
        <v>30</v>
      </c>
      <c r="G65" t="str">
        <f>VLOOKUP(C65,Teilnehmer!$A$1:$A$200,1,FALSE)</f>
        <v>Mathilda Reidt</v>
      </c>
      <c r="H65">
        <f t="shared" si="3"/>
        <v>1</v>
      </c>
    </row>
    <row r="66" spans="1:8" x14ac:dyDescent="0.3">
      <c r="A66" t="s">
        <v>281</v>
      </c>
      <c r="B66" t="s">
        <v>210</v>
      </c>
      <c r="C66" t="str">
        <f t="shared" ref="C66:C93" si="4">B66&amp;" "&amp;A66</f>
        <v>Ida Mertins</v>
      </c>
      <c r="F66">
        <v>30</v>
      </c>
      <c r="G66" t="str">
        <f>VLOOKUP(C66,Teilnehmer!$A$1:$A$200,1,FALSE)</f>
        <v>Ida Mertins</v>
      </c>
      <c r="H66">
        <f t="shared" si="3"/>
        <v>0</v>
      </c>
    </row>
    <row r="67" spans="1:8" x14ac:dyDescent="0.3">
      <c r="A67" t="s">
        <v>265</v>
      </c>
      <c r="B67" t="s">
        <v>277</v>
      </c>
      <c r="C67" t="str">
        <f t="shared" si="4"/>
        <v>Elise Schwan</v>
      </c>
      <c r="F67">
        <v>29</v>
      </c>
      <c r="G67" t="str">
        <f>VLOOKUP(C67,Teilnehmer!$A$1:$A$200,1,FALSE)</f>
        <v>Elise Schwan</v>
      </c>
      <c r="H67">
        <f t="shared" si="3"/>
        <v>1</v>
      </c>
    </row>
    <row r="68" spans="1:8" x14ac:dyDescent="0.3">
      <c r="A68" t="s">
        <v>298</v>
      </c>
      <c r="B68" t="s">
        <v>268</v>
      </c>
      <c r="C68" t="str">
        <f t="shared" si="4"/>
        <v>Alina Schmelzer</v>
      </c>
      <c r="F68">
        <v>29</v>
      </c>
      <c r="G68" t="str">
        <f>VLOOKUP(C68,Teilnehmer!$A$1:$A$200,1,FALSE)</f>
        <v>Alina Schmelzer</v>
      </c>
      <c r="H68">
        <f t="shared" si="3"/>
        <v>0</v>
      </c>
    </row>
    <row r="69" spans="1:8" x14ac:dyDescent="0.3">
      <c r="A69" t="s">
        <v>223</v>
      </c>
      <c r="B69" t="s">
        <v>229</v>
      </c>
      <c r="C69" t="str">
        <f t="shared" si="4"/>
        <v>Lena Emilia Müller</v>
      </c>
      <c r="F69">
        <v>28</v>
      </c>
      <c r="G69" t="str">
        <f>VLOOKUP(C69,Teilnehmer!$A$1:$A$200,1,FALSE)</f>
        <v>Lena Emilia Müller</v>
      </c>
      <c r="H69">
        <f t="shared" si="3"/>
        <v>1</v>
      </c>
    </row>
    <row r="70" spans="1:8" x14ac:dyDescent="0.3">
      <c r="A70" t="s">
        <v>243</v>
      </c>
      <c r="B70" t="s">
        <v>244</v>
      </c>
      <c r="C70" t="str">
        <f t="shared" si="4"/>
        <v>Nele Rausch</v>
      </c>
      <c r="F70">
        <v>28</v>
      </c>
      <c r="G70" t="str">
        <f>VLOOKUP(C70,Teilnehmer!$A$1:$A$200,1,FALSE)</f>
        <v>Nele Rausch</v>
      </c>
      <c r="H70">
        <f t="shared" si="3"/>
        <v>0</v>
      </c>
    </row>
    <row r="71" spans="1:8" x14ac:dyDescent="0.3">
      <c r="A71" t="s">
        <v>269</v>
      </c>
      <c r="B71" t="s">
        <v>196</v>
      </c>
      <c r="C71" t="str">
        <f t="shared" si="4"/>
        <v>Elisabeth Susemichel</v>
      </c>
      <c r="F71">
        <v>28</v>
      </c>
      <c r="G71" t="str">
        <f>VLOOKUP(C71,Teilnehmer!$A$1:$A$200,1,FALSE)</f>
        <v>Elisabeth Susemichel</v>
      </c>
      <c r="H71">
        <f t="shared" si="3"/>
        <v>1</v>
      </c>
    </row>
    <row r="72" spans="1:8" x14ac:dyDescent="0.3">
      <c r="A72" t="s">
        <v>165</v>
      </c>
      <c r="B72" t="s">
        <v>192</v>
      </c>
      <c r="C72" t="str">
        <f t="shared" si="4"/>
        <v>Henri Schmidt</v>
      </c>
      <c r="F72">
        <v>28</v>
      </c>
      <c r="G72" t="str">
        <f>VLOOKUP(C72,Teilnehmer!$A$1:$A$200,1,FALSE)</f>
        <v>Henri Schmidt</v>
      </c>
      <c r="H72">
        <f t="shared" si="3"/>
        <v>0</v>
      </c>
    </row>
    <row r="73" spans="1:8" x14ac:dyDescent="0.3">
      <c r="A73" t="s">
        <v>188</v>
      </c>
      <c r="B73" t="s">
        <v>189</v>
      </c>
      <c r="C73" t="str">
        <f t="shared" si="4"/>
        <v>Theo Schuhmann</v>
      </c>
      <c r="F73">
        <v>27</v>
      </c>
      <c r="G73" t="str">
        <f>VLOOKUP(C73,Teilnehmer!$A$1:$A$200,1,FALSE)</f>
        <v>Theo Schuhmann</v>
      </c>
      <c r="H73">
        <f t="shared" si="3"/>
        <v>1</v>
      </c>
    </row>
    <row r="74" spans="1:8" x14ac:dyDescent="0.3">
      <c r="A74" t="s">
        <v>275</v>
      </c>
      <c r="B74" t="s">
        <v>276</v>
      </c>
      <c r="C74" t="str">
        <f t="shared" si="4"/>
        <v>Frida Munser</v>
      </c>
      <c r="F74">
        <v>27</v>
      </c>
      <c r="G74" t="str">
        <f>VLOOKUP(C74,Teilnehmer!$A$1:$A$200,1,FALSE)</f>
        <v>Frida Munser</v>
      </c>
      <c r="H74">
        <f t="shared" si="3"/>
        <v>0</v>
      </c>
    </row>
    <row r="75" spans="1:8" x14ac:dyDescent="0.3">
      <c r="A75" t="s">
        <v>239</v>
      </c>
      <c r="B75" t="s">
        <v>240</v>
      </c>
      <c r="C75" t="str">
        <f t="shared" si="4"/>
        <v>Victoria Kortmann</v>
      </c>
      <c r="F75">
        <v>26</v>
      </c>
      <c r="G75" t="str">
        <f>VLOOKUP(C75,Teilnehmer!$A$1:$A$200,1,FALSE)</f>
        <v>Victoria Kortmann</v>
      </c>
      <c r="H75">
        <f t="shared" si="3"/>
        <v>1</v>
      </c>
    </row>
    <row r="76" spans="1:8" x14ac:dyDescent="0.3">
      <c r="A76" t="s">
        <v>289</v>
      </c>
      <c r="B76" t="s">
        <v>290</v>
      </c>
      <c r="C76" t="str">
        <f t="shared" si="4"/>
        <v>Liya Maiwald</v>
      </c>
      <c r="F76">
        <v>26</v>
      </c>
      <c r="G76" t="str">
        <f>VLOOKUP(C76,Teilnehmer!$A$1:$A$200,1,FALSE)</f>
        <v>Liya Maiwald</v>
      </c>
      <c r="H76">
        <f t="shared" si="3"/>
        <v>0</v>
      </c>
    </row>
    <row r="77" spans="1:8" x14ac:dyDescent="0.3">
      <c r="A77" t="s">
        <v>274</v>
      </c>
      <c r="B77" t="s">
        <v>213</v>
      </c>
      <c r="C77" t="str">
        <f t="shared" si="4"/>
        <v>Mila Böhle</v>
      </c>
      <c r="F77">
        <v>25</v>
      </c>
      <c r="G77" t="str">
        <f>VLOOKUP(C77,Teilnehmer!$A$1:$A$200,1,FALSE)</f>
        <v>Mila Böhle</v>
      </c>
      <c r="H77">
        <f t="shared" si="3"/>
        <v>1</v>
      </c>
    </row>
    <row r="78" spans="1:8" x14ac:dyDescent="0.3">
      <c r="A78" t="s">
        <v>272</v>
      </c>
      <c r="B78" t="s">
        <v>273</v>
      </c>
      <c r="C78" t="str">
        <f t="shared" si="4"/>
        <v>Laura Herter</v>
      </c>
      <c r="F78">
        <v>25</v>
      </c>
      <c r="G78" t="str">
        <f>VLOOKUP(C78,Teilnehmer!$A$1:$A$200,1,FALSE)</f>
        <v>Laura Herter</v>
      </c>
      <c r="H78">
        <f t="shared" si="3"/>
        <v>0</v>
      </c>
    </row>
    <row r="79" spans="1:8" x14ac:dyDescent="0.3">
      <c r="A79" t="s">
        <v>230</v>
      </c>
      <c r="B79" t="s">
        <v>231</v>
      </c>
      <c r="C79" t="str">
        <f t="shared" si="4"/>
        <v>Emma Schandor</v>
      </c>
      <c r="F79">
        <v>24</v>
      </c>
      <c r="G79" t="str">
        <f>VLOOKUP(C79,Teilnehmer!$A$1:$A$200,1,FALSE)</f>
        <v>Emma Schandor</v>
      </c>
      <c r="H79">
        <f t="shared" si="3"/>
        <v>1</v>
      </c>
    </row>
    <row r="80" spans="1:8" x14ac:dyDescent="0.3">
      <c r="A80" t="s">
        <v>259</v>
      </c>
      <c r="B80" t="s">
        <v>260</v>
      </c>
      <c r="C80" t="str">
        <f t="shared" si="4"/>
        <v>Isabell Schemmel</v>
      </c>
      <c r="F80">
        <v>24</v>
      </c>
      <c r="G80" t="str">
        <f>VLOOKUP(C80,Teilnehmer!$A$1:$A$200,1,FALSE)</f>
        <v>Isabell Schemmel</v>
      </c>
      <c r="H80">
        <f t="shared" si="3"/>
        <v>0</v>
      </c>
    </row>
    <row r="81" spans="1:8" x14ac:dyDescent="0.3">
      <c r="A81" t="s">
        <v>178</v>
      </c>
      <c r="B81" t="s">
        <v>179</v>
      </c>
      <c r="C81" t="str">
        <f t="shared" si="4"/>
        <v>Emil Dörr</v>
      </c>
      <c r="F81">
        <v>24</v>
      </c>
      <c r="G81" t="str">
        <f>VLOOKUP(C81,Teilnehmer!$A$1:$A$200,1,FALSE)</f>
        <v>Emil Dörr</v>
      </c>
      <c r="H81">
        <f t="shared" si="3"/>
        <v>1</v>
      </c>
    </row>
    <row r="82" spans="1:8" x14ac:dyDescent="0.3">
      <c r="A82" t="s">
        <v>225</v>
      </c>
      <c r="B82" t="s">
        <v>226</v>
      </c>
      <c r="C82" t="str">
        <f t="shared" si="4"/>
        <v>Antonia Schmitt</v>
      </c>
      <c r="F82">
        <v>24</v>
      </c>
      <c r="G82" t="str">
        <f>VLOOKUP(C82,Teilnehmer!$A$1:$A$200,1,FALSE)</f>
        <v>Antonia Schmitt</v>
      </c>
      <c r="H82">
        <f t="shared" si="3"/>
        <v>0</v>
      </c>
    </row>
    <row r="83" spans="1:8" x14ac:dyDescent="0.3">
      <c r="A83" t="s">
        <v>265</v>
      </c>
      <c r="B83" t="s">
        <v>266</v>
      </c>
      <c r="C83" t="str">
        <f t="shared" si="4"/>
        <v>Luise Schwan</v>
      </c>
      <c r="F83">
        <v>23</v>
      </c>
      <c r="G83" t="str">
        <f>VLOOKUP(C83,Teilnehmer!$A$1:$A$200,1,FALSE)</f>
        <v>Luise Schwan</v>
      </c>
      <c r="H83">
        <f t="shared" ref="H83:H93" si="5">MOD(ROW(),2)</f>
        <v>1</v>
      </c>
    </row>
    <row r="84" spans="1:8" x14ac:dyDescent="0.3">
      <c r="A84" t="s">
        <v>287</v>
      </c>
      <c r="B84" t="s">
        <v>288</v>
      </c>
      <c r="C84" t="str">
        <f t="shared" si="4"/>
        <v>Talisa Kröll</v>
      </c>
      <c r="F84">
        <v>23</v>
      </c>
      <c r="G84" t="str">
        <f>VLOOKUP(C84,Teilnehmer!$A$1:$A$200,1,FALSE)</f>
        <v>Talisa Kröll</v>
      </c>
      <c r="H84">
        <f t="shared" si="5"/>
        <v>0</v>
      </c>
    </row>
    <row r="85" spans="1:8" x14ac:dyDescent="0.3">
      <c r="A85" t="s">
        <v>285</v>
      </c>
      <c r="B85" t="s">
        <v>286</v>
      </c>
      <c r="C85" t="str">
        <f t="shared" si="4"/>
        <v>Melina Kreider</v>
      </c>
      <c r="F85">
        <v>23</v>
      </c>
      <c r="G85" t="str">
        <f>VLOOKUP(C85,Teilnehmer!$A$1:$A$200,1,FALSE)</f>
        <v>Melina Kreider</v>
      </c>
      <c r="H85">
        <f t="shared" si="5"/>
        <v>1</v>
      </c>
    </row>
    <row r="86" spans="1:8" x14ac:dyDescent="0.3">
      <c r="A86" t="s">
        <v>237</v>
      </c>
      <c r="B86" t="s">
        <v>238</v>
      </c>
      <c r="C86" t="str">
        <f t="shared" si="4"/>
        <v>Leonie Köhler</v>
      </c>
      <c r="F86">
        <v>22</v>
      </c>
      <c r="G86" t="str">
        <f>VLOOKUP(C86,Teilnehmer!$A$1:$A$200,1,FALSE)</f>
        <v>Leonie Köhler</v>
      </c>
      <c r="H86">
        <f t="shared" si="5"/>
        <v>0</v>
      </c>
    </row>
    <row r="87" spans="1:8" x14ac:dyDescent="0.3">
      <c r="A87" t="s">
        <v>232</v>
      </c>
      <c r="B87" t="s">
        <v>233</v>
      </c>
      <c r="C87" t="str">
        <f t="shared" si="4"/>
        <v>Jana Hofmann</v>
      </c>
      <c r="F87">
        <v>22</v>
      </c>
      <c r="G87" t="str">
        <f>VLOOKUP(C87,Teilnehmer!$A$1:$A$200,1,FALSE)</f>
        <v>Jana Hofmann</v>
      </c>
      <c r="H87">
        <f t="shared" si="5"/>
        <v>1</v>
      </c>
    </row>
    <row r="88" spans="1:8" x14ac:dyDescent="0.3">
      <c r="A88" t="s">
        <v>257</v>
      </c>
      <c r="B88" t="s">
        <v>258</v>
      </c>
      <c r="C88" t="str">
        <f t="shared" si="4"/>
        <v>Inga Ludwig</v>
      </c>
      <c r="F88">
        <v>22</v>
      </c>
      <c r="G88" t="str">
        <f>VLOOKUP(C88,Teilnehmer!$A$1:$A$200,1,FALSE)</f>
        <v>Inga Ludwig</v>
      </c>
      <c r="H88">
        <f t="shared" si="5"/>
        <v>0</v>
      </c>
    </row>
    <row r="89" spans="1:8" x14ac:dyDescent="0.3">
      <c r="A89" t="s">
        <v>227</v>
      </c>
      <c r="B89" t="s">
        <v>228</v>
      </c>
      <c r="C89" t="str">
        <f t="shared" si="4"/>
        <v>Anna Geißler</v>
      </c>
      <c r="F89">
        <v>21</v>
      </c>
      <c r="G89" t="str">
        <f>VLOOKUP(C89,Teilnehmer!$A$1:$A$200,1,FALSE)</f>
        <v>Anna Geißler</v>
      </c>
      <c r="H89">
        <f t="shared" si="5"/>
        <v>1</v>
      </c>
    </row>
    <row r="90" spans="1:8" x14ac:dyDescent="0.3">
      <c r="A90" t="s">
        <v>234</v>
      </c>
      <c r="B90" t="s">
        <v>235</v>
      </c>
      <c r="C90" t="str">
        <f t="shared" si="4"/>
        <v>Emilia Lang</v>
      </c>
      <c r="F90">
        <v>20</v>
      </c>
      <c r="G90" t="str">
        <f>VLOOKUP(C90,Teilnehmer!$A$1:$A$200,1,FALSE)</f>
        <v>Emilia Lang</v>
      </c>
      <c r="H90">
        <f t="shared" si="5"/>
        <v>0</v>
      </c>
    </row>
    <row r="91" spans="1:8" x14ac:dyDescent="0.3">
      <c r="A91" t="s">
        <v>263</v>
      </c>
      <c r="B91" t="s">
        <v>264</v>
      </c>
      <c r="C91" t="str">
        <f t="shared" si="4"/>
        <v>Lina Eberhard</v>
      </c>
      <c r="F91">
        <v>20</v>
      </c>
      <c r="G91" t="str">
        <f>VLOOKUP(C91,Teilnehmer!$A$1:$A$200,1,FALSE)</f>
        <v>Lina Eberhard</v>
      </c>
      <c r="H91">
        <f t="shared" si="5"/>
        <v>1</v>
      </c>
    </row>
    <row r="92" spans="1:8" x14ac:dyDescent="0.3">
      <c r="A92" t="s">
        <v>282</v>
      </c>
      <c r="B92" t="s">
        <v>262</v>
      </c>
      <c r="C92" t="str">
        <f t="shared" si="4"/>
        <v>Emily Lonzeck</v>
      </c>
      <c r="F92">
        <v>19</v>
      </c>
      <c r="G92" t="str">
        <f>VLOOKUP(C92,Teilnehmer!$A$1:$A$200,1,FALSE)</f>
        <v>Emily Lonzeck</v>
      </c>
      <c r="H92">
        <f t="shared" si="5"/>
        <v>0</v>
      </c>
    </row>
    <row r="93" spans="1:8" x14ac:dyDescent="0.3">
      <c r="A93" t="s">
        <v>190</v>
      </c>
      <c r="B93" t="s">
        <v>191</v>
      </c>
      <c r="C93" t="str">
        <f t="shared" si="4"/>
        <v>Nilas Borgerding</v>
      </c>
      <c r="F93">
        <v>7</v>
      </c>
      <c r="G93" t="str">
        <f>VLOOKUP(C93,Teilnehmer!$A$1:$A$200,1,FALSE)</f>
        <v>Nilas Borgerding</v>
      </c>
      <c r="H93">
        <f t="shared" si="5"/>
        <v>1</v>
      </c>
    </row>
  </sheetData>
  <autoFilter ref="H1:H93" xr:uid="{00000000-0009-0000-0000-000007000000}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9"/>
  <sheetViews>
    <sheetView topLeftCell="A82" workbookViewId="0">
      <selection activeCell="C89" sqref="C89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301</v>
      </c>
      <c r="C1" t="str">
        <f t="shared" ref="C1:C64" si="0">B1&amp;" "&amp;A1</f>
        <v xml:space="preserve"> TU12_Frischborn_Sprint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11" x14ac:dyDescent="0.3">
      <c r="A2" t="s">
        <v>132</v>
      </c>
      <c r="B2" t="s">
        <v>133</v>
      </c>
      <c r="C2" t="str">
        <f>B2&amp;" "&amp;A2</f>
        <v>Leon Leinweber</v>
      </c>
      <c r="D2" t="s">
        <v>26</v>
      </c>
      <c r="E2">
        <v>2016</v>
      </c>
      <c r="F2">
        <v>6.8</v>
      </c>
      <c r="G2" t="str">
        <f>VLOOKUP(C2,Teilnehmer!$A$1:$A$200,1,FALSE)</f>
        <v>Leon Leinweber</v>
      </c>
      <c r="H2">
        <f>MOD(ROW(),2)</f>
        <v>0</v>
      </c>
      <c r="J2">
        <v>6.8</v>
      </c>
      <c r="K2" t="s">
        <v>348</v>
      </c>
    </row>
    <row r="3" spans="1:11" x14ac:dyDescent="0.3">
      <c r="A3" t="s">
        <v>136</v>
      </c>
      <c r="B3" t="s">
        <v>137</v>
      </c>
      <c r="C3" t="str">
        <f>B3&amp;" "&amp;A3</f>
        <v>Anton Heiß</v>
      </c>
      <c r="D3" t="s">
        <v>26</v>
      </c>
      <c r="E3">
        <v>2016</v>
      </c>
      <c r="F3">
        <v>7.2</v>
      </c>
      <c r="G3" t="str">
        <f>VLOOKUP(C3,Teilnehmer!$A$1:$A$200,1,FALSE)</f>
        <v>Anton Heiß</v>
      </c>
      <c r="H3">
        <f>MOD(ROW(),2)</f>
        <v>1</v>
      </c>
      <c r="J3">
        <v>7.2</v>
      </c>
      <c r="K3" t="s">
        <v>348</v>
      </c>
    </row>
    <row r="4" spans="1:11" x14ac:dyDescent="0.3">
      <c r="A4" t="s">
        <v>152</v>
      </c>
      <c r="B4" t="s">
        <v>153</v>
      </c>
      <c r="C4" t="str">
        <f>B4&amp;" "&amp;A4</f>
        <v>Nikita Britschew</v>
      </c>
      <c r="D4" t="s">
        <v>26</v>
      </c>
      <c r="E4">
        <v>2016</v>
      </c>
      <c r="F4">
        <v>7.4</v>
      </c>
      <c r="G4" t="str">
        <f>VLOOKUP(C4,Teilnehmer!$A$1:$A$200,1,FALSE)</f>
        <v>Nikita Britschew</v>
      </c>
      <c r="H4">
        <f>MOD(ROW(),2)</f>
        <v>0</v>
      </c>
      <c r="J4">
        <v>7.4</v>
      </c>
      <c r="K4" t="s">
        <v>348</v>
      </c>
    </row>
    <row r="5" spans="1:11" x14ac:dyDescent="0.3">
      <c r="A5" t="s">
        <v>148</v>
      </c>
      <c r="B5" t="s">
        <v>149</v>
      </c>
      <c r="C5" t="str">
        <f>B5&amp;" "&amp;A5</f>
        <v>Salvador Albert Hillebrand Uribe</v>
      </c>
      <c r="D5" t="s">
        <v>26</v>
      </c>
      <c r="E5">
        <v>2016</v>
      </c>
      <c r="F5">
        <v>7.5</v>
      </c>
      <c r="G5" t="str">
        <f>VLOOKUP(C5,Teilnehmer!$A$1:$A$200,1,FALSE)</f>
        <v>Salvador Albert Hillebrand Uribe</v>
      </c>
      <c r="H5">
        <f>MOD(ROW(),2)</f>
        <v>1</v>
      </c>
      <c r="J5">
        <v>7.5</v>
      </c>
      <c r="K5" t="s">
        <v>348</v>
      </c>
    </row>
    <row r="6" spans="1:11" x14ac:dyDescent="0.3">
      <c r="A6" t="s">
        <v>138</v>
      </c>
      <c r="B6" t="s">
        <v>139</v>
      </c>
      <c r="C6" t="str">
        <f>B6&amp;" "&amp;A6</f>
        <v>Maximilian Bremer</v>
      </c>
      <c r="D6" t="s">
        <v>26</v>
      </c>
      <c r="E6">
        <v>2016</v>
      </c>
      <c r="F6">
        <v>7.7</v>
      </c>
      <c r="G6" t="str">
        <f>VLOOKUP(C6,Teilnehmer!$A$1:$A$200,1,FALSE)</f>
        <v>Maximilian Bremer</v>
      </c>
      <c r="H6">
        <f>MOD(ROW(),2)</f>
        <v>0</v>
      </c>
      <c r="J6">
        <v>7.7</v>
      </c>
      <c r="K6" t="s">
        <v>348</v>
      </c>
    </row>
    <row r="7" spans="1:11" x14ac:dyDescent="0.3">
      <c r="A7" t="s">
        <v>146</v>
      </c>
      <c r="B7" t="s">
        <v>147</v>
      </c>
      <c r="C7" t="str">
        <f>B7&amp;" "&amp;A7</f>
        <v>Fynn Hartung</v>
      </c>
      <c r="D7" t="s">
        <v>26</v>
      </c>
      <c r="E7">
        <v>2016</v>
      </c>
      <c r="F7">
        <v>7.9</v>
      </c>
      <c r="G7" t="str">
        <f>VLOOKUP(C7,Teilnehmer!$A$1:$A$200,1,FALSE)</f>
        <v>Fynn Hartung</v>
      </c>
      <c r="H7">
        <f>MOD(ROW(),2)</f>
        <v>1</v>
      </c>
      <c r="J7">
        <v>7.9</v>
      </c>
      <c r="K7" t="s">
        <v>348</v>
      </c>
    </row>
    <row r="8" spans="1:11" x14ac:dyDescent="0.3">
      <c r="A8" t="s">
        <v>140</v>
      </c>
      <c r="B8" t="s">
        <v>141</v>
      </c>
      <c r="C8" t="str">
        <f>B8&amp;" "&amp;A8</f>
        <v>Pepe Lotz</v>
      </c>
      <c r="D8" t="s">
        <v>26</v>
      </c>
      <c r="E8">
        <v>2016</v>
      </c>
      <c r="F8">
        <v>8</v>
      </c>
      <c r="G8" t="str">
        <f>VLOOKUP(C8,Teilnehmer!$A$1:$A$200,1,FALSE)</f>
        <v>Pepe Lotz</v>
      </c>
      <c r="H8">
        <f>MOD(ROW(),2)</f>
        <v>0</v>
      </c>
      <c r="J8">
        <v>8</v>
      </c>
      <c r="K8" t="s">
        <v>348</v>
      </c>
    </row>
    <row r="9" spans="1:11" x14ac:dyDescent="0.3">
      <c r="A9" t="s">
        <v>154</v>
      </c>
      <c r="B9" t="s">
        <v>155</v>
      </c>
      <c r="C9" t="str">
        <f>B9&amp;" "&amp;A9</f>
        <v>Oliver Stippich</v>
      </c>
      <c r="D9" t="s">
        <v>26</v>
      </c>
      <c r="E9">
        <v>2016</v>
      </c>
      <c r="F9">
        <v>8.1</v>
      </c>
      <c r="G9" t="str">
        <f>VLOOKUP(C9,Teilnehmer!$A$1:$A$200,1,FALSE)</f>
        <v>Oliver Stippich</v>
      </c>
      <c r="H9">
        <f>MOD(ROW(),2)</f>
        <v>1</v>
      </c>
      <c r="J9">
        <v>8.1</v>
      </c>
      <c r="K9" t="s">
        <v>348</v>
      </c>
    </row>
    <row r="10" spans="1:11" x14ac:dyDescent="0.3">
      <c r="A10" t="s">
        <v>161</v>
      </c>
      <c r="B10" t="s">
        <v>162</v>
      </c>
      <c r="C10" t="str">
        <f>B10&amp;" "&amp;A10</f>
        <v>Marian Renker</v>
      </c>
      <c r="D10" t="s">
        <v>26</v>
      </c>
      <c r="E10">
        <v>2016</v>
      </c>
      <c r="F10">
        <v>8.1</v>
      </c>
      <c r="G10" t="str">
        <f>VLOOKUP(C10,Teilnehmer!$A$1:$A$200,1,FALSE)</f>
        <v>Marian Renker</v>
      </c>
      <c r="H10">
        <f>MOD(ROW(),2)</f>
        <v>0</v>
      </c>
      <c r="J10">
        <v>8.1</v>
      </c>
      <c r="K10" t="s">
        <v>348</v>
      </c>
    </row>
    <row r="11" spans="1:11" x14ac:dyDescent="0.3">
      <c r="A11" t="s">
        <v>165</v>
      </c>
      <c r="B11" t="s">
        <v>375</v>
      </c>
      <c r="C11" t="str">
        <f>B11&amp;" "&amp;A11</f>
        <v>Hannes Schmidt</v>
      </c>
      <c r="D11" t="s">
        <v>26</v>
      </c>
      <c r="E11">
        <v>2016</v>
      </c>
      <c r="F11">
        <v>8.1</v>
      </c>
      <c r="G11" t="str">
        <f>VLOOKUP(C11,Teilnehmer!$A$1:$A$200,1,FALSE)</f>
        <v>Hannes Schmidt</v>
      </c>
      <c r="H11">
        <f>MOD(ROW(),2)</f>
        <v>1</v>
      </c>
      <c r="J11">
        <v>8.1</v>
      </c>
      <c r="K11" t="s">
        <v>348</v>
      </c>
    </row>
    <row r="12" spans="1:11" x14ac:dyDescent="0.3">
      <c r="A12" t="s">
        <v>163</v>
      </c>
      <c r="B12" t="s">
        <v>164</v>
      </c>
      <c r="C12" t="str">
        <f>B12&amp;" "&amp;A12</f>
        <v>Erik Fink</v>
      </c>
      <c r="D12" t="s">
        <v>26</v>
      </c>
      <c r="E12">
        <v>2016</v>
      </c>
      <c r="F12">
        <v>8.3000000000000007</v>
      </c>
      <c r="G12" t="str">
        <f>VLOOKUP(C12,Teilnehmer!$A$1:$A$200,1,FALSE)</f>
        <v>Erik Fink</v>
      </c>
      <c r="H12">
        <f>MOD(ROW(),2)</f>
        <v>0</v>
      </c>
      <c r="J12">
        <v>8.3000000000000007</v>
      </c>
      <c r="K12" t="s">
        <v>348</v>
      </c>
    </row>
    <row r="13" spans="1:11" x14ac:dyDescent="0.3">
      <c r="A13" t="s">
        <v>327</v>
      </c>
      <c r="B13" t="s">
        <v>394</v>
      </c>
      <c r="C13" t="str">
        <f>B13&amp;" "&amp;A13</f>
        <v>Robert Strom</v>
      </c>
      <c r="D13" t="s">
        <v>26</v>
      </c>
      <c r="E13">
        <v>2016</v>
      </c>
      <c r="F13">
        <v>8.3000000000000007</v>
      </c>
      <c r="G13" t="str">
        <f>VLOOKUP(C13,Teilnehmer!$A$1:$A$200,1,FALSE)</f>
        <v>Robert Strom</v>
      </c>
      <c r="H13">
        <f>MOD(ROW(),2)</f>
        <v>1</v>
      </c>
      <c r="J13">
        <v>8.3000000000000007</v>
      </c>
      <c r="K13" t="s">
        <v>348</v>
      </c>
    </row>
    <row r="14" spans="1:11" x14ac:dyDescent="0.3">
      <c r="A14" t="s">
        <v>165</v>
      </c>
      <c r="B14" t="s">
        <v>166</v>
      </c>
      <c r="C14" t="str">
        <f>B14&amp;" "&amp;A14</f>
        <v>Wilhelm Schmidt</v>
      </c>
      <c r="D14" t="s">
        <v>26</v>
      </c>
      <c r="E14">
        <v>2016</v>
      </c>
      <c r="F14">
        <v>8.4</v>
      </c>
      <c r="G14" t="str">
        <f>VLOOKUP(C14,Teilnehmer!$A$1:$A$200,1,FALSE)</f>
        <v>Wilhelm Schmidt</v>
      </c>
      <c r="H14">
        <f>MOD(ROW(),2)</f>
        <v>0</v>
      </c>
      <c r="J14">
        <v>8.4</v>
      </c>
      <c r="K14" t="s">
        <v>348</v>
      </c>
    </row>
    <row r="15" spans="1:11" x14ac:dyDescent="0.3">
      <c r="A15" t="s">
        <v>255</v>
      </c>
      <c r="B15" t="s">
        <v>435</v>
      </c>
      <c r="C15" t="str">
        <f>B15&amp;" "&amp;A15</f>
        <v>Joris Beyer</v>
      </c>
      <c r="D15" t="s">
        <v>26</v>
      </c>
      <c r="E15">
        <v>2016</v>
      </c>
      <c r="F15">
        <v>8.4</v>
      </c>
      <c r="G15" t="str">
        <f>VLOOKUP(C15,Teilnehmer!$A$1:$A$200,1,FALSE)</f>
        <v>Joris Beyer</v>
      </c>
      <c r="H15">
        <f>MOD(ROW(),2)</f>
        <v>1</v>
      </c>
      <c r="J15">
        <v>8.4</v>
      </c>
      <c r="K15" t="s">
        <v>348</v>
      </c>
    </row>
    <row r="16" spans="1:11" x14ac:dyDescent="0.3">
      <c r="A16" t="s">
        <v>167</v>
      </c>
      <c r="B16" t="s">
        <v>168</v>
      </c>
      <c r="C16" t="str">
        <f>B16&amp;" "&amp;A16</f>
        <v>Lennox Reschke</v>
      </c>
      <c r="D16" t="s">
        <v>26</v>
      </c>
      <c r="E16">
        <v>2016</v>
      </c>
      <c r="F16">
        <v>8.5</v>
      </c>
      <c r="G16" t="str">
        <f>VLOOKUP(C16,Teilnehmer!$A$1:$A$200,1,FALSE)</f>
        <v>Lennox Reschke</v>
      </c>
      <c r="H16">
        <f>MOD(ROW(),2)</f>
        <v>0</v>
      </c>
      <c r="J16">
        <v>8.5</v>
      </c>
      <c r="K16" t="s">
        <v>348</v>
      </c>
    </row>
    <row r="17" spans="1:11" x14ac:dyDescent="0.3">
      <c r="A17" t="s">
        <v>170</v>
      </c>
      <c r="B17" t="s">
        <v>171</v>
      </c>
      <c r="C17" t="str">
        <f>B17&amp;" "&amp;A17</f>
        <v>Leonas Kern</v>
      </c>
      <c r="D17" t="s">
        <v>26</v>
      </c>
      <c r="E17">
        <v>2016</v>
      </c>
      <c r="F17">
        <v>8.5</v>
      </c>
      <c r="G17" t="str">
        <f>VLOOKUP(C17,Teilnehmer!$A$1:$A$200,1,FALSE)</f>
        <v>Leonas Kern</v>
      </c>
      <c r="H17">
        <f>MOD(ROW(),2)</f>
        <v>1</v>
      </c>
      <c r="J17">
        <v>8.5</v>
      </c>
      <c r="K17" t="s">
        <v>348</v>
      </c>
    </row>
    <row r="18" spans="1:11" x14ac:dyDescent="0.3">
      <c r="A18" t="s">
        <v>387</v>
      </c>
      <c r="B18" t="s">
        <v>399</v>
      </c>
      <c r="C18" t="str">
        <f>B18&amp;" "&amp;A18</f>
        <v>Moritz Neusel</v>
      </c>
      <c r="D18" t="s">
        <v>26</v>
      </c>
      <c r="E18">
        <v>2016</v>
      </c>
      <c r="F18">
        <v>9</v>
      </c>
      <c r="G18" t="str">
        <f>VLOOKUP(C18,Teilnehmer!$A$1:$A$200,1,FALSE)</f>
        <v>Moritz Neusel</v>
      </c>
      <c r="H18">
        <f>MOD(ROW(),2)</f>
        <v>0</v>
      </c>
      <c r="J18">
        <v>9</v>
      </c>
      <c r="K18" t="s">
        <v>348</v>
      </c>
    </row>
    <row r="19" spans="1:11" x14ac:dyDescent="0.3">
      <c r="A19" t="s">
        <v>387</v>
      </c>
      <c r="B19" t="s">
        <v>388</v>
      </c>
      <c r="C19" t="str">
        <f>B19&amp;" "&amp;A19</f>
        <v>Felix Neusel</v>
      </c>
      <c r="D19" t="s">
        <v>26</v>
      </c>
      <c r="E19">
        <v>2016</v>
      </c>
      <c r="F19">
        <v>9.3000000000000007</v>
      </c>
      <c r="G19" t="str">
        <f>VLOOKUP(C19,Teilnehmer!$A$1:$A$200,1,FALSE)</f>
        <v>Felix Neusel</v>
      </c>
      <c r="H19">
        <f>MOD(ROW(),2)</f>
        <v>1</v>
      </c>
      <c r="J19">
        <v>9.3000000000000007</v>
      </c>
      <c r="K19" t="s">
        <v>348</v>
      </c>
    </row>
    <row r="20" spans="1:11" x14ac:dyDescent="0.3">
      <c r="A20" t="s">
        <v>172</v>
      </c>
      <c r="B20" t="s">
        <v>173</v>
      </c>
      <c r="C20" t="str">
        <f>B20&amp;" "&amp;A20</f>
        <v>Kaspar Schäfer</v>
      </c>
      <c r="D20" t="s">
        <v>26</v>
      </c>
      <c r="E20">
        <v>2016</v>
      </c>
      <c r="F20">
        <v>9.4</v>
      </c>
      <c r="G20" t="str">
        <f>VLOOKUP(C20,Teilnehmer!$A$1:$A$200,1,FALSE)</f>
        <v>Kaspar Schäfer</v>
      </c>
      <c r="H20">
        <f>MOD(ROW(),2)</f>
        <v>0</v>
      </c>
      <c r="J20">
        <v>9.4</v>
      </c>
      <c r="K20" t="s">
        <v>348</v>
      </c>
    </row>
    <row r="21" spans="1:11" x14ac:dyDescent="0.3">
      <c r="A21" t="s">
        <v>395</v>
      </c>
      <c r="B21" t="s">
        <v>396</v>
      </c>
      <c r="C21" t="str">
        <f>B21&amp;" "&amp;A21</f>
        <v>Jack Neszi</v>
      </c>
      <c r="D21" t="s">
        <v>26</v>
      </c>
      <c r="E21">
        <v>2016</v>
      </c>
      <c r="F21">
        <v>9.5</v>
      </c>
      <c r="G21" t="str">
        <f>VLOOKUP(C21,Teilnehmer!$A$1:$A$200,1,FALSE)</f>
        <v>Jack Neszi</v>
      </c>
      <c r="H21">
        <f>MOD(ROW(),2)</f>
        <v>1</v>
      </c>
      <c r="J21">
        <v>9.5</v>
      </c>
      <c r="K21" t="s">
        <v>348</v>
      </c>
    </row>
    <row r="22" spans="1:11" x14ac:dyDescent="0.3">
      <c r="A22" t="s">
        <v>199</v>
      </c>
      <c r="B22" t="s">
        <v>200</v>
      </c>
      <c r="C22" t="str">
        <f>B22&amp;" "&amp;A22</f>
        <v>Elai Valiieva</v>
      </c>
      <c r="D22" t="s">
        <v>70</v>
      </c>
      <c r="E22">
        <v>2016</v>
      </c>
      <c r="F22">
        <v>7.3</v>
      </c>
      <c r="G22" t="str">
        <f>VLOOKUP(C22,Teilnehmer!$A$1:$A$200,1,FALSE)</f>
        <v>Elai Valiieva</v>
      </c>
      <c r="H22">
        <f>MOD(ROW(),2)</f>
        <v>0</v>
      </c>
      <c r="J22">
        <v>7.3</v>
      </c>
      <c r="K22" t="s">
        <v>348</v>
      </c>
    </row>
    <row r="23" spans="1:11" x14ac:dyDescent="0.3">
      <c r="A23" t="s">
        <v>205</v>
      </c>
      <c r="B23" t="s">
        <v>206</v>
      </c>
      <c r="C23" t="str">
        <f>B23&amp;" "&amp;A23</f>
        <v>Lea Abeska</v>
      </c>
      <c r="D23" t="s">
        <v>70</v>
      </c>
      <c r="E23">
        <v>2016</v>
      </c>
      <c r="F23">
        <v>7.4</v>
      </c>
      <c r="G23" t="str">
        <f>VLOOKUP(C23,Teilnehmer!$A$1:$A$200,1,FALSE)</f>
        <v>Lea Abeska</v>
      </c>
      <c r="H23">
        <f>MOD(ROW(),2)</f>
        <v>1</v>
      </c>
      <c r="J23">
        <v>7.4</v>
      </c>
      <c r="K23" t="s">
        <v>348</v>
      </c>
    </row>
    <row r="24" spans="1:11" x14ac:dyDescent="0.3">
      <c r="A24" t="s">
        <v>201</v>
      </c>
      <c r="B24" t="s">
        <v>202</v>
      </c>
      <c r="C24" t="str">
        <f>B24&amp;" "&amp;A24</f>
        <v>Mathilda Reidt</v>
      </c>
      <c r="D24" t="s">
        <v>70</v>
      </c>
      <c r="E24">
        <v>2016</v>
      </c>
      <c r="F24">
        <v>7.6</v>
      </c>
      <c r="G24" t="str">
        <f>VLOOKUP(C24,Teilnehmer!$A$1:$A$200,1,FALSE)</f>
        <v>Mathilda Reidt</v>
      </c>
      <c r="H24">
        <f>MOD(ROW(),2)</f>
        <v>0</v>
      </c>
      <c r="J24">
        <v>7.6</v>
      </c>
      <c r="K24" t="s">
        <v>348</v>
      </c>
    </row>
    <row r="25" spans="1:11" x14ac:dyDescent="0.3">
      <c r="A25" t="s">
        <v>249</v>
      </c>
      <c r="B25" t="s">
        <v>250</v>
      </c>
      <c r="C25" t="str">
        <f>B25&amp;" "&amp;A25</f>
        <v>Jette Feik</v>
      </c>
      <c r="D25" t="s">
        <v>70</v>
      </c>
      <c r="E25">
        <v>2016</v>
      </c>
      <c r="F25">
        <v>7.7</v>
      </c>
      <c r="G25" t="str">
        <f>VLOOKUP(C25,Teilnehmer!$A$1:$A$200,1,FALSE)</f>
        <v>Jette Feik</v>
      </c>
      <c r="H25">
        <f>MOD(ROW(),2)</f>
        <v>1</v>
      </c>
      <c r="J25">
        <v>7.7</v>
      </c>
      <c r="K25" t="s">
        <v>348</v>
      </c>
    </row>
    <row r="26" spans="1:11" x14ac:dyDescent="0.3">
      <c r="A26" t="s">
        <v>216</v>
      </c>
      <c r="B26" t="s">
        <v>217</v>
      </c>
      <c r="C26" t="str">
        <f>B26&amp;" "&amp;A26</f>
        <v>Lieke Krusche</v>
      </c>
      <c r="D26" t="s">
        <v>70</v>
      </c>
      <c r="E26">
        <v>2016</v>
      </c>
      <c r="F26">
        <v>7.8</v>
      </c>
      <c r="G26" t="str">
        <f>VLOOKUP(C26,Teilnehmer!$A$1:$A$200,1,FALSE)</f>
        <v>Lieke Krusche</v>
      </c>
      <c r="H26">
        <f>MOD(ROW(),2)</f>
        <v>0</v>
      </c>
      <c r="J26">
        <v>7.8</v>
      </c>
      <c r="K26" t="s">
        <v>348</v>
      </c>
    </row>
    <row r="27" spans="1:11" x14ac:dyDescent="0.3">
      <c r="A27" t="s">
        <v>334</v>
      </c>
      <c r="B27" t="s">
        <v>198</v>
      </c>
      <c r="C27" t="str">
        <f>B27&amp;" "&amp;A27</f>
        <v>Amelie Herdt</v>
      </c>
      <c r="D27" t="s">
        <v>70</v>
      </c>
      <c r="E27">
        <v>2016</v>
      </c>
      <c r="F27">
        <v>7.8</v>
      </c>
      <c r="G27" t="str">
        <f>VLOOKUP(C27,Teilnehmer!$A$1:$A$200,1,FALSE)</f>
        <v>Amelie Herdt</v>
      </c>
      <c r="H27">
        <f>MOD(ROW(),2)</f>
        <v>1</v>
      </c>
      <c r="J27">
        <v>7.8</v>
      </c>
      <c r="K27" t="s">
        <v>348</v>
      </c>
    </row>
    <row r="28" spans="1:11" x14ac:dyDescent="0.3">
      <c r="A28" t="s">
        <v>165</v>
      </c>
      <c r="B28" t="s">
        <v>211</v>
      </c>
      <c r="C28" t="str">
        <f>B28&amp;" "&amp;A28</f>
        <v>Clara Schmidt</v>
      </c>
      <c r="D28" t="s">
        <v>70</v>
      </c>
      <c r="E28">
        <v>2016</v>
      </c>
      <c r="F28">
        <v>7.9</v>
      </c>
      <c r="G28" t="str">
        <f>VLOOKUP(C28,Teilnehmer!$A$1:$A$200,1,FALSE)</f>
        <v>Clara Schmidt</v>
      </c>
      <c r="H28">
        <f>MOD(ROW(),2)</f>
        <v>0</v>
      </c>
      <c r="J28">
        <v>7.9</v>
      </c>
      <c r="K28" t="s">
        <v>348</v>
      </c>
    </row>
    <row r="29" spans="1:11" x14ac:dyDescent="0.3">
      <c r="A29" t="s">
        <v>429</v>
      </c>
      <c r="B29" t="s">
        <v>430</v>
      </c>
      <c r="C29" t="str">
        <f>B29&amp;" "&amp;A29</f>
        <v>Alma Stock</v>
      </c>
      <c r="D29" t="s">
        <v>70</v>
      </c>
      <c r="E29">
        <v>2016</v>
      </c>
      <c r="F29">
        <v>7.9</v>
      </c>
      <c r="G29" t="str">
        <f>VLOOKUP(C29,Teilnehmer!$A$1:$A$200,1,FALSE)</f>
        <v>Alma Stock</v>
      </c>
      <c r="H29">
        <f>MOD(ROW(),2)</f>
        <v>1</v>
      </c>
      <c r="J29">
        <v>7.9</v>
      </c>
      <c r="K29" t="s">
        <v>348</v>
      </c>
    </row>
    <row r="30" spans="1:11" x14ac:dyDescent="0.3">
      <c r="A30" t="s">
        <v>214</v>
      </c>
      <c r="B30" t="s">
        <v>215</v>
      </c>
      <c r="C30" t="str">
        <f>B30&amp;" "&amp;A30</f>
        <v>Milla Bode</v>
      </c>
      <c r="D30" t="s">
        <v>70</v>
      </c>
      <c r="E30">
        <v>2016</v>
      </c>
      <c r="F30">
        <v>8.1</v>
      </c>
      <c r="G30" t="str">
        <f>VLOOKUP(C30,Teilnehmer!$A$1:$A$200,1,FALSE)</f>
        <v>Milla Bode</v>
      </c>
      <c r="H30">
        <f>MOD(ROW(),2)</f>
        <v>0</v>
      </c>
      <c r="J30">
        <v>8.1</v>
      </c>
      <c r="K30" t="s">
        <v>348</v>
      </c>
    </row>
    <row r="31" spans="1:11" x14ac:dyDescent="0.3">
      <c r="A31" t="s">
        <v>223</v>
      </c>
      <c r="B31" t="s">
        <v>224</v>
      </c>
      <c r="C31" t="str">
        <f>B31&amp;" "&amp;A31</f>
        <v>Lena Müller</v>
      </c>
      <c r="D31" t="s">
        <v>70</v>
      </c>
      <c r="E31">
        <v>2016</v>
      </c>
      <c r="F31">
        <v>8.1999999999999993</v>
      </c>
      <c r="G31" t="str">
        <f>VLOOKUP(C31,Teilnehmer!$A$1:$A$200,1,FALSE)</f>
        <v>Lena Müller</v>
      </c>
      <c r="H31">
        <f>MOD(ROW(),2)</f>
        <v>1</v>
      </c>
      <c r="J31">
        <v>8.1999999999999993</v>
      </c>
      <c r="K31" t="s">
        <v>348</v>
      </c>
    </row>
    <row r="32" spans="1:11" x14ac:dyDescent="0.3">
      <c r="A32" t="s">
        <v>219</v>
      </c>
      <c r="B32" t="s">
        <v>220</v>
      </c>
      <c r="C32" t="str">
        <f>B32&amp;" "&amp;A32</f>
        <v>Emelie Dautovic</v>
      </c>
      <c r="D32" t="s">
        <v>70</v>
      </c>
      <c r="E32">
        <v>2016</v>
      </c>
      <c r="F32">
        <v>8.1999999999999993</v>
      </c>
      <c r="G32" t="str">
        <f>VLOOKUP(C32,Teilnehmer!$A$1:$A$200,1,FALSE)</f>
        <v>Emelie Dautovic</v>
      </c>
      <c r="H32">
        <f>MOD(ROW(),2)</f>
        <v>0</v>
      </c>
      <c r="J32">
        <v>8.1999999999999993</v>
      </c>
      <c r="K32" t="s">
        <v>348</v>
      </c>
    </row>
    <row r="33" spans="1:11" x14ac:dyDescent="0.3">
      <c r="A33" t="s">
        <v>376</v>
      </c>
      <c r="B33" t="s">
        <v>231</v>
      </c>
      <c r="C33" t="str">
        <f>B33&amp;" "&amp;A33</f>
        <v>Emma Pfanschilling</v>
      </c>
      <c r="D33" t="s">
        <v>70</v>
      </c>
      <c r="E33">
        <v>2016</v>
      </c>
      <c r="F33">
        <v>8.1999999999999993</v>
      </c>
      <c r="G33" t="str">
        <f>VLOOKUP(C33,Teilnehmer!$A$1:$A$200,1,FALSE)</f>
        <v>Emma Pfanschilling</v>
      </c>
      <c r="H33">
        <f>MOD(ROW(),2)</f>
        <v>1</v>
      </c>
      <c r="J33">
        <v>8.1999999999999993</v>
      </c>
      <c r="K33" t="s">
        <v>348</v>
      </c>
    </row>
    <row r="34" spans="1:11" x14ac:dyDescent="0.3">
      <c r="A34" t="s">
        <v>431</v>
      </c>
      <c r="B34" t="s">
        <v>432</v>
      </c>
      <c r="C34" t="str">
        <f>B34&amp;" "&amp;A34</f>
        <v>Alessia Perretti</v>
      </c>
      <c r="D34" t="s">
        <v>70</v>
      </c>
      <c r="E34">
        <v>2016</v>
      </c>
      <c r="F34">
        <v>8.3000000000000007</v>
      </c>
      <c r="G34" t="str">
        <f>VLOOKUP(C34,Teilnehmer!$A$1:$A$200,1,FALSE)</f>
        <v>Alessia Perretti</v>
      </c>
      <c r="H34">
        <f>MOD(ROW(),2)</f>
        <v>0</v>
      </c>
      <c r="J34">
        <v>8.3000000000000007</v>
      </c>
      <c r="K34" t="s">
        <v>348</v>
      </c>
    </row>
    <row r="35" spans="1:11" x14ac:dyDescent="0.3">
      <c r="A35" t="s">
        <v>209</v>
      </c>
      <c r="B35" t="s">
        <v>210</v>
      </c>
      <c r="C35" t="str">
        <f>B35&amp;" "&amp;A35</f>
        <v>Ida Korell</v>
      </c>
      <c r="D35" t="s">
        <v>70</v>
      </c>
      <c r="E35">
        <v>2016</v>
      </c>
      <c r="F35">
        <v>8.3000000000000007</v>
      </c>
      <c r="G35" t="str">
        <f>VLOOKUP(C35,Teilnehmer!$A$1:$A$200,1,FALSE)</f>
        <v>Ida Korell</v>
      </c>
      <c r="H35">
        <f>MOD(ROW(),2)</f>
        <v>1</v>
      </c>
      <c r="J35">
        <v>8.3000000000000007</v>
      </c>
      <c r="K35" t="s">
        <v>348</v>
      </c>
    </row>
    <row r="36" spans="1:11" x14ac:dyDescent="0.3">
      <c r="A36" t="s">
        <v>218</v>
      </c>
      <c r="B36" t="s">
        <v>210</v>
      </c>
      <c r="C36" t="str">
        <f>B36&amp;" "&amp;A36</f>
        <v>Ida Allendorf</v>
      </c>
      <c r="D36" t="s">
        <v>70</v>
      </c>
      <c r="E36">
        <v>2016</v>
      </c>
      <c r="F36">
        <v>8.3000000000000007</v>
      </c>
      <c r="G36" t="str">
        <f>VLOOKUP(C36,Teilnehmer!$A$1:$A$200,1,FALSE)</f>
        <v>Ida Allendorf</v>
      </c>
      <c r="H36">
        <f>MOD(ROW(),2)</f>
        <v>0</v>
      </c>
      <c r="J36">
        <v>8.3000000000000007</v>
      </c>
      <c r="K36" t="s">
        <v>348</v>
      </c>
    </row>
    <row r="37" spans="1:11" x14ac:dyDescent="0.3">
      <c r="A37" t="s">
        <v>225</v>
      </c>
      <c r="B37" t="s">
        <v>226</v>
      </c>
      <c r="C37" t="str">
        <f>B37&amp;" "&amp;A37</f>
        <v>Antonia Schmitt</v>
      </c>
      <c r="D37" t="s">
        <v>70</v>
      </c>
      <c r="E37">
        <v>2016</v>
      </c>
      <c r="F37">
        <v>8.3000000000000007</v>
      </c>
      <c r="G37" t="str">
        <f>VLOOKUP(C37,Teilnehmer!$A$1:$A$200,1,FALSE)</f>
        <v>Antonia Schmitt</v>
      </c>
      <c r="H37">
        <f>MOD(ROW(),2)</f>
        <v>1</v>
      </c>
      <c r="J37">
        <v>8.3000000000000007</v>
      </c>
      <c r="K37" t="s">
        <v>348</v>
      </c>
    </row>
    <row r="38" spans="1:11" x14ac:dyDescent="0.3">
      <c r="A38" t="s">
        <v>324</v>
      </c>
      <c r="B38" t="s">
        <v>389</v>
      </c>
      <c r="C38" t="str">
        <f>B38&amp;" "&amp;A38</f>
        <v>Manjana Kokel</v>
      </c>
      <c r="D38" t="s">
        <v>70</v>
      </c>
      <c r="E38">
        <v>2016</v>
      </c>
      <c r="F38">
        <v>8.3000000000000007</v>
      </c>
      <c r="G38" t="str">
        <f>VLOOKUP(C38,Teilnehmer!$A$1:$A$200,1,FALSE)</f>
        <v>Manjana Kokel</v>
      </c>
      <c r="H38">
        <f>MOD(ROW(),2)</f>
        <v>0</v>
      </c>
      <c r="J38">
        <v>8.3000000000000007</v>
      </c>
      <c r="K38" t="s">
        <v>348</v>
      </c>
    </row>
    <row r="39" spans="1:11" x14ac:dyDescent="0.3">
      <c r="A39" t="s">
        <v>223</v>
      </c>
      <c r="B39" t="s">
        <v>229</v>
      </c>
      <c r="C39" t="str">
        <f>B39&amp;" "&amp;A39</f>
        <v>Lena Emilia Müller</v>
      </c>
      <c r="D39" t="s">
        <v>70</v>
      </c>
      <c r="E39">
        <v>2016</v>
      </c>
      <c r="F39">
        <v>8.5</v>
      </c>
      <c r="G39" t="str">
        <f>VLOOKUP(C39,Teilnehmer!$A$1:$A$200,1,FALSE)</f>
        <v>Lena Emilia Müller</v>
      </c>
      <c r="H39">
        <f>MOD(ROW(),2)</f>
        <v>1</v>
      </c>
      <c r="J39">
        <v>8.5</v>
      </c>
      <c r="K39" t="s">
        <v>348</v>
      </c>
    </row>
    <row r="40" spans="1:11" x14ac:dyDescent="0.3">
      <c r="A40" t="s">
        <v>227</v>
      </c>
      <c r="B40" t="s">
        <v>228</v>
      </c>
      <c r="C40" t="str">
        <f>B40&amp;" "&amp;A40</f>
        <v>Anna Geißler</v>
      </c>
      <c r="D40" t="s">
        <v>70</v>
      </c>
      <c r="E40">
        <v>2016</v>
      </c>
      <c r="F40">
        <v>8.6</v>
      </c>
      <c r="G40" t="str">
        <f>VLOOKUP(C40,Teilnehmer!$A$1:$A$200,1,FALSE)</f>
        <v>Anna Geißler</v>
      </c>
      <c r="H40">
        <f>MOD(ROW(),2)</f>
        <v>0</v>
      </c>
      <c r="J40">
        <v>8.6</v>
      </c>
      <c r="K40" t="s">
        <v>348</v>
      </c>
    </row>
    <row r="41" spans="1:11" x14ac:dyDescent="0.3">
      <c r="A41" t="s">
        <v>391</v>
      </c>
      <c r="B41" t="s">
        <v>392</v>
      </c>
      <c r="C41" t="str">
        <f>B41&amp;" "&amp;A41</f>
        <v>Janna Fischer</v>
      </c>
      <c r="D41" t="s">
        <v>70</v>
      </c>
      <c r="E41">
        <v>2016</v>
      </c>
      <c r="F41">
        <v>8.8000000000000007</v>
      </c>
      <c r="G41" t="str">
        <f>VLOOKUP(C41,Teilnehmer!$A$1:$A$200,1,FALSE)</f>
        <v>Janna Fischer</v>
      </c>
      <c r="H41">
        <f>MOD(ROW(),2)</f>
        <v>1</v>
      </c>
      <c r="J41">
        <v>8.8000000000000007</v>
      </c>
      <c r="K41" t="s">
        <v>348</v>
      </c>
    </row>
    <row r="42" spans="1:11" x14ac:dyDescent="0.3">
      <c r="A42" t="s">
        <v>230</v>
      </c>
      <c r="B42" t="s">
        <v>231</v>
      </c>
      <c r="C42" t="str">
        <f>B42&amp;" "&amp;A42</f>
        <v>Emma Schandor</v>
      </c>
      <c r="D42" t="s">
        <v>70</v>
      </c>
      <c r="E42">
        <v>2016</v>
      </c>
      <c r="F42">
        <v>8.9</v>
      </c>
      <c r="G42" t="str">
        <f>VLOOKUP(C42,Teilnehmer!$A$1:$A$200,1,FALSE)</f>
        <v>Emma Schandor</v>
      </c>
      <c r="H42">
        <f>MOD(ROW(),2)</f>
        <v>0</v>
      </c>
      <c r="J42">
        <v>8.9</v>
      </c>
      <c r="K42" t="s">
        <v>348</v>
      </c>
    </row>
    <row r="43" spans="1:11" x14ac:dyDescent="0.3">
      <c r="A43" t="s">
        <v>234</v>
      </c>
      <c r="B43" t="s">
        <v>235</v>
      </c>
      <c r="C43" t="str">
        <f>B43&amp;" "&amp;A43</f>
        <v>Emilia Lang</v>
      </c>
      <c r="D43" t="s">
        <v>70</v>
      </c>
      <c r="E43">
        <v>2016</v>
      </c>
      <c r="F43">
        <v>8.9</v>
      </c>
      <c r="G43" t="str">
        <f>VLOOKUP(C43,Teilnehmer!$A$1:$A$200,1,FALSE)</f>
        <v>Emilia Lang</v>
      </c>
      <c r="H43">
        <f>MOD(ROW(),2)</f>
        <v>1</v>
      </c>
      <c r="J43">
        <v>8.9</v>
      </c>
      <c r="K43" t="s">
        <v>348</v>
      </c>
    </row>
    <row r="44" spans="1:11" x14ac:dyDescent="0.3">
      <c r="A44" t="s">
        <v>239</v>
      </c>
      <c r="B44" t="s">
        <v>240</v>
      </c>
      <c r="C44" t="str">
        <f>B44&amp;" "&amp;A44</f>
        <v>Victoria Kortmann</v>
      </c>
      <c r="D44" t="s">
        <v>70</v>
      </c>
      <c r="E44">
        <v>2016</v>
      </c>
      <c r="F44">
        <v>9.1999999999999993</v>
      </c>
      <c r="G44" t="str">
        <f>VLOOKUP(C44,Teilnehmer!$A$1:$A$200,1,FALSE)</f>
        <v>Victoria Kortmann</v>
      </c>
      <c r="H44">
        <f>MOD(ROW(),2)</f>
        <v>0</v>
      </c>
      <c r="J44">
        <v>9.1999999999999993</v>
      </c>
      <c r="K44" t="s">
        <v>348</v>
      </c>
    </row>
    <row r="45" spans="1:11" x14ac:dyDescent="0.3">
      <c r="A45" t="s">
        <v>134</v>
      </c>
      <c r="B45" t="s">
        <v>135</v>
      </c>
      <c r="C45" t="str">
        <f>B45&amp;" "&amp;A45</f>
        <v>Manuel Grewe</v>
      </c>
      <c r="D45" t="s">
        <v>26</v>
      </c>
      <c r="E45">
        <v>2017</v>
      </c>
      <c r="F45">
        <v>7.2</v>
      </c>
      <c r="G45" t="str">
        <f>VLOOKUP(C45,Teilnehmer!$A$1:$A$200,1,FALSE)</f>
        <v>Manuel Grewe</v>
      </c>
      <c r="H45">
        <f>MOD(ROW(),2)</f>
        <v>1</v>
      </c>
      <c r="J45">
        <v>7.2</v>
      </c>
      <c r="K45" t="s">
        <v>348</v>
      </c>
    </row>
    <row r="46" spans="1:11" x14ac:dyDescent="0.3">
      <c r="A46" t="s">
        <v>150</v>
      </c>
      <c r="B46" t="s">
        <v>151</v>
      </c>
      <c r="C46" t="str">
        <f>B46&amp;" "&amp;A46</f>
        <v>Ben Ruhl</v>
      </c>
      <c r="D46" t="s">
        <v>26</v>
      </c>
      <c r="E46">
        <v>2017</v>
      </c>
      <c r="F46">
        <v>7.5</v>
      </c>
      <c r="G46" t="str">
        <f>VLOOKUP(C46,Teilnehmer!$A$1:$A$200,1,FALSE)</f>
        <v>Ben Ruhl</v>
      </c>
      <c r="H46">
        <f>MOD(ROW(),2)</f>
        <v>0</v>
      </c>
      <c r="J46">
        <v>7.5</v>
      </c>
      <c r="K46" t="s">
        <v>348</v>
      </c>
    </row>
    <row r="47" spans="1:11" x14ac:dyDescent="0.3">
      <c r="A47" t="s">
        <v>144</v>
      </c>
      <c r="B47" t="s">
        <v>145</v>
      </c>
      <c r="C47" t="str">
        <f>B47&amp;" "&amp;A47</f>
        <v>Lucian Reinhardt</v>
      </c>
      <c r="D47" t="s">
        <v>26</v>
      </c>
      <c r="E47">
        <v>2017</v>
      </c>
      <c r="F47">
        <v>7.6</v>
      </c>
      <c r="G47" t="str">
        <f>VLOOKUP(C47,Teilnehmer!$A$1:$A$200,1,FALSE)</f>
        <v>Lucian Reinhardt</v>
      </c>
      <c r="H47">
        <f>MOD(ROW(),2)</f>
        <v>1</v>
      </c>
      <c r="J47">
        <v>7.6</v>
      </c>
      <c r="K47" t="s">
        <v>348</v>
      </c>
    </row>
    <row r="48" spans="1:11" x14ac:dyDescent="0.3">
      <c r="A48" t="s">
        <v>156</v>
      </c>
      <c r="B48" t="s">
        <v>157</v>
      </c>
      <c r="C48" t="str">
        <f>B48&amp;" "&amp;A48</f>
        <v>Raffael Frank</v>
      </c>
      <c r="D48" t="s">
        <v>26</v>
      </c>
      <c r="E48">
        <v>2017</v>
      </c>
      <c r="F48">
        <v>7.8</v>
      </c>
      <c r="G48" t="str">
        <f>VLOOKUP(C48,Teilnehmer!$A$1:$A$200,1,FALSE)</f>
        <v>Raffael Frank</v>
      </c>
      <c r="H48">
        <f>MOD(ROW(),2)</f>
        <v>0</v>
      </c>
      <c r="J48">
        <v>7.8</v>
      </c>
      <c r="K48" t="s">
        <v>348</v>
      </c>
    </row>
    <row r="49" spans="1:11" x14ac:dyDescent="0.3">
      <c r="A49" t="s">
        <v>176</v>
      </c>
      <c r="B49" t="s">
        <v>177</v>
      </c>
      <c r="C49" t="str">
        <f>B49&amp;" "&amp;A49</f>
        <v>Jona Weiß</v>
      </c>
      <c r="D49" t="s">
        <v>26</v>
      </c>
      <c r="E49">
        <v>2017</v>
      </c>
      <c r="F49">
        <v>7.8</v>
      </c>
      <c r="G49" t="str">
        <f>VLOOKUP(C49,Teilnehmer!$A$1:$A$200,1,FALSE)</f>
        <v>Jona Weiß</v>
      </c>
      <c r="H49">
        <f>MOD(ROW(),2)</f>
        <v>1</v>
      </c>
      <c r="J49">
        <v>7.8</v>
      </c>
      <c r="K49" t="s">
        <v>348</v>
      </c>
    </row>
    <row r="50" spans="1:11" x14ac:dyDescent="0.3">
      <c r="A50" t="s">
        <v>158</v>
      </c>
      <c r="B50" t="s">
        <v>159</v>
      </c>
      <c r="C50" t="str">
        <f>B50&amp;" "&amp;A50</f>
        <v>Elias Möller</v>
      </c>
      <c r="D50" t="s">
        <v>26</v>
      </c>
      <c r="E50">
        <v>2017</v>
      </c>
      <c r="F50">
        <v>7.8</v>
      </c>
      <c r="G50" t="str">
        <f>VLOOKUP(C50,Teilnehmer!$A$1:$A$200,1,FALSE)</f>
        <v>Elias Möller</v>
      </c>
      <c r="H50">
        <f>MOD(ROW(),2)</f>
        <v>0</v>
      </c>
      <c r="J50">
        <v>7.8</v>
      </c>
      <c r="K50" t="s">
        <v>348</v>
      </c>
    </row>
    <row r="51" spans="1:11" x14ac:dyDescent="0.3">
      <c r="A51" t="s">
        <v>178</v>
      </c>
      <c r="B51" t="s">
        <v>179</v>
      </c>
      <c r="C51" t="str">
        <f>B51&amp;" "&amp;A51</f>
        <v>Emil Dörr</v>
      </c>
      <c r="D51" t="s">
        <v>26</v>
      </c>
      <c r="E51">
        <v>2017</v>
      </c>
      <c r="F51">
        <v>8.1</v>
      </c>
      <c r="G51" t="str">
        <f>VLOOKUP(C51,Teilnehmer!$A$1:$A$200,1,FALSE)</f>
        <v>Emil Dörr</v>
      </c>
      <c r="H51">
        <f>MOD(ROW(),2)</f>
        <v>1</v>
      </c>
      <c r="J51">
        <v>8.1</v>
      </c>
      <c r="K51" t="s">
        <v>348</v>
      </c>
    </row>
    <row r="52" spans="1:11" x14ac:dyDescent="0.3">
      <c r="A52" t="s">
        <v>379</v>
      </c>
      <c r="B52" t="s">
        <v>332</v>
      </c>
      <c r="C52" t="str">
        <f>B52&amp;" "&amp;A52</f>
        <v>Lucas Zielinski</v>
      </c>
      <c r="D52" t="s">
        <v>26</v>
      </c>
      <c r="E52">
        <v>2017</v>
      </c>
      <c r="F52">
        <v>8.1</v>
      </c>
      <c r="G52" t="str">
        <f>VLOOKUP(C52,Teilnehmer!$A$1:$A$200,1,FALSE)</f>
        <v>Lucas Zielinski</v>
      </c>
      <c r="H52">
        <f>MOD(ROW(),2)</f>
        <v>0</v>
      </c>
      <c r="J52">
        <v>8.1</v>
      </c>
      <c r="K52" t="s">
        <v>348</v>
      </c>
    </row>
    <row r="53" spans="1:11" x14ac:dyDescent="0.3">
      <c r="A53" t="s">
        <v>180</v>
      </c>
      <c r="B53" t="s">
        <v>181</v>
      </c>
      <c r="C53" t="str">
        <f>B53&amp;" "&amp;A53</f>
        <v>Sam Dukart</v>
      </c>
      <c r="D53" t="s">
        <v>26</v>
      </c>
      <c r="E53">
        <v>2017</v>
      </c>
      <c r="F53">
        <v>8.1999999999999993</v>
      </c>
      <c r="G53" t="str">
        <f>VLOOKUP(C53,Teilnehmer!$A$1:$A$200,1,FALSE)</f>
        <v>Sam Dukart</v>
      </c>
      <c r="H53">
        <f>MOD(ROW(),2)</f>
        <v>1</v>
      </c>
      <c r="J53">
        <v>8.1999999999999993</v>
      </c>
      <c r="K53" t="s">
        <v>348</v>
      </c>
    </row>
    <row r="54" spans="1:11" x14ac:dyDescent="0.3">
      <c r="A54" t="s">
        <v>186</v>
      </c>
      <c r="B54" t="s">
        <v>187</v>
      </c>
      <c r="C54" t="str">
        <f>B54&amp;" "&amp;A54</f>
        <v>Bastian Dehnel</v>
      </c>
      <c r="D54" t="s">
        <v>26</v>
      </c>
      <c r="E54">
        <v>2017</v>
      </c>
      <c r="F54">
        <v>8.3000000000000007</v>
      </c>
      <c r="G54" t="str">
        <f>VLOOKUP(C54,Teilnehmer!$A$1:$A$200,1,FALSE)</f>
        <v>Bastian Dehnel</v>
      </c>
      <c r="H54">
        <f>MOD(ROW(),2)</f>
        <v>0</v>
      </c>
      <c r="J54">
        <v>8.3000000000000007</v>
      </c>
      <c r="K54" t="s">
        <v>348</v>
      </c>
    </row>
    <row r="55" spans="1:11" x14ac:dyDescent="0.3">
      <c r="A55" t="s">
        <v>433</v>
      </c>
      <c r="B55" t="s">
        <v>434</v>
      </c>
      <c r="C55" t="str">
        <f>B55&amp;" "&amp;A55</f>
        <v>Kian Kircher</v>
      </c>
      <c r="D55" t="s">
        <v>26</v>
      </c>
      <c r="E55">
        <v>2017</v>
      </c>
      <c r="F55">
        <v>8.4</v>
      </c>
      <c r="G55" t="str">
        <f>VLOOKUP(C55,Teilnehmer!$A$1:$A$200,1,FALSE)</f>
        <v>Kian Kircher</v>
      </c>
      <c r="H55">
        <f>MOD(ROW(),2)</f>
        <v>1</v>
      </c>
      <c r="J55">
        <v>8.4</v>
      </c>
      <c r="K55" t="s">
        <v>348</v>
      </c>
    </row>
    <row r="56" spans="1:11" x14ac:dyDescent="0.3">
      <c r="A56" t="s">
        <v>184</v>
      </c>
      <c r="B56" t="s">
        <v>185</v>
      </c>
      <c r="C56" t="str">
        <f>B56&amp;" "&amp;A56</f>
        <v>Andrej Lachenmaier</v>
      </c>
      <c r="D56" t="s">
        <v>26</v>
      </c>
      <c r="E56">
        <v>2017</v>
      </c>
      <c r="F56">
        <v>8.4</v>
      </c>
      <c r="G56" t="str">
        <f>VLOOKUP(C56,Teilnehmer!$A$1:$A$200,1,FALSE)</f>
        <v>Andrej Lachenmaier</v>
      </c>
      <c r="H56">
        <f>MOD(ROW(),2)</f>
        <v>0</v>
      </c>
      <c r="J56">
        <v>8.4</v>
      </c>
      <c r="K56" t="s">
        <v>348</v>
      </c>
    </row>
    <row r="57" spans="1:11" x14ac:dyDescent="0.3">
      <c r="A57" t="s">
        <v>193</v>
      </c>
      <c r="B57" t="s">
        <v>194</v>
      </c>
      <c r="C57" t="str">
        <f>B57&amp;" "&amp;A57</f>
        <v>Teo Grabow</v>
      </c>
      <c r="D57" t="s">
        <v>26</v>
      </c>
      <c r="E57">
        <v>2017</v>
      </c>
      <c r="F57">
        <v>8.8000000000000007</v>
      </c>
      <c r="G57" t="str">
        <f>VLOOKUP(C57,Teilnehmer!$A$1:$A$200,1,FALSE)</f>
        <v>Teo Grabow</v>
      </c>
      <c r="H57">
        <f>MOD(ROW(),2)</f>
        <v>1</v>
      </c>
      <c r="J57">
        <v>8.8000000000000007</v>
      </c>
      <c r="K57" t="s">
        <v>348</v>
      </c>
    </row>
    <row r="58" spans="1:11" x14ac:dyDescent="0.3">
      <c r="A58" t="s">
        <v>439</v>
      </c>
      <c r="B58" t="s">
        <v>330</v>
      </c>
      <c r="C58" t="str">
        <f>B58&amp;" "&amp;A58</f>
        <v>Max Schönfeld</v>
      </c>
      <c r="D58" t="s">
        <v>26</v>
      </c>
      <c r="E58">
        <v>2017</v>
      </c>
      <c r="F58">
        <v>9.8000000000000007</v>
      </c>
      <c r="G58" t="str">
        <f>VLOOKUP(C58,Teilnehmer!$A$1:$A$200,1,FALSE)</f>
        <v>Max Schönfeld</v>
      </c>
      <c r="H58">
        <f>MOD(ROW(),2)</f>
        <v>0</v>
      </c>
      <c r="J58">
        <v>9.8000000000000007</v>
      </c>
      <c r="K58" t="s">
        <v>348</v>
      </c>
    </row>
    <row r="59" spans="1:11" x14ac:dyDescent="0.3">
      <c r="A59" t="s">
        <v>158</v>
      </c>
      <c r="B59" t="s">
        <v>197</v>
      </c>
      <c r="C59" t="str">
        <f>B59&amp;" "&amp;A59</f>
        <v>Sophia Möller</v>
      </c>
      <c r="D59" t="s">
        <v>70</v>
      </c>
      <c r="E59">
        <v>2017</v>
      </c>
      <c r="F59">
        <v>7.4</v>
      </c>
      <c r="G59" t="str">
        <f>VLOOKUP(C59,Teilnehmer!$A$1:$A$200,1,FALSE)</f>
        <v>Sophia Möller</v>
      </c>
      <c r="H59">
        <f>MOD(ROW(),2)</f>
        <v>1</v>
      </c>
      <c r="J59">
        <v>7.4</v>
      </c>
      <c r="K59" t="s">
        <v>348</v>
      </c>
    </row>
    <row r="60" spans="1:11" x14ac:dyDescent="0.3">
      <c r="A60" t="s">
        <v>241</v>
      </c>
      <c r="B60" t="s">
        <v>242</v>
      </c>
      <c r="C60" t="str">
        <f>B60&amp;" "&amp;A60</f>
        <v>Annabell Kemmler</v>
      </c>
      <c r="D60" t="s">
        <v>70</v>
      </c>
      <c r="E60">
        <v>2017</v>
      </c>
      <c r="F60">
        <v>7.7</v>
      </c>
      <c r="G60" t="str">
        <f>VLOOKUP(C60,Teilnehmer!$A$1:$A$200,1,FALSE)</f>
        <v>Annabell Kemmler</v>
      </c>
      <c r="H60">
        <f>MOD(ROW(),2)</f>
        <v>0</v>
      </c>
      <c r="J60">
        <v>7.7</v>
      </c>
      <c r="K60" t="s">
        <v>348</v>
      </c>
    </row>
    <row r="61" spans="1:11" x14ac:dyDescent="0.3">
      <c r="A61" t="s">
        <v>428</v>
      </c>
      <c r="B61" t="s">
        <v>244</v>
      </c>
      <c r="C61" t="str">
        <f>B61&amp;" "&amp;A61</f>
        <v>Nele Dornbach</v>
      </c>
      <c r="D61" t="s">
        <v>70</v>
      </c>
      <c r="E61">
        <v>2017</v>
      </c>
      <c r="F61">
        <v>7.7</v>
      </c>
      <c r="G61" t="str">
        <f>VLOOKUP(C61,Teilnehmer!$A$1:$A$200,1,FALSE)</f>
        <v>Nele Dornbach</v>
      </c>
      <c r="H61">
        <f>MOD(ROW(),2)</f>
        <v>1</v>
      </c>
      <c r="J61">
        <v>7.7</v>
      </c>
      <c r="K61" t="s">
        <v>348</v>
      </c>
    </row>
    <row r="62" spans="1:11" x14ac:dyDescent="0.3">
      <c r="A62" t="s">
        <v>247</v>
      </c>
      <c r="B62" t="s">
        <v>248</v>
      </c>
      <c r="C62" t="str">
        <f>B62&amp;" "&amp;A62</f>
        <v>Melanie Steinacker</v>
      </c>
      <c r="D62" t="s">
        <v>70</v>
      </c>
      <c r="E62">
        <v>2017</v>
      </c>
      <c r="F62">
        <v>7.8</v>
      </c>
      <c r="G62" t="str">
        <f>VLOOKUP(C62,Teilnehmer!$A$1:$A$200,1,FALSE)</f>
        <v>Melanie Steinacker</v>
      </c>
      <c r="H62">
        <f>MOD(ROW(),2)</f>
        <v>0</v>
      </c>
      <c r="J62">
        <v>7.8</v>
      </c>
      <c r="K62" t="s">
        <v>348</v>
      </c>
    </row>
    <row r="63" spans="1:11" x14ac:dyDescent="0.3">
      <c r="A63" t="s">
        <v>245</v>
      </c>
      <c r="B63" t="s">
        <v>246</v>
      </c>
      <c r="C63" t="str">
        <f>B63&amp;" "&amp;A63</f>
        <v>Alva Donath</v>
      </c>
      <c r="D63" t="s">
        <v>70</v>
      </c>
      <c r="E63">
        <v>2017</v>
      </c>
      <c r="F63">
        <v>7.9</v>
      </c>
      <c r="G63" t="str">
        <f>VLOOKUP(C63,Teilnehmer!$A$1:$A$200,1,FALSE)</f>
        <v>Alva Donath</v>
      </c>
      <c r="H63">
        <f>MOD(ROW(),2)</f>
        <v>1</v>
      </c>
      <c r="J63">
        <v>7.9</v>
      </c>
      <c r="K63" t="s">
        <v>348</v>
      </c>
    </row>
    <row r="64" spans="1:11" x14ac:dyDescent="0.3">
      <c r="A64" t="s">
        <v>253</v>
      </c>
      <c r="B64" t="s">
        <v>254</v>
      </c>
      <c r="C64" t="str">
        <f>B64&amp;" "&amp;A64</f>
        <v>Franziska Loll</v>
      </c>
      <c r="D64" t="s">
        <v>70</v>
      </c>
      <c r="E64">
        <v>2017</v>
      </c>
      <c r="F64">
        <v>8.1</v>
      </c>
      <c r="G64" t="str">
        <f>VLOOKUP(C64,Teilnehmer!$A$1:$A$200,1,FALSE)</f>
        <v>Franziska Loll</v>
      </c>
      <c r="H64">
        <f>MOD(ROW(),2)</f>
        <v>0</v>
      </c>
      <c r="J64">
        <v>8.1</v>
      </c>
      <c r="K64" t="s">
        <v>348</v>
      </c>
    </row>
    <row r="65" spans="1:11" x14ac:dyDescent="0.3">
      <c r="A65" t="s">
        <v>255</v>
      </c>
      <c r="B65" t="s">
        <v>256</v>
      </c>
      <c r="C65" t="str">
        <f>B65&amp;" "&amp;A65</f>
        <v>Tilda Beyer</v>
      </c>
      <c r="D65" t="s">
        <v>70</v>
      </c>
      <c r="E65">
        <v>2017</v>
      </c>
      <c r="F65">
        <v>8.1999999999999993</v>
      </c>
      <c r="G65" t="str">
        <f>VLOOKUP(C65,Teilnehmer!$A$1:$A$200,1,FALSE)</f>
        <v>Tilda Beyer</v>
      </c>
      <c r="H65">
        <f>MOD(ROW(),2)</f>
        <v>1</v>
      </c>
      <c r="J65">
        <v>8.1999999999999993</v>
      </c>
      <c r="K65" t="s">
        <v>348</v>
      </c>
    </row>
    <row r="66" spans="1:11" x14ac:dyDescent="0.3">
      <c r="A66" t="s">
        <v>261</v>
      </c>
      <c r="B66" t="s">
        <v>262</v>
      </c>
      <c r="C66" t="str">
        <f>B66&amp;" "&amp;A66</f>
        <v>Emily Höpp</v>
      </c>
      <c r="D66" t="s">
        <v>70</v>
      </c>
      <c r="E66">
        <v>2017</v>
      </c>
      <c r="F66">
        <v>8.1999999999999993</v>
      </c>
      <c r="G66" t="str">
        <f>VLOOKUP(C66,Teilnehmer!$A$1:$A$200,1,FALSE)</f>
        <v>Emily Höpp</v>
      </c>
      <c r="H66">
        <f>MOD(ROW(),2)</f>
        <v>0</v>
      </c>
      <c r="J66">
        <v>8.1999999999999993</v>
      </c>
      <c r="K66" t="s">
        <v>348</v>
      </c>
    </row>
    <row r="67" spans="1:11" x14ac:dyDescent="0.3">
      <c r="A67" t="s">
        <v>272</v>
      </c>
      <c r="B67" t="s">
        <v>273</v>
      </c>
      <c r="C67" t="str">
        <f>B67&amp;" "&amp;A67</f>
        <v>Laura Herter</v>
      </c>
      <c r="D67" t="s">
        <v>70</v>
      </c>
      <c r="E67">
        <v>2017</v>
      </c>
      <c r="F67">
        <v>8.1999999999999993</v>
      </c>
      <c r="G67" t="str">
        <f>VLOOKUP(C67,Teilnehmer!$A$1:$A$200,1,FALSE)</f>
        <v>Laura Herter</v>
      </c>
      <c r="H67">
        <f>MOD(ROW(),2)</f>
        <v>1</v>
      </c>
      <c r="J67">
        <v>8.1999999999999993</v>
      </c>
      <c r="K67" t="s">
        <v>348</v>
      </c>
    </row>
    <row r="68" spans="1:11" x14ac:dyDescent="0.3">
      <c r="A68" t="s">
        <v>263</v>
      </c>
      <c r="B68" t="s">
        <v>264</v>
      </c>
      <c r="C68" t="str">
        <f>B68&amp;" "&amp;A68</f>
        <v>Lina Eberhard</v>
      </c>
      <c r="D68" t="s">
        <v>70</v>
      </c>
      <c r="E68">
        <v>2017</v>
      </c>
      <c r="F68">
        <v>8.1999999999999993</v>
      </c>
      <c r="G68" t="str">
        <f>VLOOKUP(C68,Teilnehmer!$A$1:$A$200,1,FALSE)</f>
        <v>Lina Eberhard</v>
      </c>
      <c r="H68">
        <f>MOD(ROW(),2)</f>
        <v>0</v>
      </c>
      <c r="J68">
        <v>8.1999999999999993</v>
      </c>
      <c r="K68" t="s">
        <v>348</v>
      </c>
    </row>
    <row r="69" spans="1:11" x14ac:dyDescent="0.3">
      <c r="A69" t="s">
        <v>267</v>
      </c>
      <c r="B69" t="s">
        <v>268</v>
      </c>
      <c r="C69" t="str">
        <f>B69&amp;" "&amp;A69</f>
        <v>Alina Mehmeti</v>
      </c>
      <c r="D69" t="s">
        <v>70</v>
      </c>
      <c r="E69">
        <v>2017</v>
      </c>
      <c r="F69">
        <v>8.1999999999999993</v>
      </c>
      <c r="G69" t="str">
        <f>VLOOKUP(C69,Teilnehmer!$A$1:$A$200,1,FALSE)</f>
        <v>Alina Mehmeti</v>
      </c>
      <c r="H69">
        <f>MOD(ROW(),2)</f>
        <v>1</v>
      </c>
      <c r="J69">
        <v>8.1999999999999993</v>
      </c>
      <c r="K69" t="s">
        <v>348</v>
      </c>
    </row>
    <row r="70" spans="1:11" x14ac:dyDescent="0.3">
      <c r="A70" t="s">
        <v>257</v>
      </c>
      <c r="B70" t="s">
        <v>258</v>
      </c>
      <c r="C70" t="str">
        <f>B70&amp;" "&amp;A70</f>
        <v>Inga Ludwig</v>
      </c>
      <c r="D70" t="s">
        <v>70</v>
      </c>
      <c r="E70">
        <v>2017</v>
      </c>
      <c r="F70">
        <v>8.3000000000000007</v>
      </c>
      <c r="G70" t="str">
        <f>VLOOKUP(C70,Teilnehmer!$A$1:$A$200,1,FALSE)</f>
        <v>Inga Ludwig</v>
      </c>
      <c r="H70">
        <f>MOD(ROW(),2)</f>
        <v>0</v>
      </c>
      <c r="J70">
        <v>8.3000000000000007</v>
      </c>
      <c r="K70" t="s">
        <v>348</v>
      </c>
    </row>
    <row r="71" spans="1:11" x14ac:dyDescent="0.3">
      <c r="A71" t="s">
        <v>265</v>
      </c>
      <c r="B71" t="s">
        <v>266</v>
      </c>
      <c r="C71" t="str">
        <f>B71&amp;" "&amp;A71</f>
        <v>Luise Schwan</v>
      </c>
      <c r="D71" t="s">
        <v>70</v>
      </c>
      <c r="E71">
        <v>2017</v>
      </c>
      <c r="F71">
        <v>8.3000000000000007</v>
      </c>
      <c r="G71" t="str">
        <f>VLOOKUP(C71,Teilnehmer!$A$1:$A$200,1,FALSE)</f>
        <v>Luise Schwan</v>
      </c>
      <c r="H71">
        <f>MOD(ROW(),2)</f>
        <v>1</v>
      </c>
      <c r="J71">
        <v>8.3000000000000007</v>
      </c>
      <c r="K71" t="s">
        <v>348</v>
      </c>
    </row>
    <row r="72" spans="1:11" x14ac:dyDescent="0.3">
      <c r="A72" t="s">
        <v>380</v>
      </c>
      <c r="B72" t="s">
        <v>321</v>
      </c>
      <c r="C72" t="str">
        <f>B72&amp;" "&amp;A72</f>
        <v>Marie Spöhrer</v>
      </c>
      <c r="D72" t="s">
        <v>70</v>
      </c>
      <c r="E72">
        <v>2017</v>
      </c>
      <c r="F72">
        <v>8.4</v>
      </c>
      <c r="G72" t="str">
        <f>VLOOKUP(C72,Teilnehmer!$A$1:$A$200,1,FALSE)</f>
        <v>Marie Spöhrer</v>
      </c>
      <c r="H72">
        <f>MOD(ROW(),2)</f>
        <v>0</v>
      </c>
      <c r="J72">
        <v>8.4</v>
      </c>
      <c r="K72" t="s">
        <v>348</v>
      </c>
    </row>
    <row r="73" spans="1:11" x14ac:dyDescent="0.3">
      <c r="A73" t="s">
        <v>270</v>
      </c>
      <c r="B73" t="s">
        <v>271</v>
      </c>
      <c r="C73" t="str">
        <f>B73&amp;" "&amp;A73</f>
        <v>Romy Mayr</v>
      </c>
      <c r="D73" t="s">
        <v>70</v>
      </c>
      <c r="E73">
        <v>2017</v>
      </c>
      <c r="F73">
        <v>8.5</v>
      </c>
      <c r="G73" t="str">
        <f>VLOOKUP(C73,Teilnehmer!$A$1:$A$200,1,FALSE)</f>
        <v>Romy Mayr</v>
      </c>
      <c r="H73">
        <f>MOD(ROW(),2)</f>
        <v>1</v>
      </c>
      <c r="J73">
        <v>8.5</v>
      </c>
      <c r="K73" t="s">
        <v>348</v>
      </c>
    </row>
    <row r="74" spans="1:11" x14ac:dyDescent="0.3">
      <c r="A74" t="s">
        <v>274</v>
      </c>
      <c r="B74" t="s">
        <v>213</v>
      </c>
      <c r="C74" t="str">
        <f>B74&amp;" "&amp;A74</f>
        <v>Mila Böhle</v>
      </c>
      <c r="D74" t="s">
        <v>70</v>
      </c>
      <c r="E74">
        <v>2017</v>
      </c>
      <c r="F74">
        <v>8.5</v>
      </c>
      <c r="G74" t="str">
        <f>VLOOKUP(C74,Teilnehmer!$A$1:$A$200,1,FALSE)</f>
        <v>Mila Böhle</v>
      </c>
      <c r="H74">
        <f>MOD(ROW(),2)</f>
        <v>0</v>
      </c>
      <c r="J74">
        <v>8.5</v>
      </c>
      <c r="K74" t="s">
        <v>348</v>
      </c>
    </row>
    <row r="75" spans="1:11" x14ac:dyDescent="0.3">
      <c r="A75" t="s">
        <v>247</v>
      </c>
      <c r="B75" t="s">
        <v>280</v>
      </c>
      <c r="C75" t="str">
        <f>B75&amp;" "&amp;A75</f>
        <v>Christin Steinacker</v>
      </c>
      <c r="D75" t="s">
        <v>70</v>
      </c>
      <c r="E75">
        <v>2017</v>
      </c>
      <c r="F75">
        <v>8.6</v>
      </c>
      <c r="G75" t="str">
        <f>VLOOKUP(C75,Teilnehmer!$A$1:$A$200,1,FALSE)</f>
        <v>Christin Steinacker</v>
      </c>
      <c r="H75">
        <f>MOD(ROW(),2)</f>
        <v>1</v>
      </c>
      <c r="J75">
        <v>8.6</v>
      </c>
      <c r="K75" t="s">
        <v>348</v>
      </c>
    </row>
    <row r="76" spans="1:11" x14ac:dyDescent="0.3">
      <c r="A76" t="s">
        <v>265</v>
      </c>
      <c r="B76" t="s">
        <v>277</v>
      </c>
      <c r="C76" t="str">
        <f>B76&amp;" "&amp;A76</f>
        <v>Elise Schwan</v>
      </c>
      <c r="D76" t="s">
        <v>70</v>
      </c>
      <c r="E76">
        <v>2017</v>
      </c>
      <c r="F76">
        <v>8.6</v>
      </c>
      <c r="G76" t="str">
        <f>VLOOKUP(C76,Teilnehmer!$A$1:$A$200,1,FALSE)</f>
        <v>Elise Schwan</v>
      </c>
      <c r="H76">
        <f>MOD(ROW(),2)</f>
        <v>0</v>
      </c>
      <c r="J76">
        <v>8.6</v>
      </c>
      <c r="K76" t="s">
        <v>348</v>
      </c>
    </row>
    <row r="77" spans="1:11" x14ac:dyDescent="0.3">
      <c r="A77" t="s">
        <v>397</v>
      </c>
      <c r="B77" t="s">
        <v>398</v>
      </c>
      <c r="C77" t="str">
        <f>B77&amp;" "&amp;A77</f>
        <v>Paula Fuchs</v>
      </c>
      <c r="D77" t="s">
        <v>70</v>
      </c>
      <c r="E77">
        <v>2017</v>
      </c>
      <c r="F77">
        <v>8.6</v>
      </c>
      <c r="G77" t="str">
        <f>VLOOKUP(C77,Teilnehmer!$A$1:$A$200,1,FALSE)</f>
        <v>Paula Fuchs</v>
      </c>
      <c r="H77">
        <f>MOD(ROW(),2)</f>
        <v>1</v>
      </c>
      <c r="J77">
        <v>8.6</v>
      </c>
      <c r="K77" t="s">
        <v>348</v>
      </c>
    </row>
    <row r="78" spans="1:11" x14ac:dyDescent="0.3">
      <c r="A78" t="s">
        <v>283</v>
      </c>
      <c r="B78" t="s">
        <v>284</v>
      </c>
      <c r="C78" t="str">
        <f>B78&amp;" "&amp;A78</f>
        <v>Hanna Scheuermann</v>
      </c>
      <c r="D78" t="s">
        <v>70</v>
      </c>
      <c r="E78">
        <v>2017</v>
      </c>
      <c r="F78">
        <v>8.6999999999999993</v>
      </c>
      <c r="G78" t="str">
        <f>VLOOKUP(C78,Teilnehmer!$A$1:$A$200,1,FALSE)</f>
        <v>Hanna Scheuermann</v>
      </c>
      <c r="H78">
        <f>MOD(ROW(),2)</f>
        <v>0</v>
      </c>
      <c r="J78">
        <v>8.6999999999999993</v>
      </c>
      <c r="K78" t="s">
        <v>348</v>
      </c>
    </row>
    <row r="79" spans="1:11" x14ac:dyDescent="0.3">
      <c r="A79" t="s">
        <v>436</v>
      </c>
      <c r="B79" t="s">
        <v>321</v>
      </c>
      <c r="C79" t="str">
        <f>B79&amp;" "&amp;A79</f>
        <v>Marie Frankenstein</v>
      </c>
      <c r="D79" t="s">
        <v>70</v>
      </c>
      <c r="E79">
        <v>2017</v>
      </c>
      <c r="F79">
        <v>8.6999999999999993</v>
      </c>
      <c r="G79" t="str">
        <f>VLOOKUP(C79,Teilnehmer!$A$1:$A$200,1,FALSE)</f>
        <v>Marie Frankenstein</v>
      </c>
      <c r="H79">
        <f>MOD(ROW(),2)</f>
        <v>1</v>
      </c>
      <c r="J79">
        <v>8.6999999999999993</v>
      </c>
      <c r="K79" t="s">
        <v>348</v>
      </c>
    </row>
    <row r="80" spans="1:11" x14ac:dyDescent="0.3">
      <c r="A80" t="s">
        <v>281</v>
      </c>
      <c r="B80" t="s">
        <v>210</v>
      </c>
      <c r="C80" t="str">
        <f>B80&amp;" "&amp;A80</f>
        <v>Ida Mertins</v>
      </c>
      <c r="D80" t="s">
        <v>70</v>
      </c>
      <c r="E80">
        <v>2017</v>
      </c>
      <c r="F80">
        <v>8.6999999999999993</v>
      </c>
      <c r="G80" t="str">
        <f>VLOOKUP(C80,Teilnehmer!$A$1:$A$200,1,FALSE)</f>
        <v>Ida Mertins</v>
      </c>
      <c r="H80">
        <f>MOD(ROW(),2)</f>
        <v>0</v>
      </c>
      <c r="J80">
        <v>8.6999999999999993</v>
      </c>
      <c r="K80" t="s">
        <v>348</v>
      </c>
    </row>
    <row r="81" spans="1:11" x14ac:dyDescent="0.3">
      <c r="A81" t="s">
        <v>287</v>
      </c>
      <c r="B81" t="s">
        <v>288</v>
      </c>
      <c r="C81" t="str">
        <f>B81&amp;" "&amp;A81</f>
        <v>Talisa Kröll</v>
      </c>
      <c r="D81" t="s">
        <v>70</v>
      </c>
      <c r="E81">
        <v>2017</v>
      </c>
      <c r="F81">
        <v>8.8000000000000007</v>
      </c>
      <c r="G81" t="str">
        <f>VLOOKUP(C81,Teilnehmer!$A$1:$A$200,1,FALSE)</f>
        <v>Talisa Kröll</v>
      </c>
      <c r="H81">
        <f>MOD(ROW(),2)</f>
        <v>1</v>
      </c>
      <c r="J81">
        <v>8.8000000000000007</v>
      </c>
      <c r="K81" t="s">
        <v>348</v>
      </c>
    </row>
    <row r="82" spans="1:11" x14ac:dyDescent="0.3">
      <c r="A82" t="s">
        <v>275</v>
      </c>
      <c r="B82" t="s">
        <v>276</v>
      </c>
      <c r="C82" t="str">
        <f>B82&amp;" "&amp;A82</f>
        <v>Frida Munser</v>
      </c>
      <c r="D82" t="s">
        <v>70</v>
      </c>
      <c r="E82">
        <v>2017</v>
      </c>
      <c r="F82">
        <v>8.9</v>
      </c>
      <c r="G82" t="str">
        <f>VLOOKUP(C82,Teilnehmer!$A$1:$A$200,1,FALSE)</f>
        <v>Frida Munser</v>
      </c>
      <c r="H82">
        <f>MOD(ROW(),2)</f>
        <v>0</v>
      </c>
      <c r="J82">
        <v>8.9</v>
      </c>
      <c r="K82" t="s">
        <v>348</v>
      </c>
    </row>
    <row r="83" spans="1:11" x14ac:dyDescent="0.3">
      <c r="A83" t="s">
        <v>285</v>
      </c>
      <c r="B83" t="s">
        <v>286</v>
      </c>
      <c r="C83" t="str">
        <f>B83&amp;" "&amp;A83</f>
        <v>Melina Kreider</v>
      </c>
      <c r="D83" t="s">
        <v>70</v>
      </c>
      <c r="E83">
        <v>2017</v>
      </c>
      <c r="F83">
        <v>8.9</v>
      </c>
      <c r="G83" t="str">
        <f>VLOOKUP(C83,Teilnehmer!$A$1:$A$200,1,FALSE)</f>
        <v>Melina Kreider</v>
      </c>
      <c r="H83">
        <f>MOD(ROW(),2)</f>
        <v>1</v>
      </c>
      <c r="J83">
        <v>8.9</v>
      </c>
      <c r="K83" t="s">
        <v>348</v>
      </c>
    </row>
    <row r="84" spans="1:11" x14ac:dyDescent="0.3">
      <c r="A84" t="s">
        <v>291</v>
      </c>
      <c r="B84" t="s">
        <v>292</v>
      </c>
      <c r="C84" t="str">
        <f>B84&amp;" "&amp;A84</f>
        <v>Nicole Vischi</v>
      </c>
      <c r="D84" t="s">
        <v>70</v>
      </c>
      <c r="E84">
        <v>2017</v>
      </c>
      <c r="F84">
        <v>8.9</v>
      </c>
      <c r="G84" t="str">
        <f>VLOOKUP(C84,Teilnehmer!$A$1:$A$200,1,FALSE)</f>
        <v>Nicole Vischi</v>
      </c>
      <c r="H84">
        <f>MOD(ROW(),2)</f>
        <v>0</v>
      </c>
      <c r="J84">
        <v>8.9</v>
      </c>
      <c r="K84" t="s">
        <v>348</v>
      </c>
    </row>
    <row r="85" spans="1:11" x14ac:dyDescent="0.3">
      <c r="A85" t="s">
        <v>278</v>
      </c>
      <c r="B85" t="s">
        <v>279</v>
      </c>
      <c r="C85" t="str">
        <f>B85&amp;" "&amp;A85</f>
        <v>Aylin Atalay</v>
      </c>
      <c r="D85" t="s">
        <v>70</v>
      </c>
      <c r="E85">
        <v>2017</v>
      </c>
      <c r="F85">
        <v>9.1999999999999993</v>
      </c>
      <c r="G85" t="str">
        <f>VLOOKUP(C85,Teilnehmer!$A$1:$A$200,1,FALSE)</f>
        <v>Aylin Atalay</v>
      </c>
      <c r="H85">
        <f>MOD(ROW(),2)</f>
        <v>1</v>
      </c>
      <c r="J85">
        <v>9.1999999999999993</v>
      </c>
      <c r="K85" t="s">
        <v>348</v>
      </c>
    </row>
    <row r="86" spans="1:11" x14ac:dyDescent="0.3">
      <c r="A86" t="s">
        <v>437</v>
      </c>
      <c r="B86" t="s">
        <v>438</v>
      </c>
      <c r="C86" t="str">
        <f>B86&amp;" "&amp;A86</f>
        <v>Halyna Nikitenko</v>
      </c>
      <c r="D86" t="s">
        <v>70</v>
      </c>
      <c r="E86">
        <v>2017</v>
      </c>
      <c r="F86">
        <v>9.4</v>
      </c>
      <c r="G86" t="str">
        <f>VLOOKUP(C86,Teilnehmer!$A$1:$A$200,1,FALSE)</f>
        <v>Halyna Nikitenko</v>
      </c>
      <c r="H86">
        <f>MOD(ROW(),2)</f>
        <v>0</v>
      </c>
      <c r="J86">
        <v>9.4</v>
      </c>
      <c r="K86" t="s">
        <v>348</v>
      </c>
    </row>
    <row r="87" spans="1:11" x14ac:dyDescent="0.3">
      <c r="A87" t="s">
        <v>293</v>
      </c>
      <c r="B87" t="s">
        <v>294</v>
      </c>
      <c r="C87" t="str">
        <f>B87&amp;" "&amp;A87</f>
        <v>Olesia Pereverzeva</v>
      </c>
      <c r="D87" t="s">
        <v>70</v>
      </c>
      <c r="E87">
        <v>2017</v>
      </c>
      <c r="F87">
        <v>9.4</v>
      </c>
      <c r="G87" t="str">
        <f>VLOOKUP(C87,Teilnehmer!$A$1:$A$200,1,FALSE)</f>
        <v>Olesia Pereverzeva</v>
      </c>
      <c r="H87">
        <f>MOD(ROW(),2)</f>
        <v>1</v>
      </c>
      <c r="J87">
        <v>9.4</v>
      </c>
      <c r="K87" t="s">
        <v>348</v>
      </c>
    </row>
    <row r="88" spans="1:11" x14ac:dyDescent="0.3">
      <c r="A88" t="s">
        <v>295</v>
      </c>
      <c r="B88" t="s">
        <v>440</v>
      </c>
      <c r="C88" t="str">
        <f>B88&amp;" "&amp;A88</f>
        <v>Jolina Fatum</v>
      </c>
      <c r="D88" t="s">
        <v>70</v>
      </c>
      <c r="E88">
        <v>2017</v>
      </c>
      <c r="F88">
        <v>9.9</v>
      </c>
      <c r="G88" t="str">
        <f>VLOOKUP(C88,Teilnehmer!$A$1:$A$200,1,FALSE)</f>
        <v>Jolina Fatum</v>
      </c>
      <c r="H88">
        <f>MOD(ROW(),2)</f>
        <v>0</v>
      </c>
      <c r="J88">
        <v>9.9</v>
      </c>
      <c r="K88" t="s">
        <v>348</v>
      </c>
    </row>
    <row r="89" spans="1:11" x14ac:dyDescent="0.3">
      <c r="A89" t="s">
        <v>441</v>
      </c>
      <c r="B89" t="s">
        <v>442</v>
      </c>
      <c r="C89" t="str">
        <f>B89&amp;" "&amp;A89</f>
        <v>Erika Beim</v>
      </c>
      <c r="D89" t="s">
        <v>70</v>
      </c>
      <c r="E89">
        <v>2017</v>
      </c>
      <c r="F89">
        <v>10.1</v>
      </c>
      <c r="G89" t="str">
        <f>VLOOKUP(C89,Teilnehmer!$A$1:$A$200,1,FALSE)</f>
        <v>Erika Beim</v>
      </c>
      <c r="H89">
        <f>MOD(ROW(),2)</f>
        <v>1</v>
      </c>
      <c r="J89">
        <v>10.1</v>
      </c>
    </row>
  </sheetData>
  <autoFilter ref="A1:H89" xr:uid="{00000000-0001-0000-0800-000000000000}"/>
  <sortState xmlns:xlrd2="http://schemas.microsoft.com/office/spreadsheetml/2017/richdata2" ref="A2:J90">
    <sortCondition ref="E2:E90"/>
    <sortCondition ref="D2:D90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347</v>
      </c>
      <c r="C1" t="str">
        <f t="shared" ref="C1" si="0">B1&amp;" "&amp;A1</f>
        <v xml:space="preserve"> TU12_Niederaula_Cross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11" x14ac:dyDescent="0.3">
      <c r="B2" t="s">
        <v>159</v>
      </c>
      <c r="C2" t="str">
        <f t="shared" ref="C2:C34" si="1">B2&amp;" "&amp;A2</f>
        <v xml:space="preserve">Elias </v>
      </c>
      <c r="D2" t="s">
        <v>26</v>
      </c>
      <c r="E2">
        <v>2013</v>
      </c>
      <c r="F2" s="55">
        <f t="shared" ref="F2:F34" si="2">J2</f>
        <v>4.2824074074074075E-3</v>
      </c>
      <c r="G2" t="e">
        <f>VLOOKUP(C2,Teilnehmer!$A$1:$A$200,1,FALSE)</f>
        <v>#N/A</v>
      </c>
      <c r="H2">
        <f t="shared" ref="H2:H34" si="3">MOD(ROW(),2)</f>
        <v>0</v>
      </c>
      <c r="J2" s="55">
        <v>4.2824074074074075E-3</v>
      </c>
      <c r="K2" t="s">
        <v>348</v>
      </c>
    </row>
    <row r="3" spans="1:11" x14ac:dyDescent="0.3">
      <c r="A3" t="s">
        <v>234</v>
      </c>
      <c r="B3" t="s">
        <v>309</v>
      </c>
      <c r="C3" t="str">
        <f t="shared" si="1"/>
        <v>Bjarne Lang</v>
      </c>
      <c r="D3" t="s">
        <v>26</v>
      </c>
      <c r="E3">
        <v>2013</v>
      </c>
      <c r="F3" s="55">
        <f t="shared" si="2"/>
        <v>4.5138888888888893E-3</v>
      </c>
      <c r="G3" t="e">
        <f>VLOOKUP(C3,Teilnehmer!$A$1:$A$200,1,FALSE)</f>
        <v>#N/A</v>
      </c>
      <c r="H3">
        <f t="shared" si="3"/>
        <v>1</v>
      </c>
      <c r="J3" s="55">
        <v>4.5138888888888893E-3</v>
      </c>
      <c r="K3" t="s">
        <v>348</v>
      </c>
    </row>
    <row r="4" spans="1:11" x14ac:dyDescent="0.3">
      <c r="A4" t="s">
        <v>305</v>
      </c>
      <c r="B4" t="s">
        <v>306</v>
      </c>
      <c r="C4" t="str">
        <f t="shared" si="1"/>
        <v>Jonne Zimmermann</v>
      </c>
      <c r="D4" t="s">
        <v>26</v>
      </c>
      <c r="E4">
        <v>2013</v>
      </c>
      <c r="F4" s="55">
        <f t="shared" si="2"/>
        <v>4.7337962962962958E-3</v>
      </c>
      <c r="G4" t="e">
        <f>VLOOKUP(C4,Teilnehmer!$A$1:$A$200,1,FALSE)</f>
        <v>#N/A</v>
      </c>
      <c r="H4">
        <f t="shared" si="3"/>
        <v>0</v>
      </c>
      <c r="J4" s="55">
        <v>4.7337962962962958E-3</v>
      </c>
      <c r="K4" t="s">
        <v>348</v>
      </c>
    </row>
    <row r="5" spans="1:11" x14ac:dyDescent="0.3">
      <c r="A5" t="s">
        <v>303</v>
      </c>
      <c r="B5" t="s">
        <v>304</v>
      </c>
      <c r="C5" t="str">
        <f t="shared" si="1"/>
        <v>Linus Ryan Penrod</v>
      </c>
      <c r="D5" t="s">
        <v>26</v>
      </c>
      <c r="E5">
        <v>2013</v>
      </c>
      <c r="F5" s="55">
        <f t="shared" si="2"/>
        <v>4.7916666666666672E-3</v>
      </c>
      <c r="G5" t="e">
        <f>VLOOKUP(C5,Teilnehmer!$A$1:$A$200,1,FALSE)</f>
        <v>#N/A</v>
      </c>
      <c r="H5">
        <f t="shared" si="3"/>
        <v>1</v>
      </c>
      <c r="J5" s="55">
        <v>4.7916666666666672E-3</v>
      </c>
      <c r="K5" t="s">
        <v>348</v>
      </c>
    </row>
    <row r="6" spans="1:11" x14ac:dyDescent="0.3">
      <c r="A6" t="s">
        <v>184</v>
      </c>
      <c r="B6" t="s">
        <v>308</v>
      </c>
      <c r="C6" t="str">
        <f t="shared" si="1"/>
        <v>Stas Lachenmaier</v>
      </c>
      <c r="D6" t="s">
        <v>26</v>
      </c>
      <c r="E6">
        <v>2013</v>
      </c>
      <c r="F6" s="55">
        <f t="shared" si="2"/>
        <v>4.8148148148148152E-3</v>
      </c>
      <c r="G6" t="e">
        <f>VLOOKUP(C6,Teilnehmer!$A$1:$A$200,1,FALSE)</f>
        <v>#N/A</v>
      </c>
      <c r="H6">
        <f t="shared" si="3"/>
        <v>0</v>
      </c>
      <c r="J6" s="55">
        <v>4.8148148148148152E-3</v>
      </c>
      <c r="K6" t="s">
        <v>348</v>
      </c>
    </row>
    <row r="7" spans="1:11" x14ac:dyDescent="0.3">
      <c r="A7" t="s">
        <v>163</v>
      </c>
      <c r="B7" t="s">
        <v>143</v>
      </c>
      <c r="C7" t="str">
        <f t="shared" si="1"/>
        <v>Hendrik Fink</v>
      </c>
      <c r="D7" t="s">
        <v>26</v>
      </c>
      <c r="E7">
        <v>2013</v>
      </c>
      <c r="F7" s="55">
        <f t="shared" si="2"/>
        <v>5.0000000000000001E-3</v>
      </c>
      <c r="G7" t="e">
        <f>VLOOKUP(C7,Teilnehmer!$A$1:$A$200,1,FALSE)</f>
        <v>#N/A</v>
      </c>
      <c r="H7">
        <f t="shared" si="3"/>
        <v>1</v>
      </c>
      <c r="J7" s="55">
        <v>5.0000000000000001E-3</v>
      </c>
      <c r="K7" t="s">
        <v>348</v>
      </c>
    </row>
    <row r="8" spans="1:11" x14ac:dyDescent="0.3">
      <c r="A8" t="s">
        <v>317</v>
      </c>
      <c r="B8" t="s">
        <v>206</v>
      </c>
      <c r="C8" t="str">
        <f t="shared" si="1"/>
        <v>Lea Dostal</v>
      </c>
      <c r="D8" t="s">
        <v>70</v>
      </c>
      <c r="E8">
        <v>2013</v>
      </c>
      <c r="F8" s="55">
        <f t="shared" si="2"/>
        <v>4.6643518518518518E-3</v>
      </c>
      <c r="G8" t="e">
        <f>VLOOKUP(C8,Teilnehmer!$A$1:$A$200,1,FALSE)</f>
        <v>#N/A</v>
      </c>
      <c r="H8">
        <f t="shared" si="3"/>
        <v>0</v>
      </c>
      <c r="J8" s="55">
        <v>4.6643518518518518E-3</v>
      </c>
      <c r="K8" t="s">
        <v>348</v>
      </c>
    </row>
    <row r="9" spans="1:11" x14ac:dyDescent="0.3">
      <c r="A9" t="s">
        <v>320</v>
      </c>
      <c r="B9" t="s">
        <v>211</v>
      </c>
      <c r="C9" t="str">
        <f t="shared" si="1"/>
        <v>Clara Renz</v>
      </c>
      <c r="D9" t="s">
        <v>70</v>
      </c>
      <c r="E9">
        <v>2013</v>
      </c>
      <c r="F9" s="55">
        <f t="shared" si="2"/>
        <v>4.7222222222222223E-3</v>
      </c>
      <c r="G9" t="e">
        <f>VLOOKUP(C9,Teilnehmer!$A$1:$A$200,1,FALSE)</f>
        <v>#N/A</v>
      </c>
      <c r="H9">
        <f t="shared" si="3"/>
        <v>1</v>
      </c>
      <c r="J9" s="55">
        <v>4.7222222222222223E-3</v>
      </c>
      <c r="K9" t="s">
        <v>348</v>
      </c>
    </row>
    <row r="10" spans="1:11" x14ac:dyDescent="0.3">
      <c r="A10" t="s">
        <v>315</v>
      </c>
      <c r="B10" t="s">
        <v>316</v>
      </c>
      <c r="C10" t="str">
        <f t="shared" si="1"/>
        <v>Valerie Richtberg</v>
      </c>
      <c r="D10" t="s">
        <v>70</v>
      </c>
      <c r="E10">
        <v>2013</v>
      </c>
      <c r="F10" s="55">
        <f t="shared" si="2"/>
        <v>4.7453703703703703E-3</v>
      </c>
      <c r="G10" t="e">
        <f>VLOOKUP(C10,Teilnehmer!$A$1:$A$200,1,FALSE)</f>
        <v>#N/A</v>
      </c>
      <c r="H10">
        <f t="shared" si="3"/>
        <v>0</v>
      </c>
      <c r="J10" s="55">
        <v>4.7453703703703703E-3</v>
      </c>
      <c r="K10" t="s">
        <v>348</v>
      </c>
    </row>
    <row r="11" spans="1:11" x14ac:dyDescent="0.3">
      <c r="A11" t="s">
        <v>142</v>
      </c>
      <c r="B11" t="s">
        <v>321</v>
      </c>
      <c r="C11" t="str">
        <f t="shared" si="1"/>
        <v>Marie Fritz</v>
      </c>
      <c r="D11" t="s">
        <v>70</v>
      </c>
      <c r="E11">
        <v>2013</v>
      </c>
      <c r="F11" s="55">
        <f t="shared" si="2"/>
        <v>5.185185185185185E-3</v>
      </c>
      <c r="G11" t="e">
        <f>VLOOKUP(C11,Teilnehmer!$A$1:$A$200,1,FALSE)</f>
        <v>#N/A</v>
      </c>
      <c r="H11">
        <f t="shared" si="3"/>
        <v>1</v>
      </c>
      <c r="J11" s="55">
        <v>5.185185185185185E-3</v>
      </c>
      <c r="K11" t="s">
        <v>348</v>
      </c>
    </row>
    <row r="12" spans="1:11" x14ac:dyDescent="0.3">
      <c r="A12" t="s">
        <v>322</v>
      </c>
      <c r="B12" t="s">
        <v>323</v>
      </c>
      <c r="C12" t="str">
        <f t="shared" si="1"/>
        <v>Mia Sippel</v>
      </c>
      <c r="D12" t="s">
        <v>70</v>
      </c>
      <c r="E12">
        <v>2013</v>
      </c>
      <c r="F12" s="55">
        <f t="shared" si="2"/>
        <v>5.2662037037037035E-3</v>
      </c>
      <c r="G12" t="e">
        <f>VLOOKUP(C12,Teilnehmer!$A$1:$A$200,1,FALSE)</f>
        <v>#N/A</v>
      </c>
      <c r="H12">
        <f t="shared" si="3"/>
        <v>0</v>
      </c>
      <c r="J12" s="55">
        <v>5.2662037037037035E-3</v>
      </c>
      <c r="K12" t="s">
        <v>348</v>
      </c>
    </row>
    <row r="13" spans="1:11" x14ac:dyDescent="0.3">
      <c r="A13" t="s">
        <v>138</v>
      </c>
      <c r="B13" t="s">
        <v>235</v>
      </c>
      <c r="C13" t="str">
        <f t="shared" si="1"/>
        <v>Emilia Bremer</v>
      </c>
      <c r="D13" t="s">
        <v>70</v>
      </c>
      <c r="E13">
        <v>2013</v>
      </c>
      <c r="F13" s="55">
        <f t="shared" si="2"/>
        <v>5.4745370370370373E-3</v>
      </c>
      <c r="G13" t="e">
        <f>VLOOKUP(C13,Teilnehmer!$A$1:$A$200,1,FALSE)</f>
        <v>#N/A</v>
      </c>
      <c r="H13">
        <f t="shared" si="3"/>
        <v>1</v>
      </c>
      <c r="J13" s="55">
        <v>5.4745370370370373E-3</v>
      </c>
      <c r="K13" t="s">
        <v>348</v>
      </c>
    </row>
    <row r="14" spans="1:11" x14ac:dyDescent="0.3">
      <c r="A14" t="s">
        <v>178</v>
      </c>
      <c r="B14" t="s">
        <v>326</v>
      </c>
      <c r="C14" t="str">
        <f t="shared" si="1"/>
        <v>Frieda Dörr</v>
      </c>
      <c r="D14" t="s">
        <v>70</v>
      </c>
      <c r="E14">
        <v>2013</v>
      </c>
      <c r="F14" s="55">
        <f t="shared" si="2"/>
        <v>5.6018518518518518E-3</v>
      </c>
      <c r="G14" t="e">
        <f>VLOOKUP(C14,Teilnehmer!$A$1:$A$200,1,FALSE)</f>
        <v>#N/A</v>
      </c>
      <c r="H14">
        <f t="shared" si="3"/>
        <v>0</v>
      </c>
      <c r="J14" s="55">
        <v>5.6018518518518518E-3</v>
      </c>
      <c r="K14" t="s">
        <v>348</v>
      </c>
    </row>
    <row r="15" spans="1:11" x14ac:dyDescent="0.3">
      <c r="A15" t="s">
        <v>263</v>
      </c>
      <c r="B15" t="s">
        <v>210</v>
      </c>
      <c r="C15" t="str">
        <f t="shared" si="1"/>
        <v>Ida Eberhard</v>
      </c>
      <c r="D15" t="s">
        <v>70</v>
      </c>
      <c r="E15">
        <v>2013</v>
      </c>
      <c r="F15" s="55">
        <f t="shared" si="2"/>
        <v>5.7523148148148143E-3</v>
      </c>
      <c r="G15" t="e">
        <f>VLOOKUP(C15,Teilnehmer!$A$1:$A$200,1,FALSE)</f>
        <v>#N/A</v>
      </c>
      <c r="H15">
        <f t="shared" si="3"/>
        <v>1</v>
      </c>
      <c r="J15" s="55">
        <v>5.7523148148148143E-3</v>
      </c>
      <c r="K15" t="s">
        <v>348</v>
      </c>
    </row>
    <row r="16" spans="1:11" x14ac:dyDescent="0.3">
      <c r="A16" t="s">
        <v>324</v>
      </c>
      <c r="B16" t="s">
        <v>268</v>
      </c>
      <c r="C16" t="str">
        <f t="shared" si="1"/>
        <v>Alina Kokel</v>
      </c>
      <c r="D16" t="s">
        <v>70</v>
      </c>
      <c r="E16">
        <v>2013</v>
      </c>
      <c r="F16" s="55">
        <f t="shared" si="2"/>
        <v>5.7523148148148143E-3</v>
      </c>
      <c r="G16" t="e">
        <f>VLOOKUP(C16,Teilnehmer!$A$1:$A$200,1,FALSE)</f>
        <v>#N/A</v>
      </c>
      <c r="H16">
        <f t="shared" si="3"/>
        <v>0</v>
      </c>
      <c r="J16" s="55">
        <v>5.7523148148148143E-3</v>
      </c>
      <c r="K16" t="s">
        <v>348</v>
      </c>
    </row>
    <row r="17" spans="1:11" x14ac:dyDescent="0.3">
      <c r="A17" t="s">
        <v>318</v>
      </c>
      <c r="B17" t="s">
        <v>319</v>
      </c>
      <c r="C17" t="str">
        <f t="shared" si="1"/>
        <v>Malia Staab</v>
      </c>
      <c r="D17" t="s">
        <v>70</v>
      </c>
      <c r="E17">
        <v>2013</v>
      </c>
      <c r="F17" s="55" t="str">
        <f t="shared" si="2"/>
        <v>aufg.</v>
      </c>
      <c r="G17" t="e">
        <f>VLOOKUP(C17,Teilnehmer!$A$1:$A$200,1,FALSE)</f>
        <v>#N/A</v>
      </c>
      <c r="H17">
        <f t="shared" si="3"/>
        <v>1</v>
      </c>
      <c r="J17" t="s">
        <v>349</v>
      </c>
    </row>
    <row r="18" spans="1:11" x14ac:dyDescent="0.3">
      <c r="A18" t="s">
        <v>216</v>
      </c>
      <c r="B18" t="s">
        <v>329</v>
      </c>
      <c r="C18" t="str">
        <f t="shared" si="1"/>
        <v>Malte Krusche</v>
      </c>
      <c r="D18" t="s">
        <v>26</v>
      </c>
      <c r="E18">
        <v>2014</v>
      </c>
      <c r="F18" s="55">
        <f t="shared" si="2"/>
        <v>4.0277777777777777E-3</v>
      </c>
      <c r="G18" t="e">
        <f>VLOOKUP(C18,Teilnehmer!$A$1:$A$200,1,FALSE)</f>
        <v>#N/A</v>
      </c>
      <c r="H18">
        <f t="shared" si="3"/>
        <v>0</v>
      </c>
      <c r="J18" s="55">
        <v>4.0277777777777777E-3</v>
      </c>
      <c r="K18" t="s">
        <v>348</v>
      </c>
    </row>
    <row r="19" spans="1:11" x14ac:dyDescent="0.3">
      <c r="A19" t="s">
        <v>257</v>
      </c>
      <c r="B19" t="s">
        <v>328</v>
      </c>
      <c r="C19" t="str">
        <f t="shared" si="1"/>
        <v>Jakob Ludwig</v>
      </c>
      <c r="D19" t="s">
        <v>26</v>
      </c>
      <c r="E19">
        <v>2014</v>
      </c>
      <c r="F19" s="55">
        <f t="shared" si="2"/>
        <v>4.31712962962963E-3</v>
      </c>
      <c r="G19" t="e">
        <f>VLOOKUP(C19,Teilnehmer!$A$1:$A$200,1,FALSE)</f>
        <v>#N/A</v>
      </c>
      <c r="H19">
        <f t="shared" si="3"/>
        <v>1</v>
      </c>
      <c r="J19" s="55">
        <v>4.31712962962963E-3</v>
      </c>
      <c r="K19" t="s">
        <v>348</v>
      </c>
    </row>
    <row r="20" spans="1:11" x14ac:dyDescent="0.3">
      <c r="A20" t="s">
        <v>350</v>
      </c>
      <c r="B20" t="s">
        <v>351</v>
      </c>
      <c r="C20" t="str">
        <f t="shared" si="1"/>
        <v>Samuel Stöger</v>
      </c>
      <c r="D20" t="s">
        <v>26</v>
      </c>
      <c r="E20">
        <v>2014</v>
      </c>
      <c r="F20" s="55">
        <f t="shared" si="2"/>
        <v>4.4791666666666669E-3</v>
      </c>
      <c r="G20" t="e">
        <f>VLOOKUP(C20,Teilnehmer!$A$1:$A$200,1,FALSE)</f>
        <v>#N/A</v>
      </c>
      <c r="H20">
        <f t="shared" si="3"/>
        <v>0</v>
      </c>
      <c r="J20" s="55">
        <v>4.4791666666666669E-3</v>
      </c>
      <c r="K20" t="s">
        <v>348</v>
      </c>
    </row>
    <row r="21" spans="1:11" x14ac:dyDescent="0.3">
      <c r="A21" t="s">
        <v>212</v>
      </c>
      <c r="B21" t="s">
        <v>333</v>
      </c>
      <c r="C21" t="str">
        <f t="shared" si="1"/>
        <v>Jacob Gaudl</v>
      </c>
      <c r="D21" t="s">
        <v>26</v>
      </c>
      <c r="E21">
        <v>2014</v>
      </c>
      <c r="F21" s="55">
        <f t="shared" si="2"/>
        <v>5.0462962962962961E-3</v>
      </c>
      <c r="G21" t="e">
        <f>VLOOKUP(C21,Teilnehmer!$A$1:$A$200,1,FALSE)</f>
        <v>#N/A</v>
      </c>
      <c r="H21">
        <f t="shared" si="3"/>
        <v>1</v>
      </c>
      <c r="J21" s="55">
        <v>5.0462962962962961E-3</v>
      </c>
      <c r="K21" t="s">
        <v>348</v>
      </c>
    </row>
    <row r="22" spans="1:11" x14ac:dyDescent="0.3">
      <c r="A22" t="s">
        <v>247</v>
      </c>
      <c r="B22" t="s">
        <v>352</v>
      </c>
      <c r="C22" t="str">
        <f t="shared" si="1"/>
        <v>Thomas Steinacker</v>
      </c>
      <c r="D22" t="s">
        <v>26</v>
      </c>
      <c r="E22">
        <v>2014</v>
      </c>
      <c r="F22" s="55">
        <f t="shared" si="2"/>
        <v>5.4050925925925924E-3</v>
      </c>
      <c r="G22" t="e">
        <f>VLOOKUP(C22,Teilnehmer!$A$1:$A$200,1,FALSE)</f>
        <v>#N/A</v>
      </c>
      <c r="H22">
        <f t="shared" si="3"/>
        <v>0</v>
      </c>
      <c r="J22" s="55">
        <v>5.4050925925925924E-3</v>
      </c>
      <c r="K22" t="s">
        <v>348</v>
      </c>
    </row>
    <row r="23" spans="1:11" x14ac:dyDescent="0.3">
      <c r="A23" t="s">
        <v>193</v>
      </c>
      <c r="B23" t="s">
        <v>330</v>
      </c>
      <c r="C23" t="str">
        <f t="shared" si="1"/>
        <v>Max Grabow</v>
      </c>
      <c r="D23" t="s">
        <v>26</v>
      </c>
      <c r="E23">
        <v>2014</v>
      </c>
      <c r="F23" s="55">
        <f t="shared" si="2"/>
        <v>5.6249999999999989E-3</v>
      </c>
      <c r="G23" t="e">
        <f>VLOOKUP(C23,Teilnehmer!$A$1:$A$200,1,FALSE)</f>
        <v>#N/A</v>
      </c>
      <c r="H23">
        <f t="shared" si="3"/>
        <v>1</v>
      </c>
      <c r="J23" s="55">
        <v>5.6249999999999989E-3</v>
      </c>
      <c r="K23" t="s">
        <v>348</v>
      </c>
    </row>
    <row r="24" spans="1:11" x14ac:dyDescent="0.3">
      <c r="A24" t="s">
        <v>331</v>
      </c>
      <c r="B24" t="s">
        <v>332</v>
      </c>
      <c r="C24" t="str">
        <f t="shared" si="1"/>
        <v>Lucas Bernhardt</v>
      </c>
      <c r="D24" t="s">
        <v>26</v>
      </c>
      <c r="E24">
        <v>2014</v>
      </c>
      <c r="F24" s="55">
        <f t="shared" si="2"/>
        <v>5.7638888888888887E-3</v>
      </c>
      <c r="G24" t="e">
        <f>VLOOKUP(C24,Teilnehmer!$A$1:$A$200,1,FALSE)</f>
        <v>#N/A</v>
      </c>
      <c r="H24">
        <f t="shared" si="3"/>
        <v>0</v>
      </c>
      <c r="J24" s="55">
        <v>5.7638888888888887E-3</v>
      </c>
      <c r="K24" t="s">
        <v>348</v>
      </c>
    </row>
    <row r="25" spans="1:11" x14ac:dyDescent="0.3">
      <c r="A25" t="s">
        <v>303</v>
      </c>
      <c r="B25" t="s">
        <v>336</v>
      </c>
      <c r="C25" t="str">
        <f t="shared" si="1"/>
        <v>Logan Kyle Penrod</v>
      </c>
      <c r="D25" t="s">
        <v>26</v>
      </c>
      <c r="E25">
        <v>2014</v>
      </c>
      <c r="F25" s="55">
        <f t="shared" si="2"/>
        <v>6.1921296296296299E-3</v>
      </c>
      <c r="G25" t="e">
        <f>VLOOKUP(C25,Teilnehmer!$A$1:$A$200,1,FALSE)</f>
        <v>#N/A</v>
      </c>
      <c r="H25">
        <f t="shared" si="3"/>
        <v>1</v>
      </c>
      <c r="J25" s="55">
        <v>6.1921296296296299E-3</v>
      </c>
      <c r="K25" t="s">
        <v>348</v>
      </c>
    </row>
    <row r="26" spans="1:11" x14ac:dyDescent="0.3">
      <c r="A26" t="s">
        <v>353</v>
      </c>
      <c r="B26" t="s">
        <v>354</v>
      </c>
      <c r="C26" t="str">
        <f t="shared" si="1"/>
        <v>Nora Pettermann</v>
      </c>
      <c r="D26" t="s">
        <v>70</v>
      </c>
      <c r="E26">
        <v>2014</v>
      </c>
      <c r="F26" s="55">
        <f t="shared" si="2"/>
        <v>4.6874999999999998E-3</v>
      </c>
      <c r="G26" t="e">
        <f>VLOOKUP(C26,Teilnehmer!$A$1:$A$200,1,FALSE)</f>
        <v>#N/A</v>
      </c>
      <c r="H26">
        <f t="shared" si="3"/>
        <v>0</v>
      </c>
      <c r="J26" s="55">
        <v>4.6874999999999998E-3</v>
      </c>
      <c r="K26" t="s">
        <v>348</v>
      </c>
    </row>
    <row r="27" spans="1:11" x14ac:dyDescent="0.3">
      <c r="A27" t="s">
        <v>341</v>
      </c>
      <c r="B27" t="s">
        <v>210</v>
      </c>
      <c r="C27" t="str">
        <f t="shared" si="1"/>
        <v>Ida Weiland</v>
      </c>
      <c r="D27" t="s">
        <v>70</v>
      </c>
      <c r="E27">
        <v>2014</v>
      </c>
      <c r="F27" s="55">
        <f t="shared" si="2"/>
        <v>4.7106481481481478E-3</v>
      </c>
      <c r="G27" t="e">
        <f>VLOOKUP(C27,Teilnehmer!$A$1:$A$200,1,FALSE)</f>
        <v>#N/A</v>
      </c>
      <c r="H27">
        <f t="shared" si="3"/>
        <v>1</v>
      </c>
      <c r="J27" s="55">
        <v>4.7106481481481478E-3</v>
      </c>
      <c r="K27" t="s">
        <v>348</v>
      </c>
    </row>
    <row r="28" spans="1:11" x14ac:dyDescent="0.3">
      <c r="A28" t="s">
        <v>165</v>
      </c>
      <c r="B28" t="s">
        <v>284</v>
      </c>
      <c r="C28" t="str">
        <f t="shared" si="1"/>
        <v>Hanna Schmidt</v>
      </c>
      <c r="D28" t="s">
        <v>70</v>
      </c>
      <c r="E28">
        <v>2014</v>
      </c>
      <c r="F28" s="55">
        <f t="shared" si="2"/>
        <v>5.1504629629629635E-3</v>
      </c>
      <c r="G28" t="e">
        <f>VLOOKUP(C28,Teilnehmer!$A$1:$A$200,1,FALSE)</f>
        <v>#N/A</v>
      </c>
      <c r="H28">
        <f t="shared" si="3"/>
        <v>0</v>
      </c>
      <c r="J28" s="55">
        <v>5.1504629629629635E-3</v>
      </c>
      <c r="K28" t="s">
        <v>348</v>
      </c>
    </row>
    <row r="29" spans="1:11" x14ac:dyDescent="0.3">
      <c r="A29" t="s">
        <v>158</v>
      </c>
      <c r="B29" t="s">
        <v>340</v>
      </c>
      <c r="C29" t="str">
        <f t="shared" si="1"/>
        <v>Liel Möller</v>
      </c>
      <c r="D29" t="s">
        <v>70</v>
      </c>
      <c r="E29">
        <v>2014</v>
      </c>
      <c r="F29" s="55">
        <f t="shared" si="2"/>
        <v>5.185185185185185E-3</v>
      </c>
      <c r="G29" t="e">
        <f>VLOOKUP(C29,Teilnehmer!$A$1:$A$200,1,FALSE)</f>
        <v>#N/A</v>
      </c>
      <c r="H29">
        <f t="shared" si="3"/>
        <v>1</v>
      </c>
      <c r="J29" s="55">
        <v>5.185185185185185E-3</v>
      </c>
      <c r="K29" t="s">
        <v>348</v>
      </c>
    </row>
    <row r="30" spans="1:11" x14ac:dyDescent="0.3">
      <c r="A30" t="s">
        <v>136</v>
      </c>
      <c r="B30" t="s">
        <v>337</v>
      </c>
      <c r="C30" t="str">
        <f t="shared" si="1"/>
        <v>Pauline Heiß</v>
      </c>
      <c r="D30" t="s">
        <v>70</v>
      </c>
      <c r="E30">
        <v>2014</v>
      </c>
      <c r="F30" s="55">
        <f t="shared" si="2"/>
        <v>5.2777777777777771E-3</v>
      </c>
      <c r="G30" t="e">
        <f>VLOOKUP(C30,Teilnehmer!$A$1:$A$200,1,FALSE)</f>
        <v>#N/A</v>
      </c>
      <c r="H30">
        <f t="shared" si="3"/>
        <v>0</v>
      </c>
      <c r="J30" s="55">
        <v>5.2777777777777771E-3</v>
      </c>
      <c r="K30" t="s">
        <v>348</v>
      </c>
    </row>
    <row r="31" spans="1:11" x14ac:dyDescent="0.3">
      <c r="A31" t="s">
        <v>338</v>
      </c>
      <c r="B31" t="s">
        <v>339</v>
      </c>
      <c r="C31" t="str">
        <f t="shared" si="1"/>
        <v>Emmi Illgen</v>
      </c>
      <c r="D31" t="s">
        <v>70</v>
      </c>
      <c r="E31">
        <v>2014</v>
      </c>
      <c r="F31" s="55">
        <f t="shared" si="2"/>
        <v>5.3819444444444453E-3</v>
      </c>
      <c r="G31" t="e">
        <f>VLOOKUP(C31,Teilnehmer!$A$1:$A$200,1,FALSE)</f>
        <v>#N/A</v>
      </c>
      <c r="H31">
        <f t="shared" si="3"/>
        <v>1</v>
      </c>
      <c r="J31" s="55">
        <v>5.3819444444444453E-3</v>
      </c>
      <c r="K31" t="s">
        <v>348</v>
      </c>
    </row>
    <row r="32" spans="1:11" x14ac:dyDescent="0.3">
      <c r="A32" t="s">
        <v>355</v>
      </c>
      <c r="B32" t="s">
        <v>264</v>
      </c>
      <c r="C32" t="str">
        <f t="shared" si="1"/>
        <v>Lina Wicke</v>
      </c>
      <c r="D32" t="s">
        <v>70</v>
      </c>
      <c r="E32">
        <v>2014</v>
      </c>
      <c r="F32" s="55">
        <f t="shared" si="2"/>
        <v>5.3935185185185188E-3</v>
      </c>
      <c r="G32" t="e">
        <f>VLOOKUP(C32,Teilnehmer!$A$1:$A$200,1,FALSE)</f>
        <v>#N/A</v>
      </c>
      <c r="H32">
        <f t="shared" si="3"/>
        <v>0</v>
      </c>
      <c r="J32" s="55">
        <v>5.3935185185185188E-3</v>
      </c>
      <c r="K32" t="s">
        <v>348</v>
      </c>
    </row>
    <row r="33" spans="1:11" x14ac:dyDescent="0.3">
      <c r="A33" t="s">
        <v>283</v>
      </c>
      <c r="B33" t="s">
        <v>321</v>
      </c>
      <c r="C33" t="str">
        <f t="shared" si="1"/>
        <v>Marie Scheuermann</v>
      </c>
      <c r="D33" t="s">
        <v>70</v>
      </c>
      <c r="E33">
        <v>2014</v>
      </c>
      <c r="F33" s="55">
        <f t="shared" si="2"/>
        <v>5.4166666666666669E-3</v>
      </c>
      <c r="G33" t="e">
        <f>VLOOKUP(C33,Teilnehmer!$A$1:$A$200,1,FALSE)</f>
        <v>#N/A</v>
      </c>
      <c r="H33">
        <f t="shared" si="3"/>
        <v>1</v>
      </c>
      <c r="J33" s="55">
        <v>5.4166666666666669E-3</v>
      </c>
      <c r="K33" t="s">
        <v>348</v>
      </c>
    </row>
    <row r="34" spans="1:11" x14ac:dyDescent="0.3">
      <c r="A34" t="s">
        <v>161</v>
      </c>
      <c r="B34" t="s">
        <v>343</v>
      </c>
      <c r="C34" t="str">
        <f t="shared" si="1"/>
        <v>Ella Renker</v>
      </c>
      <c r="D34" t="s">
        <v>70</v>
      </c>
      <c r="E34">
        <v>2014</v>
      </c>
      <c r="F34" s="55">
        <f t="shared" si="2"/>
        <v>6.238425925925925E-3</v>
      </c>
      <c r="G34" t="e">
        <f>VLOOKUP(C34,Teilnehmer!$A$1:$A$200,1,FALSE)</f>
        <v>#N/A</v>
      </c>
      <c r="H34">
        <f t="shared" si="3"/>
        <v>0</v>
      </c>
      <c r="J34" s="55">
        <v>6.238425925925925E-3</v>
      </c>
      <c r="K34" t="s">
        <v>348</v>
      </c>
    </row>
    <row r="35" spans="1:11" x14ac:dyDescent="0.3">
      <c r="G35">
        <f>VLOOKUP(C35,Teilnehmer!$A$1:$A$200,1,FALSE)</f>
        <v>0</v>
      </c>
      <c r="H35">
        <f t="shared" ref="H35:H54" si="4">MOD(ROW(),2)</f>
        <v>1</v>
      </c>
    </row>
    <row r="36" spans="1:11" x14ac:dyDescent="0.3">
      <c r="G36">
        <f>VLOOKUP(C36,Teilnehmer!$A$1:$A$200,1,FALSE)</f>
        <v>0</v>
      </c>
      <c r="H36">
        <f t="shared" si="4"/>
        <v>0</v>
      </c>
    </row>
    <row r="37" spans="1:11" x14ac:dyDescent="0.3">
      <c r="G37">
        <f>VLOOKUP(C37,Teilnehmer!$A$1:$A$200,1,FALSE)</f>
        <v>0</v>
      </c>
      <c r="H37">
        <f t="shared" si="4"/>
        <v>1</v>
      </c>
    </row>
    <row r="38" spans="1:11" x14ac:dyDescent="0.3">
      <c r="G38">
        <f>VLOOKUP(C38,Teilnehmer!$A$1:$A$200,1,FALSE)</f>
        <v>0</v>
      </c>
      <c r="H38">
        <f t="shared" si="4"/>
        <v>0</v>
      </c>
    </row>
    <row r="39" spans="1:11" x14ac:dyDescent="0.3">
      <c r="G39">
        <f>VLOOKUP(C39,Teilnehmer!$A$1:$A$200,1,FALSE)</f>
        <v>0</v>
      </c>
      <c r="H39">
        <f t="shared" si="4"/>
        <v>1</v>
      </c>
    </row>
    <row r="40" spans="1:11" x14ac:dyDescent="0.3">
      <c r="G40">
        <f>VLOOKUP(C40,Teilnehmer!$A$1:$A$200,1,FALSE)</f>
        <v>0</v>
      </c>
      <c r="H40">
        <f t="shared" si="4"/>
        <v>0</v>
      </c>
    </row>
    <row r="41" spans="1:11" x14ac:dyDescent="0.3">
      <c r="G41">
        <f>VLOOKUP(C41,Teilnehmer!$A$1:$A$200,1,FALSE)</f>
        <v>0</v>
      </c>
      <c r="H41">
        <f t="shared" si="4"/>
        <v>1</v>
      </c>
    </row>
    <row r="42" spans="1:11" x14ac:dyDescent="0.3">
      <c r="G42">
        <f>VLOOKUP(C42,Teilnehmer!$A$1:$A$200,1,FALSE)</f>
        <v>0</v>
      </c>
      <c r="H42">
        <f t="shared" si="4"/>
        <v>0</v>
      </c>
    </row>
    <row r="43" spans="1:11" x14ac:dyDescent="0.3">
      <c r="G43">
        <f>VLOOKUP(C43,Teilnehmer!$A$1:$A$200,1,FALSE)</f>
        <v>0</v>
      </c>
      <c r="H43">
        <f t="shared" si="4"/>
        <v>1</v>
      </c>
    </row>
    <row r="44" spans="1:11" x14ac:dyDescent="0.3">
      <c r="G44">
        <f>VLOOKUP(C44,Teilnehmer!$A$1:$A$200,1,FALSE)</f>
        <v>0</v>
      </c>
      <c r="H44">
        <f t="shared" si="4"/>
        <v>0</v>
      </c>
    </row>
    <row r="45" spans="1:11" x14ac:dyDescent="0.3">
      <c r="G45">
        <f>VLOOKUP(C45,Teilnehmer!$A$1:$A$200,1,FALSE)</f>
        <v>0</v>
      </c>
      <c r="H45">
        <f t="shared" si="4"/>
        <v>1</v>
      </c>
    </row>
    <row r="46" spans="1:11" x14ac:dyDescent="0.3">
      <c r="G46">
        <f>VLOOKUP(C46,Teilnehmer!$A$1:$A$200,1,FALSE)</f>
        <v>0</v>
      </c>
      <c r="H46">
        <f t="shared" si="4"/>
        <v>0</v>
      </c>
    </row>
    <row r="47" spans="1:11" x14ac:dyDescent="0.3">
      <c r="G47">
        <f>VLOOKUP(C47,Teilnehmer!$A$1:$A$200,1,FALSE)</f>
        <v>0</v>
      </c>
      <c r="H47">
        <f t="shared" si="4"/>
        <v>1</v>
      </c>
    </row>
    <row r="48" spans="1:11" x14ac:dyDescent="0.3">
      <c r="G48">
        <f>VLOOKUP(C48,Teilnehmer!$A$1:$A$200,1,FALSE)</f>
        <v>0</v>
      </c>
      <c r="H48">
        <f t="shared" si="4"/>
        <v>0</v>
      </c>
    </row>
    <row r="49" spans="7:8" x14ac:dyDescent="0.3">
      <c r="G49">
        <f>VLOOKUP(C49,Teilnehmer!$A$1:$A$200,1,FALSE)</f>
        <v>0</v>
      </c>
      <c r="H49">
        <f t="shared" si="4"/>
        <v>1</v>
      </c>
    </row>
    <row r="50" spans="7:8" x14ac:dyDescent="0.3">
      <c r="G50">
        <f>VLOOKUP(C50,Teilnehmer!$A$1:$A$200,1,FALSE)</f>
        <v>0</v>
      </c>
      <c r="H50">
        <f t="shared" si="4"/>
        <v>0</v>
      </c>
    </row>
    <row r="51" spans="7:8" x14ac:dyDescent="0.3">
      <c r="G51">
        <f>VLOOKUP(C51,Teilnehmer!$A$1:$A$200,1,FALSE)</f>
        <v>0</v>
      </c>
      <c r="H51">
        <f t="shared" si="4"/>
        <v>1</v>
      </c>
    </row>
    <row r="52" spans="7:8" x14ac:dyDescent="0.3">
      <c r="G52">
        <f>VLOOKUP(C52,Teilnehmer!$A$1:$A$200,1,FALSE)</f>
        <v>0</v>
      </c>
      <c r="H52">
        <f t="shared" si="4"/>
        <v>0</v>
      </c>
    </row>
    <row r="53" spans="7:8" x14ac:dyDescent="0.3">
      <c r="G53">
        <f>VLOOKUP(C53,Teilnehmer!$A$1:$A$200,1,FALSE)</f>
        <v>0</v>
      </c>
      <c r="H53">
        <f t="shared" si="4"/>
        <v>1</v>
      </c>
    </row>
    <row r="54" spans="7:8" x14ac:dyDescent="0.3">
      <c r="G54">
        <f>VLOOKUP(C54,Teilnehmer!$A$1:$A$200,1,FALSE)</f>
        <v>0</v>
      </c>
      <c r="H54">
        <f t="shared" si="4"/>
        <v>0</v>
      </c>
    </row>
  </sheetData>
  <autoFilter ref="A1:F30" xr:uid="{00000000-0009-0000-0000-000009000000}"/>
  <sortState xmlns:xlrd2="http://schemas.microsoft.com/office/spreadsheetml/2017/richdata2" ref="A2:K34">
    <sortCondition ref="E2:E34"/>
    <sortCondition ref="D2:D34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4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356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8" x14ac:dyDescent="0.3">
      <c r="B2" t="s">
        <v>351</v>
      </c>
      <c r="C2" t="str">
        <f t="shared" si="0"/>
        <v xml:space="preserve">Samuel </v>
      </c>
      <c r="F2">
        <v>12.23</v>
      </c>
      <c r="G2" t="e">
        <f>VLOOKUP(C2,Teilnehmer!$A$1:$A$200,1,FALSE)</f>
        <v>#N/A</v>
      </c>
      <c r="H2">
        <f t="shared" ref="H2:H34" si="1">MOD(ROW(),2)</f>
        <v>0</v>
      </c>
    </row>
    <row r="3" spans="1:8" x14ac:dyDescent="0.3">
      <c r="A3" t="s">
        <v>317</v>
      </c>
      <c r="B3" t="s">
        <v>206</v>
      </c>
      <c r="C3" t="str">
        <f t="shared" si="0"/>
        <v>Lea Dostal</v>
      </c>
      <c r="F3">
        <v>11.4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305</v>
      </c>
      <c r="B4" t="s">
        <v>306</v>
      </c>
      <c r="C4" t="str">
        <f t="shared" si="0"/>
        <v>Jonne Zimmermann</v>
      </c>
      <c r="F4">
        <v>11.01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265</v>
      </c>
      <c r="B5" t="s">
        <v>159</v>
      </c>
      <c r="C5" t="str">
        <f t="shared" si="0"/>
        <v>Elias Schwan</v>
      </c>
      <c r="F5">
        <v>10.97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303</v>
      </c>
      <c r="B6" t="s">
        <v>304</v>
      </c>
      <c r="C6" t="str">
        <f t="shared" si="0"/>
        <v>Linus Ryan Penrod</v>
      </c>
      <c r="F6">
        <v>10.57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257</v>
      </c>
      <c r="B7" t="s">
        <v>328</v>
      </c>
      <c r="C7" t="str">
        <f t="shared" si="0"/>
        <v>Jakob Ludwig</v>
      </c>
      <c r="F7">
        <v>10.210000000000001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315</v>
      </c>
      <c r="B8" t="s">
        <v>316</v>
      </c>
      <c r="C8" t="str">
        <f t="shared" si="0"/>
        <v>Valerie Richtberg</v>
      </c>
      <c r="F8">
        <v>10.210000000000001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163</v>
      </c>
      <c r="B9" t="s">
        <v>143</v>
      </c>
      <c r="C9" t="str">
        <f t="shared" si="0"/>
        <v>Hendrik Fink</v>
      </c>
      <c r="F9">
        <v>10.11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216</v>
      </c>
      <c r="B10" t="s">
        <v>329</v>
      </c>
      <c r="C10" t="str">
        <f t="shared" si="0"/>
        <v>Malte Krusche</v>
      </c>
      <c r="F10">
        <v>10.11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136</v>
      </c>
      <c r="B11" t="s">
        <v>337</v>
      </c>
      <c r="C11" t="str">
        <f t="shared" si="0"/>
        <v>Pauline Heiß</v>
      </c>
      <c r="F11">
        <v>10.039999999999999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341</v>
      </c>
      <c r="B12" t="s">
        <v>210</v>
      </c>
      <c r="C12" t="str">
        <f t="shared" si="0"/>
        <v>Ida Weiland</v>
      </c>
      <c r="F12">
        <v>9.98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158</v>
      </c>
      <c r="B13" t="s">
        <v>340</v>
      </c>
      <c r="C13" t="str">
        <f t="shared" si="0"/>
        <v>Liel Möller</v>
      </c>
      <c r="F13">
        <v>9.9700000000000006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318</v>
      </c>
      <c r="B14" t="s">
        <v>319</v>
      </c>
      <c r="C14" t="str">
        <f t="shared" si="0"/>
        <v>Malia Staab</v>
      </c>
      <c r="F14">
        <v>9.9600000000000009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142</v>
      </c>
      <c r="B15" t="s">
        <v>321</v>
      </c>
      <c r="C15" t="str">
        <f t="shared" si="0"/>
        <v>Marie Fritz</v>
      </c>
      <c r="F15">
        <v>9.74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324</v>
      </c>
      <c r="B16" t="s">
        <v>268</v>
      </c>
      <c r="C16" t="str">
        <f t="shared" si="0"/>
        <v>Alina Kokel</v>
      </c>
      <c r="F16">
        <v>9.67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193</v>
      </c>
      <c r="B17" t="s">
        <v>330</v>
      </c>
      <c r="C17" t="str">
        <f t="shared" si="0"/>
        <v>Max Grabow</v>
      </c>
      <c r="F17">
        <v>9.6300000000000008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212</v>
      </c>
      <c r="B18" t="s">
        <v>333</v>
      </c>
      <c r="C18" t="str">
        <f t="shared" si="0"/>
        <v>Jacob Gaudl</v>
      </c>
      <c r="F18">
        <v>9.6300000000000008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184</v>
      </c>
      <c r="B19" t="s">
        <v>308</v>
      </c>
      <c r="C19" t="str">
        <f t="shared" si="0"/>
        <v>Stas Lachenmaier</v>
      </c>
      <c r="F19">
        <v>9.5399999999999991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322</v>
      </c>
      <c r="B20" t="s">
        <v>323</v>
      </c>
      <c r="C20" t="str">
        <f t="shared" si="0"/>
        <v>Mia Sippel</v>
      </c>
      <c r="F20">
        <v>9.4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355</v>
      </c>
      <c r="B21" t="s">
        <v>264</v>
      </c>
      <c r="C21" t="str">
        <f t="shared" si="0"/>
        <v>Lina Wicke</v>
      </c>
      <c r="F21">
        <v>9.31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331</v>
      </c>
      <c r="B22" t="s">
        <v>332</v>
      </c>
      <c r="C22" t="str">
        <f t="shared" si="0"/>
        <v>Lucas Bernhardt</v>
      </c>
      <c r="F22">
        <v>9.27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138</v>
      </c>
      <c r="B23" t="s">
        <v>235</v>
      </c>
      <c r="C23" t="str">
        <f t="shared" si="0"/>
        <v>Emilia Bremer</v>
      </c>
      <c r="F23">
        <v>9.0299999999999994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263</v>
      </c>
      <c r="B24" t="s">
        <v>210</v>
      </c>
      <c r="C24" t="str">
        <f t="shared" si="0"/>
        <v>Ida Eberhard</v>
      </c>
      <c r="F24">
        <v>8.77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234</v>
      </c>
      <c r="B25" t="s">
        <v>309</v>
      </c>
      <c r="C25" t="str">
        <f t="shared" si="0"/>
        <v>Bjarne Lang</v>
      </c>
      <c r="F25">
        <v>8.48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165</v>
      </c>
      <c r="B26" t="s">
        <v>284</v>
      </c>
      <c r="C26" t="str">
        <f t="shared" si="0"/>
        <v>Hanna Schmidt</v>
      </c>
      <c r="F26">
        <v>8.4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338</v>
      </c>
      <c r="B27" t="s">
        <v>339</v>
      </c>
      <c r="C27" t="str">
        <f t="shared" si="0"/>
        <v>Emmi Illgen</v>
      </c>
      <c r="F27">
        <v>8.35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178</v>
      </c>
      <c r="B28" t="s">
        <v>326</v>
      </c>
      <c r="C28" t="str">
        <f t="shared" si="0"/>
        <v>Frieda Dörr</v>
      </c>
      <c r="F28">
        <v>8.18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247</v>
      </c>
      <c r="B29" t="s">
        <v>352</v>
      </c>
      <c r="C29" t="str">
        <f t="shared" si="0"/>
        <v>Thomas Steinacker</v>
      </c>
      <c r="F29">
        <v>8.1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353</v>
      </c>
      <c r="B30" t="s">
        <v>354</v>
      </c>
      <c r="C30" t="str">
        <f t="shared" si="0"/>
        <v>Nora Pettermann</v>
      </c>
      <c r="F30">
        <v>7.8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303</v>
      </c>
      <c r="B31" t="s">
        <v>336</v>
      </c>
      <c r="C31" t="str">
        <f t="shared" si="0"/>
        <v>Logan Kyle Penrod</v>
      </c>
      <c r="F31">
        <v>7.36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161</v>
      </c>
      <c r="B32" t="s">
        <v>343</v>
      </c>
      <c r="C32" t="str">
        <f t="shared" si="0"/>
        <v>Ella Renker</v>
      </c>
      <c r="F32">
        <v>6.77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283</v>
      </c>
      <c r="B33" t="s">
        <v>321</v>
      </c>
      <c r="C33" t="str">
        <f t="shared" si="0"/>
        <v>Marie Scheuermann</v>
      </c>
      <c r="F33">
        <v>6.67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320</v>
      </c>
      <c r="B34" t="s">
        <v>211</v>
      </c>
      <c r="C34" t="str">
        <f t="shared" ref="C34" si="2">B34&amp;" "&amp;A34</f>
        <v>Clara Renz</v>
      </c>
      <c r="F34">
        <v>6.55</v>
      </c>
      <c r="G34" t="e">
        <f>VLOOKUP(C34,Teilnehmer!$A$1:$A$200,1,FALSE)</f>
        <v>#N/A</v>
      </c>
      <c r="H34">
        <f t="shared" si="1"/>
        <v>0</v>
      </c>
    </row>
  </sheetData>
  <autoFilter ref="A1:H34" xr:uid="{00000000-0009-0000-0000-00000A000000}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356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8" x14ac:dyDescent="0.3">
      <c r="B2" t="s">
        <v>314</v>
      </c>
      <c r="C2" t="str">
        <f t="shared" si="0"/>
        <v xml:space="preserve">Neah </v>
      </c>
      <c r="F2">
        <v>13.55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265</v>
      </c>
      <c r="B3" t="s">
        <v>159</v>
      </c>
      <c r="C3" t="str">
        <f t="shared" si="0"/>
        <v>Elias Schwan</v>
      </c>
      <c r="F3">
        <v>12.15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305</v>
      </c>
      <c r="B4" t="s">
        <v>306</v>
      </c>
      <c r="C4" t="str">
        <f t="shared" si="0"/>
        <v>Jonne Zimmermann</v>
      </c>
      <c r="F4">
        <v>11.58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216</v>
      </c>
      <c r="B5" t="s">
        <v>329</v>
      </c>
      <c r="C5" t="str">
        <f t="shared" si="0"/>
        <v>Malte Krusche</v>
      </c>
      <c r="F5">
        <v>11.04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136</v>
      </c>
      <c r="B6" t="s">
        <v>337</v>
      </c>
      <c r="C6" t="str">
        <f t="shared" si="0"/>
        <v>Pauline Heiß</v>
      </c>
      <c r="F6">
        <v>10.81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318</v>
      </c>
      <c r="B7" t="s">
        <v>319</v>
      </c>
      <c r="C7" t="str">
        <f t="shared" si="0"/>
        <v>Malia Staab</v>
      </c>
      <c r="F7">
        <v>10.64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303</v>
      </c>
      <c r="B8" t="s">
        <v>304</v>
      </c>
      <c r="C8" t="str">
        <f t="shared" si="0"/>
        <v>Linus Ryan Penrod</v>
      </c>
      <c r="F8">
        <v>10.55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257</v>
      </c>
      <c r="B9" t="s">
        <v>328</v>
      </c>
      <c r="C9" t="str">
        <f t="shared" si="0"/>
        <v>Jakob Ludwig</v>
      </c>
      <c r="F9">
        <v>10.54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320</v>
      </c>
      <c r="B10" t="s">
        <v>211</v>
      </c>
      <c r="C10" t="str">
        <f t="shared" si="0"/>
        <v>Clara Renz</v>
      </c>
      <c r="F10">
        <v>10.49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158</v>
      </c>
      <c r="B11" t="s">
        <v>340</v>
      </c>
      <c r="C11" t="str">
        <f t="shared" si="0"/>
        <v>Liel Möller</v>
      </c>
      <c r="F11">
        <v>10.37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357</v>
      </c>
      <c r="B12" t="s">
        <v>358</v>
      </c>
      <c r="C12" t="str">
        <f t="shared" si="0"/>
        <v>Enny Reitz</v>
      </c>
      <c r="F12">
        <v>10.01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322</v>
      </c>
      <c r="B13" t="s">
        <v>323</v>
      </c>
      <c r="C13" t="str">
        <f t="shared" si="0"/>
        <v>Mia Sippel</v>
      </c>
      <c r="F13">
        <v>9.99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341</v>
      </c>
      <c r="B14" t="s">
        <v>210</v>
      </c>
      <c r="C14" t="str">
        <f t="shared" si="0"/>
        <v>Ida Weiland</v>
      </c>
      <c r="F14">
        <v>9.9700000000000006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315</v>
      </c>
      <c r="B15" t="s">
        <v>316</v>
      </c>
      <c r="C15" t="str">
        <f t="shared" si="0"/>
        <v>Valerie Richtberg</v>
      </c>
      <c r="F15">
        <v>9.9700000000000006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163</v>
      </c>
      <c r="B16" t="s">
        <v>143</v>
      </c>
      <c r="C16" t="str">
        <f t="shared" si="0"/>
        <v>Hendrik Fink</v>
      </c>
      <c r="F16">
        <v>9.9600000000000009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234</v>
      </c>
      <c r="B17" t="s">
        <v>309</v>
      </c>
      <c r="C17" t="str">
        <f t="shared" si="0"/>
        <v>Bjarne Lang</v>
      </c>
      <c r="F17">
        <v>9.94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324</v>
      </c>
      <c r="B18" t="s">
        <v>268</v>
      </c>
      <c r="C18" t="str">
        <f t="shared" si="0"/>
        <v>Alina Kokel</v>
      </c>
      <c r="F18">
        <v>9.93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138</v>
      </c>
      <c r="B19" t="s">
        <v>235</v>
      </c>
      <c r="C19" t="str">
        <f t="shared" si="0"/>
        <v>Emilia Bremer</v>
      </c>
      <c r="F19">
        <v>9.89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193</v>
      </c>
      <c r="B20" t="s">
        <v>330</v>
      </c>
      <c r="C20" t="str">
        <f t="shared" si="0"/>
        <v>Max Grabow</v>
      </c>
      <c r="F20">
        <v>9.8800000000000008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359</v>
      </c>
      <c r="B21" t="s">
        <v>360</v>
      </c>
      <c r="C21" t="str">
        <f t="shared" si="0"/>
        <v>Rami Hasoun</v>
      </c>
      <c r="F21">
        <v>9.75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142</v>
      </c>
      <c r="B22" t="s">
        <v>321</v>
      </c>
      <c r="C22" t="str">
        <f t="shared" si="0"/>
        <v>Marie Fritz</v>
      </c>
      <c r="F22">
        <v>9.69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325</v>
      </c>
      <c r="B23" t="s">
        <v>198</v>
      </c>
      <c r="C23" t="str">
        <f t="shared" si="0"/>
        <v>Amelie Thalmann</v>
      </c>
      <c r="F23">
        <v>9.23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331</v>
      </c>
      <c r="B24" t="s">
        <v>332</v>
      </c>
      <c r="C24" t="str">
        <f t="shared" si="0"/>
        <v>Lucas Bernhardt</v>
      </c>
      <c r="F24">
        <v>9.2200000000000006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355</v>
      </c>
      <c r="B25" t="s">
        <v>264</v>
      </c>
      <c r="C25" t="str">
        <f t="shared" si="0"/>
        <v>Lina Wicke</v>
      </c>
      <c r="F25">
        <v>9.19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353</v>
      </c>
      <c r="B26" t="s">
        <v>354</v>
      </c>
      <c r="C26" t="str">
        <f t="shared" si="0"/>
        <v>Nora Pettermann</v>
      </c>
      <c r="F26">
        <v>9.02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345</v>
      </c>
      <c r="B27" t="s">
        <v>344</v>
      </c>
      <c r="C27" t="str">
        <f t="shared" si="0"/>
        <v>Friedrich Wahl</v>
      </c>
      <c r="F27">
        <v>9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361</v>
      </c>
      <c r="B28" t="s">
        <v>362</v>
      </c>
      <c r="C28" t="str">
        <f t="shared" si="0"/>
        <v>Mia Sofie Glebe</v>
      </c>
      <c r="F28">
        <v>8.92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338</v>
      </c>
      <c r="B29" t="s">
        <v>339</v>
      </c>
      <c r="C29" t="str">
        <f t="shared" si="0"/>
        <v>Emmi Illgen</v>
      </c>
      <c r="F29">
        <v>8.83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342</v>
      </c>
      <c r="B30" t="s">
        <v>213</v>
      </c>
      <c r="C30" t="str">
        <f t="shared" si="0"/>
        <v>Mila Jost</v>
      </c>
      <c r="F30">
        <v>8.82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311</v>
      </c>
      <c r="B31" t="s">
        <v>312</v>
      </c>
      <c r="C31" t="str">
        <f t="shared" si="0"/>
        <v>Tim Wagner</v>
      </c>
      <c r="F31">
        <v>8.66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178</v>
      </c>
      <c r="B32" t="s">
        <v>326</v>
      </c>
      <c r="C32" t="str">
        <f t="shared" si="0"/>
        <v>Frieda Dörr</v>
      </c>
      <c r="F32">
        <v>8.6199999999999992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161</v>
      </c>
      <c r="B33" t="s">
        <v>343</v>
      </c>
      <c r="C33" t="str">
        <f t="shared" si="0"/>
        <v>Ella Renker</v>
      </c>
      <c r="F33">
        <v>8.6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363</v>
      </c>
      <c r="B34" t="s">
        <v>364</v>
      </c>
      <c r="C34" t="str">
        <f t="shared" ref="C34:C40" si="2">B34&amp;" "&amp;A34</f>
        <v>Carlota Delgado Vetter</v>
      </c>
      <c r="F34">
        <v>8.2200000000000006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247</v>
      </c>
      <c r="B35" t="s">
        <v>352</v>
      </c>
      <c r="C35" t="str">
        <f t="shared" si="2"/>
        <v>Thomas Steinacker</v>
      </c>
      <c r="F35">
        <v>8.16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283</v>
      </c>
      <c r="B36" t="s">
        <v>321</v>
      </c>
      <c r="C36" t="str">
        <f t="shared" si="2"/>
        <v>Marie Scheuermann</v>
      </c>
      <c r="F36">
        <v>7.75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344</v>
      </c>
      <c r="B37" t="s">
        <v>231</v>
      </c>
      <c r="C37" t="str">
        <f t="shared" si="2"/>
        <v>Emma Friedrich</v>
      </c>
      <c r="F37">
        <v>7.42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303</v>
      </c>
      <c r="B38" t="s">
        <v>336</v>
      </c>
      <c r="C38" t="str">
        <f t="shared" si="2"/>
        <v>Logan Kyle Penrod</v>
      </c>
      <c r="F38">
        <v>7.28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365</v>
      </c>
      <c r="B39" t="s">
        <v>366</v>
      </c>
      <c r="C39" t="str">
        <f t="shared" si="2"/>
        <v>Luisa Wand</v>
      </c>
      <c r="F39">
        <v>7.25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345</v>
      </c>
      <c r="B40" t="s">
        <v>346</v>
      </c>
      <c r="C40" t="str">
        <f t="shared" si="2"/>
        <v>Theresa Wahl</v>
      </c>
      <c r="F40">
        <v>7.13</v>
      </c>
      <c r="G40" t="e">
        <f>VLOOKUP(C40,Teilnehmer!$A$1:$A$200,1,FALSE)</f>
        <v>#N/A</v>
      </c>
      <c r="H40">
        <f t="shared" si="3"/>
        <v>0</v>
      </c>
    </row>
  </sheetData>
  <autoFilter ref="A1:H40" xr:uid="{00000000-0009-0000-0000-00000B000000}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0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356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8" x14ac:dyDescent="0.3">
      <c r="B2" t="s">
        <v>304</v>
      </c>
      <c r="C2" t="str">
        <f t="shared" si="0"/>
        <v xml:space="preserve">Linus Ryan </v>
      </c>
      <c r="F2">
        <v>96.5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357</v>
      </c>
      <c r="B3" t="s">
        <v>358</v>
      </c>
      <c r="C3" t="str">
        <f t="shared" si="0"/>
        <v>Enny Reitz</v>
      </c>
      <c r="F3">
        <v>94.5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305</v>
      </c>
      <c r="B4" t="s">
        <v>306</v>
      </c>
      <c r="C4" t="str">
        <f t="shared" si="0"/>
        <v>Jonne Zimmermann</v>
      </c>
      <c r="F4">
        <v>87.5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193</v>
      </c>
      <c r="B5" t="s">
        <v>330</v>
      </c>
      <c r="C5" t="str">
        <f t="shared" si="0"/>
        <v>Max Grabow</v>
      </c>
      <c r="F5">
        <v>86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234</v>
      </c>
      <c r="B6" t="s">
        <v>309</v>
      </c>
      <c r="C6" t="str">
        <f t="shared" si="0"/>
        <v>Bjarne Lang</v>
      </c>
      <c r="F6">
        <v>79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331</v>
      </c>
      <c r="B7" t="s">
        <v>332</v>
      </c>
      <c r="C7" t="str">
        <f t="shared" si="0"/>
        <v>Lucas Bernhardt</v>
      </c>
      <c r="F7">
        <v>77.5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247</v>
      </c>
      <c r="B8" t="s">
        <v>352</v>
      </c>
      <c r="C8" t="str">
        <f t="shared" si="0"/>
        <v>Thomas Steinacker</v>
      </c>
      <c r="F8">
        <v>73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303</v>
      </c>
      <c r="B9" t="s">
        <v>336</v>
      </c>
      <c r="C9" t="str">
        <f t="shared" si="0"/>
        <v>Logan Kyle Penrod</v>
      </c>
      <c r="F9">
        <v>71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257</v>
      </c>
      <c r="B10" t="s">
        <v>328</v>
      </c>
      <c r="C10" t="str">
        <f t="shared" si="0"/>
        <v>Jakob Ludwig</v>
      </c>
      <c r="F10">
        <v>70.5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313</v>
      </c>
      <c r="B11" t="s">
        <v>314</v>
      </c>
      <c r="C11" t="str">
        <f t="shared" si="0"/>
        <v>Neah Wagenführ</v>
      </c>
      <c r="F11">
        <v>70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345</v>
      </c>
      <c r="B12" t="s">
        <v>344</v>
      </c>
      <c r="C12" t="str">
        <f t="shared" si="0"/>
        <v>Friedrich Wahl</v>
      </c>
      <c r="F12">
        <v>69.5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216</v>
      </c>
      <c r="B13" t="s">
        <v>329</v>
      </c>
      <c r="C13" t="str">
        <f t="shared" si="0"/>
        <v>Malte Krusche</v>
      </c>
      <c r="F13">
        <v>68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353</v>
      </c>
      <c r="B14" t="s">
        <v>354</v>
      </c>
      <c r="C14" t="str">
        <f t="shared" si="0"/>
        <v>Nora Pettermann</v>
      </c>
      <c r="F14">
        <v>65.5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359</v>
      </c>
      <c r="B15" t="s">
        <v>360</v>
      </c>
      <c r="C15" t="str">
        <f t="shared" si="0"/>
        <v>Rami Hasoun</v>
      </c>
      <c r="F15">
        <v>65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265</v>
      </c>
      <c r="B16" t="s">
        <v>159</v>
      </c>
      <c r="C16" t="str">
        <f t="shared" si="0"/>
        <v>Elias Schwan</v>
      </c>
      <c r="F16">
        <v>63.5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315</v>
      </c>
      <c r="B17" t="s">
        <v>316</v>
      </c>
      <c r="C17" t="str">
        <f t="shared" si="0"/>
        <v>Valerie Richtberg</v>
      </c>
      <c r="F17">
        <v>63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136</v>
      </c>
      <c r="B18" t="s">
        <v>337</v>
      </c>
      <c r="C18" t="str">
        <f t="shared" si="0"/>
        <v>Pauline Heiß</v>
      </c>
      <c r="F18">
        <v>62.5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338</v>
      </c>
      <c r="B19" t="s">
        <v>339</v>
      </c>
      <c r="C19" t="str">
        <f t="shared" si="0"/>
        <v>Emmi Illgen</v>
      </c>
      <c r="F19">
        <v>61.5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142</v>
      </c>
      <c r="B20" t="s">
        <v>321</v>
      </c>
      <c r="C20" t="str">
        <f t="shared" si="0"/>
        <v>Marie Fritz</v>
      </c>
      <c r="F20">
        <v>60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158</v>
      </c>
      <c r="B21" t="s">
        <v>340</v>
      </c>
      <c r="C21" t="str">
        <f t="shared" si="0"/>
        <v>Liel Möller</v>
      </c>
      <c r="F21">
        <v>59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311</v>
      </c>
      <c r="B22" t="s">
        <v>312</v>
      </c>
      <c r="C22" t="str">
        <f t="shared" si="0"/>
        <v>Tim Wagner</v>
      </c>
      <c r="F22">
        <v>56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318</v>
      </c>
      <c r="B23" t="s">
        <v>319</v>
      </c>
      <c r="C23" t="str">
        <f t="shared" si="0"/>
        <v>Malia Staab</v>
      </c>
      <c r="F23">
        <v>56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324</v>
      </c>
      <c r="B24" t="s">
        <v>268</v>
      </c>
      <c r="C24" t="str">
        <f t="shared" si="0"/>
        <v>Alina Kokel</v>
      </c>
      <c r="F24">
        <v>55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163</v>
      </c>
      <c r="B25" t="s">
        <v>143</v>
      </c>
      <c r="C25" t="str">
        <f t="shared" si="0"/>
        <v>Hendrik Fink</v>
      </c>
      <c r="F25">
        <v>54.5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341</v>
      </c>
      <c r="B26" t="s">
        <v>210</v>
      </c>
      <c r="C26" t="str">
        <f t="shared" si="0"/>
        <v>Ida Weiland</v>
      </c>
      <c r="F26">
        <v>54.5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283</v>
      </c>
      <c r="B27" t="s">
        <v>321</v>
      </c>
      <c r="C27" t="str">
        <f t="shared" si="0"/>
        <v>Marie Scheuermann</v>
      </c>
      <c r="F27">
        <v>54.5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325</v>
      </c>
      <c r="B28" t="s">
        <v>198</v>
      </c>
      <c r="C28" t="str">
        <f t="shared" si="0"/>
        <v>Amelie Thalmann</v>
      </c>
      <c r="F28">
        <v>51.5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355</v>
      </c>
      <c r="B29" t="s">
        <v>264</v>
      </c>
      <c r="C29" t="str">
        <f t="shared" si="0"/>
        <v>Lina Wicke</v>
      </c>
      <c r="F29">
        <v>50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138</v>
      </c>
      <c r="B30" t="s">
        <v>235</v>
      </c>
      <c r="C30" t="str">
        <f t="shared" si="0"/>
        <v>Emilia Bremer</v>
      </c>
      <c r="F30">
        <v>48.5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322</v>
      </c>
      <c r="B31" t="s">
        <v>323</v>
      </c>
      <c r="C31" t="str">
        <f t="shared" si="0"/>
        <v>Mia Sippel</v>
      </c>
      <c r="F31">
        <v>46.5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342</v>
      </c>
      <c r="B32" t="s">
        <v>213</v>
      </c>
      <c r="C32" t="str">
        <f t="shared" si="0"/>
        <v>Mila Jost</v>
      </c>
      <c r="F32">
        <v>45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361</v>
      </c>
      <c r="B33" t="s">
        <v>362</v>
      </c>
      <c r="C33" t="str">
        <f t="shared" si="0"/>
        <v>Mia Sofie Glebe</v>
      </c>
      <c r="F33">
        <v>44.5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363</v>
      </c>
      <c r="B34" t="s">
        <v>364</v>
      </c>
      <c r="C34" t="str">
        <f t="shared" ref="C34:C40" si="2">B34&amp;" "&amp;A34</f>
        <v>Carlota Delgado Vetter</v>
      </c>
      <c r="F34">
        <v>44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320</v>
      </c>
      <c r="B35" t="s">
        <v>211</v>
      </c>
      <c r="C35" t="str">
        <f t="shared" si="2"/>
        <v>Clara Renz</v>
      </c>
      <c r="F35">
        <v>42.5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161</v>
      </c>
      <c r="B36" t="s">
        <v>343</v>
      </c>
      <c r="C36" t="str">
        <f t="shared" si="2"/>
        <v>Ella Renker</v>
      </c>
      <c r="F36">
        <v>42.5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344</v>
      </c>
      <c r="B37" t="s">
        <v>231</v>
      </c>
      <c r="C37" t="str">
        <f t="shared" si="2"/>
        <v>Emma Friedrich</v>
      </c>
      <c r="F37">
        <v>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345</v>
      </c>
      <c r="B38" t="s">
        <v>346</v>
      </c>
      <c r="C38" t="str">
        <f t="shared" si="2"/>
        <v>Theresa Wahl</v>
      </c>
      <c r="F38">
        <v>40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178</v>
      </c>
      <c r="B39" t="s">
        <v>326</v>
      </c>
      <c r="C39" t="str">
        <f t="shared" si="2"/>
        <v>Frieda Dörr</v>
      </c>
      <c r="F39">
        <v>37.5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365</v>
      </c>
      <c r="B40" t="s">
        <v>366</v>
      </c>
      <c r="C40" t="str">
        <f t="shared" si="2"/>
        <v>Luisa Wand</v>
      </c>
      <c r="F40">
        <v>33.5</v>
      </c>
      <c r="G40" t="e">
        <f>VLOOKUP(C40,Teilnehmer!$A$1:$A$200,1,FALSE)</f>
        <v>#N/A</v>
      </c>
      <c r="H40">
        <f t="shared" si="3"/>
        <v>0</v>
      </c>
    </row>
  </sheetData>
  <autoFilter ref="A1:H40" xr:uid="{00000000-0009-0000-0000-00000C000000}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4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367</v>
      </c>
      <c r="C1" t="str">
        <f t="shared" ref="C1:C38" si="0">B1&amp;" "&amp;A1</f>
        <v xml:space="preserve"> TU12_Angersbach_Hindernissprint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10" x14ac:dyDescent="0.3">
      <c r="B2" t="s">
        <v>314</v>
      </c>
      <c r="C2" t="str">
        <f t="shared" si="0"/>
        <v xml:space="preserve">Neah </v>
      </c>
      <c r="F2">
        <v>7.64</v>
      </c>
      <c r="G2" t="e">
        <f>VLOOKUP(C2,Teilnehmer!$A$1:$A$200,1,FALSE)</f>
        <v>#N/A</v>
      </c>
      <c r="H2">
        <f t="shared" ref="H2:H54" si="1">MOD(ROW(),2)</f>
        <v>0</v>
      </c>
    </row>
    <row r="3" spans="1:10" x14ac:dyDescent="0.3">
      <c r="A3" t="s">
        <v>305</v>
      </c>
      <c r="B3" t="s">
        <v>306</v>
      </c>
      <c r="C3" t="str">
        <f t="shared" si="0"/>
        <v>Jonne Zimmermann</v>
      </c>
      <c r="F3">
        <v>7.94</v>
      </c>
      <c r="G3" t="e">
        <f>VLOOKUP(C3,Teilnehmer!$A$1:$A$200,1,FALSE)</f>
        <v>#N/A</v>
      </c>
      <c r="H3">
        <f t="shared" si="1"/>
        <v>1</v>
      </c>
    </row>
    <row r="4" spans="1:10" x14ac:dyDescent="0.3">
      <c r="A4" t="s">
        <v>265</v>
      </c>
      <c r="B4" t="s">
        <v>159</v>
      </c>
      <c r="C4" t="str">
        <f t="shared" si="0"/>
        <v>Elias Schwan</v>
      </c>
      <c r="F4">
        <v>8.07</v>
      </c>
      <c r="G4" t="e">
        <f>VLOOKUP(C4,Teilnehmer!$A$1:$A$200,1,FALSE)</f>
        <v>#N/A</v>
      </c>
      <c r="H4">
        <f t="shared" si="1"/>
        <v>0</v>
      </c>
    </row>
    <row r="5" spans="1:10" x14ac:dyDescent="0.3">
      <c r="A5" t="s">
        <v>257</v>
      </c>
      <c r="B5" t="s">
        <v>328</v>
      </c>
      <c r="C5" t="str">
        <f t="shared" si="0"/>
        <v>Jakob Ludwig</v>
      </c>
      <c r="F5">
        <v>8.17</v>
      </c>
      <c r="G5" t="e">
        <f>VLOOKUP(C5,Teilnehmer!$A$1:$A$200,1,FALSE)</f>
        <v>#N/A</v>
      </c>
      <c r="H5">
        <f t="shared" si="1"/>
        <v>1</v>
      </c>
    </row>
    <row r="6" spans="1:10" x14ac:dyDescent="0.3">
      <c r="A6" t="s">
        <v>317</v>
      </c>
      <c r="B6" t="s">
        <v>206</v>
      </c>
      <c r="C6" t="str">
        <f t="shared" si="0"/>
        <v>Lea Dostal</v>
      </c>
      <c r="F6">
        <v>8.2100000000000009</v>
      </c>
      <c r="G6" t="e">
        <f>VLOOKUP(C6,Teilnehmer!$A$1:$A$200,1,FALSE)</f>
        <v>#N/A</v>
      </c>
      <c r="H6">
        <f t="shared" si="1"/>
        <v>0</v>
      </c>
    </row>
    <row r="7" spans="1:10" x14ac:dyDescent="0.3">
      <c r="A7" t="s">
        <v>193</v>
      </c>
      <c r="B7" t="s">
        <v>330</v>
      </c>
      <c r="C7" t="str">
        <f t="shared" si="0"/>
        <v>Max Grabow</v>
      </c>
      <c r="F7">
        <v>8.2200000000000006</v>
      </c>
      <c r="G7" t="e">
        <f>VLOOKUP(C7,Teilnehmer!$A$1:$A$200,1,FALSE)</f>
        <v>#N/A</v>
      </c>
      <c r="H7">
        <f t="shared" si="1"/>
        <v>1</v>
      </c>
    </row>
    <row r="8" spans="1:10" x14ac:dyDescent="0.3">
      <c r="A8" t="s">
        <v>303</v>
      </c>
      <c r="B8" t="s">
        <v>304</v>
      </c>
      <c r="C8" t="str">
        <f t="shared" si="0"/>
        <v>Linus Ryan Penrod</v>
      </c>
      <c r="F8">
        <v>8.33</v>
      </c>
      <c r="G8" t="e">
        <f>VLOOKUP(C8,Teilnehmer!$A$1:$A$200,1,FALSE)</f>
        <v>#N/A</v>
      </c>
      <c r="H8">
        <f t="shared" si="1"/>
        <v>0</v>
      </c>
    </row>
    <row r="9" spans="1:10" x14ac:dyDescent="0.3">
      <c r="A9" t="s">
        <v>315</v>
      </c>
      <c r="B9" t="s">
        <v>316</v>
      </c>
      <c r="C9" t="str">
        <f t="shared" si="0"/>
        <v>Valerie Richtberg</v>
      </c>
      <c r="F9">
        <v>8.34</v>
      </c>
      <c r="G9" t="e">
        <f>VLOOKUP(C9,Teilnehmer!$A$1:$A$200,1,FALSE)</f>
        <v>#N/A</v>
      </c>
      <c r="H9">
        <f t="shared" si="1"/>
        <v>1</v>
      </c>
    </row>
    <row r="10" spans="1:10" x14ac:dyDescent="0.3">
      <c r="A10" t="s">
        <v>216</v>
      </c>
      <c r="B10" t="s">
        <v>329</v>
      </c>
      <c r="C10" t="str">
        <f t="shared" si="0"/>
        <v>Malte Krusche</v>
      </c>
      <c r="F10">
        <v>8.3699999999999992</v>
      </c>
      <c r="G10" t="e">
        <f>VLOOKUP(C10,Teilnehmer!$A$1:$A$200,1,FALSE)</f>
        <v>#N/A</v>
      </c>
      <c r="H10">
        <f t="shared" si="1"/>
        <v>0</v>
      </c>
    </row>
    <row r="11" spans="1:10" x14ac:dyDescent="0.3">
      <c r="A11" t="s">
        <v>353</v>
      </c>
      <c r="B11" t="s">
        <v>354</v>
      </c>
      <c r="C11" t="str">
        <f t="shared" si="0"/>
        <v>Nora Pettermann</v>
      </c>
      <c r="F11" s="1">
        <v>8.4</v>
      </c>
      <c r="G11" t="e">
        <f>VLOOKUP(C11,Teilnehmer!$A$1:$A$200,1,FALSE)</f>
        <v>#N/A</v>
      </c>
      <c r="H11">
        <f t="shared" si="1"/>
        <v>1</v>
      </c>
      <c r="J11" s="1"/>
    </row>
    <row r="12" spans="1:10" x14ac:dyDescent="0.3">
      <c r="A12" t="s">
        <v>158</v>
      </c>
      <c r="B12" t="s">
        <v>340</v>
      </c>
      <c r="C12" t="str">
        <f t="shared" si="0"/>
        <v>Liel Möller</v>
      </c>
      <c r="F12">
        <v>8.58</v>
      </c>
      <c r="G12" t="e">
        <f>VLOOKUP(C12,Teilnehmer!$A$1:$A$200,1,FALSE)</f>
        <v>#N/A</v>
      </c>
      <c r="H12">
        <f t="shared" si="1"/>
        <v>0</v>
      </c>
    </row>
    <row r="13" spans="1:10" x14ac:dyDescent="0.3">
      <c r="A13" t="s">
        <v>138</v>
      </c>
      <c r="B13" t="s">
        <v>235</v>
      </c>
      <c r="C13" t="str">
        <f t="shared" si="0"/>
        <v>Emilia Bremer</v>
      </c>
      <c r="F13">
        <v>8.58</v>
      </c>
      <c r="G13" t="e">
        <f>VLOOKUP(C13,Teilnehmer!$A$1:$A$200,1,FALSE)</f>
        <v>#N/A</v>
      </c>
      <c r="H13">
        <f t="shared" si="1"/>
        <v>1</v>
      </c>
    </row>
    <row r="14" spans="1:10" x14ac:dyDescent="0.3">
      <c r="A14" t="s">
        <v>318</v>
      </c>
      <c r="B14" t="s">
        <v>319</v>
      </c>
      <c r="C14" t="str">
        <f t="shared" si="0"/>
        <v>Malia Staab</v>
      </c>
      <c r="F14">
        <v>8.59</v>
      </c>
      <c r="G14" t="e">
        <f>VLOOKUP(C14,Teilnehmer!$A$1:$A$200,1,FALSE)</f>
        <v>#N/A</v>
      </c>
      <c r="H14">
        <f t="shared" si="1"/>
        <v>0</v>
      </c>
    </row>
    <row r="15" spans="1:10" x14ac:dyDescent="0.3">
      <c r="A15" t="s">
        <v>136</v>
      </c>
      <c r="B15" t="s">
        <v>337</v>
      </c>
      <c r="C15" t="str">
        <f t="shared" si="0"/>
        <v>Pauline Heiß</v>
      </c>
      <c r="F15">
        <v>8.67</v>
      </c>
      <c r="G15" t="e">
        <f>VLOOKUP(C15,Teilnehmer!$A$1:$A$200,1,FALSE)</f>
        <v>#N/A</v>
      </c>
      <c r="H15">
        <f t="shared" si="1"/>
        <v>1</v>
      </c>
    </row>
    <row r="16" spans="1:10" x14ac:dyDescent="0.3">
      <c r="A16" t="s">
        <v>184</v>
      </c>
      <c r="B16" t="s">
        <v>308</v>
      </c>
      <c r="C16" t="str">
        <f t="shared" si="0"/>
        <v>Stas Lachenmaier</v>
      </c>
      <c r="F16">
        <v>8.68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324</v>
      </c>
      <c r="B17" t="s">
        <v>268</v>
      </c>
      <c r="C17" t="str">
        <f t="shared" si="0"/>
        <v>Alina Kokel</v>
      </c>
      <c r="F17">
        <v>8.7100000000000009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234</v>
      </c>
      <c r="B18" t="s">
        <v>309</v>
      </c>
      <c r="C18" t="str">
        <f t="shared" si="0"/>
        <v>Bjarne Lang</v>
      </c>
      <c r="F18">
        <v>8.74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357</v>
      </c>
      <c r="B19" t="s">
        <v>358</v>
      </c>
      <c r="C19" t="str">
        <f t="shared" si="0"/>
        <v>Enny Reitz</v>
      </c>
      <c r="F19">
        <v>8.75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368</v>
      </c>
      <c r="B20" t="s">
        <v>369</v>
      </c>
      <c r="C20" t="str">
        <f t="shared" si="0"/>
        <v>Hannah Lochhaas</v>
      </c>
      <c r="F20">
        <v>8.77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310</v>
      </c>
      <c r="B21" t="s">
        <v>133</v>
      </c>
      <c r="C21" t="str">
        <f t="shared" si="0"/>
        <v>Leon Büchner</v>
      </c>
      <c r="F21">
        <v>8.77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341</v>
      </c>
      <c r="B22" t="s">
        <v>210</v>
      </c>
      <c r="C22" t="str">
        <f t="shared" si="0"/>
        <v>Ida Weiland</v>
      </c>
      <c r="F22">
        <v>8.8000000000000007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212</v>
      </c>
      <c r="B23" t="s">
        <v>333</v>
      </c>
      <c r="C23" t="str">
        <f t="shared" si="0"/>
        <v>Jacob Gaudl</v>
      </c>
      <c r="F23">
        <v>8.83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161</v>
      </c>
      <c r="B24" t="s">
        <v>343</v>
      </c>
      <c r="C24" t="str">
        <f t="shared" si="0"/>
        <v>Ella Renker</v>
      </c>
      <c r="F24">
        <v>8.83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338</v>
      </c>
      <c r="B25" t="s">
        <v>339</v>
      </c>
      <c r="C25" t="str">
        <f t="shared" si="0"/>
        <v>Emmi Illgen</v>
      </c>
      <c r="F25">
        <v>8.8699999999999992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359</v>
      </c>
      <c r="B26" t="s">
        <v>360</v>
      </c>
      <c r="C26" t="str">
        <f t="shared" si="0"/>
        <v>Rami Hasoun</v>
      </c>
      <c r="F26">
        <v>8.92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163</v>
      </c>
      <c r="B27" t="s">
        <v>143</v>
      </c>
      <c r="C27" t="str">
        <f t="shared" si="0"/>
        <v>Hendrik Fink</v>
      </c>
      <c r="F27">
        <v>9.08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331</v>
      </c>
      <c r="B28" t="s">
        <v>332</v>
      </c>
      <c r="C28" t="str">
        <f t="shared" si="0"/>
        <v>Lucas Bernhardt</v>
      </c>
      <c r="F28">
        <v>9.14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142</v>
      </c>
      <c r="B29" t="s">
        <v>321</v>
      </c>
      <c r="C29" t="str">
        <f t="shared" si="0"/>
        <v>Marie Fritz</v>
      </c>
      <c r="F29">
        <v>9.4700000000000006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311</v>
      </c>
      <c r="B30" t="s">
        <v>312</v>
      </c>
      <c r="C30" t="str">
        <f t="shared" si="0"/>
        <v>Tim Wagner</v>
      </c>
      <c r="F30">
        <v>9.48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325</v>
      </c>
      <c r="B31" t="s">
        <v>198</v>
      </c>
      <c r="C31" t="str">
        <f t="shared" si="0"/>
        <v>Amelie Thalmann</v>
      </c>
      <c r="F31">
        <v>9.5299999999999994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345</v>
      </c>
      <c r="B32" t="s">
        <v>344</v>
      </c>
      <c r="C32" t="str">
        <f t="shared" si="0"/>
        <v>Friedrich Wahl</v>
      </c>
      <c r="F32">
        <v>9.5399999999999991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334</v>
      </c>
      <c r="B33" t="s">
        <v>335</v>
      </c>
      <c r="C33" t="str">
        <f t="shared" si="0"/>
        <v>Adrian Herdt</v>
      </c>
      <c r="F33">
        <v>9.61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165</v>
      </c>
      <c r="B34" t="s">
        <v>284</v>
      </c>
      <c r="C34" t="str">
        <f t="shared" si="0"/>
        <v>Hanna Schmidt</v>
      </c>
      <c r="F34">
        <v>9.98</v>
      </c>
      <c r="G34" t="e">
        <f>VLOOKUP(C34,Teilnehmer!$A$1:$A$200,1,FALSE)</f>
        <v>#N/A</v>
      </c>
      <c r="H34">
        <f t="shared" si="1"/>
        <v>0</v>
      </c>
    </row>
    <row r="35" spans="1:8" x14ac:dyDescent="0.3">
      <c r="A35" t="s">
        <v>370</v>
      </c>
      <c r="B35" t="s">
        <v>371</v>
      </c>
      <c r="C35" t="str">
        <f t="shared" si="0"/>
        <v>Mirja Paul</v>
      </c>
      <c r="F35">
        <v>10.119999999999999</v>
      </c>
      <c r="G35" t="e">
        <f>VLOOKUP(C35,Teilnehmer!$A$1:$A$200,1,FALSE)</f>
        <v>#N/A</v>
      </c>
      <c r="H35">
        <f t="shared" si="1"/>
        <v>1</v>
      </c>
    </row>
    <row r="36" spans="1:8" x14ac:dyDescent="0.3">
      <c r="A36" t="s">
        <v>283</v>
      </c>
      <c r="B36" t="s">
        <v>321</v>
      </c>
      <c r="C36" t="str">
        <f t="shared" si="0"/>
        <v>Marie Scheuermann</v>
      </c>
      <c r="F36">
        <v>10.49</v>
      </c>
      <c r="G36" t="e">
        <f>VLOOKUP(C36,Teilnehmer!$A$1:$A$200,1,FALSE)</f>
        <v>#N/A</v>
      </c>
      <c r="H36">
        <f t="shared" si="1"/>
        <v>0</v>
      </c>
    </row>
    <row r="37" spans="1:8" x14ac:dyDescent="0.3">
      <c r="A37" t="s">
        <v>178</v>
      </c>
      <c r="B37" t="s">
        <v>326</v>
      </c>
      <c r="C37" t="str">
        <f t="shared" si="0"/>
        <v>Frieda Dörr</v>
      </c>
      <c r="F37">
        <v>10.83</v>
      </c>
      <c r="G37" t="e">
        <f>VLOOKUP(C37,Teilnehmer!$A$1:$A$200,1,FALSE)</f>
        <v>#N/A</v>
      </c>
      <c r="H37">
        <f t="shared" si="1"/>
        <v>1</v>
      </c>
    </row>
    <row r="38" spans="1:8" x14ac:dyDescent="0.3">
      <c r="A38" t="s">
        <v>355</v>
      </c>
      <c r="B38" t="s">
        <v>264</v>
      </c>
      <c r="C38" t="str">
        <f t="shared" si="0"/>
        <v>Lina Wicke</v>
      </c>
      <c r="F38">
        <v>13.24</v>
      </c>
      <c r="G38" t="e">
        <f>VLOOKUP(C38,Teilnehmer!$A$1:$A$200,1,FALSE)</f>
        <v>#N/A</v>
      </c>
      <c r="H38">
        <f t="shared" si="1"/>
        <v>0</v>
      </c>
    </row>
    <row r="39" spans="1:8" x14ac:dyDescent="0.3">
      <c r="G39">
        <f>VLOOKUP(C39,Teilnehmer!$A$1:$A$200,1,FALSE)</f>
        <v>0</v>
      </c>
      <c r="H39">
        <f t="shared" si="1"/>
        <v>1</v>
      </c>
    </row>
    <row r="40" spans="1:8" x14ac:dyDescent="0.3">
      <c r="G40">
        <f>VLOOKUP(C40,Teilnehmer!$A$1:$A$200,1,FALSE)</f>
        <v>0</v>
      </c>
      <c r="H40">
        <f t="shared" si="1"/>
        <v>0</v>
      </c>
    </row>
    <row r="41" spans="1:8" x14ac:dyDescent="0.3">
      <c r="G41">
        <f>VLOOKUP(C41,Teilnehmer!$A$1:$A$200,1,FALSE)</f>
        <v>0</v>
      </c>
      <c r="H41">
        <f t="shared" si="1"/>
        <v>1</v>
      </c>
    </row>
    <row r="42" spans="1:8" x14ac:dyDescent="0.3">
      <c r="G42">
        <f>VLOOKUP(C42,Teilnehmer!$A$1:$A$200,1,FALSE)</f>
        <v>0</v>
      </c>
      <c r="H42">
        <f t="shared" si="1"/>
        <v>0</v>
      </c>
    </row>
    <row r="43" spans="1:8" x14ac:dyDescent="0.3">
      <c r="G43">
        <f>VLOOKUP(C43,Teilnehmer!$A$1:$A$200,1,FALSE)</f>
        <v>0</v>
      </c>
      <c r="H43">
        <f t="shared" si="1"/>
        <v>1</v>
      </c>
    </row>
    <row r="44" spans="1:8" x14ac:dyDescent="0.3">
      <c r="G44">
        <f>VLOOKUP(C44,Teilnehmer!$A$1:$A$200,1,FALSE)</f>
        <v>0</v>
      </c>
      <c r="H44">
        <f t="shared" si="1"/>
        <v>0</v>
      </c>
    </row>
    <row r="45" spans="1:8" x14ac:dyDescent="0.3">
      <c r="G45">
        <f>VLOOKUP(C45,Teilnehmer!$A$1:$A$200,1,FALSE)</f>
        <v>0</v>
      </c>
      <c r="H45">
        <f t="shared" si="1"/>
        <v>1</v>
      </c>
    </row>
    <row r="46" spans="1:8" x14ac:dyDescent="0.3">
      <c r="G46">
        <f>VLOOKUP(C46,Teilnehmer!$A$1:$A$200,1,FALSE)</f>
        <v>0</v>
      </c>
      <c r="H46">
        <f t="shared" si="1"/>
        <v>0</v>
      </c>
    </row>
    <row r="47" spans="1:8" x14ac:dyDescent="0.3">
      <c r="G47">
        <f>VLOOKUP(C47,Teilnehmer!$A$1:$A$200,1,FALSE)</f>
        <v>0</v>
      </c>
      <c r="H47">
        <f t="shared" si="1"/>
        <v>1</v>
      </c>
    </row>
    <row r="48" spans="1:8" x14ac:dyDescent="0.3">
      <c r="G48">
        <f>VLOOKUP(C48,Teilnehmer!$A$1:$A$200,1,FALSE)</f>
        <v>0</v>
      </c>
      <c r="H48">
        <f t="shared" si="1"/>
        <v>0</v>
      </c>
    </row>
    <row r="49" spans="7:8" x14ac:dyDescent="0.3">
      <c r="G49">
        <f>VLOOKUP(C49,Teilnehmer!$A$1:$A$200,1,FALSE)</f>
        <v>0</v>
      </c>
      <c r="H49">
        <f t="shared" si="1"/>
        <v>1</v>
      </c>
    </row>
    <row r="50" spans="7:8" x14ac:dyDescent="0.3">
      <c r="G50">
        <f>VLOOKUP(C50,Teilnehmer!$A$1:$A$200,1,FALSE)</f>
        <v>0</v>
      </c>
      <c r="H50">
        <f t="shared" si="1"/>
        <v>0</v>
      </c>
    </row>
    <row r="51" spans="7:8" x14ac:dyDescent="0.3">
      <c r="G51">
        <f>VLOOKUP(C51,Teilnehmer!$A$1:$A$200,1,FALSE)</f>
        <v>0</v>
      </c>
      <c r="H51">
        <f t="shared" si="1"/>
        <v>1</v>
      </c>
    </row>
    <row r="52" spans="7:8" x14ac:dyDescent="0.3">
      <c r="G52">
        <f>VLOOKUP(C52,Teilnehmer!$A$1:$A$200,1,FALSE)</f>
        <v>0</v>
      </c>
      <c r="H52">
        <f t="shared" si="1"/>
        <v>0</v>
      </c>
    </row>
    <row r="53" spans="7:8" x14ac:dyDescent="0.3">
      <c r="G53">
        <f>VLOOKUP(C53,Teilnehmer!$A$1:$A$200,1,FALSE)</f>
        <v>0</v>
      </c>
      <c r="H53">
        <f t="shared" si="1"/>
        <v>1</v>
      </c>
    </row>
    <row r="54" spans="7:8" x14ac:dyDescent="0.3">
      <c r="G54">
        <f>VLOOKUP(C54,Teilnehmer!$A$1:$A$200,1,FALSE)</f>
        <v>0</v>
      </c>
      <c r="H54">
        <f t="shared" si="1"/>
        <v>0</v>
      </c>
    </row>
  </sheetData>
  <autoFilter ref="A1:F30" xr:uid="{00000000-0009-0000-0000-00000D000000}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372</v>
      </c>
      <c r="C1" t="str">
        <f t="shared" ref="C1:C33" si="0">B1&amp;" "&amp;A1</f>
        <v xml:space="preserve"> TU12_Angersbach_Hoch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8" x14ac:dyDescent="0.3">
      <c r="B2" t="s">
        <v>306</v>
      </c>
      <c r="C2" t="str">
        <f t="shared" si="0"/>
        <v xml:space="preserve">Jonne </v>
      </c>
      <c r="F2">
        <v>1.25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317</v>
      </c>
      <c r="B3" t="s">
        <v>206</v>
      </c>
      <c r="C3" t="str">
        <f t="shared" si="0"/>
        <v>Lea Dostal</v>
      </c>
      <c r="F3">
        <v>1.25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318</v>
      </c>
      <c r="B4" t="s">
        <v>319</v>
      </c>
      <c r="C4" t="str">
        <f t="shared" si="0"/>
        <v>Malia Staab</v>
      </c>
      <c r="F4">
        <v>1.2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265</v>
      </c>
      <c r="B5" t="s">
        <v>159</v>
      </c>
      <c r="C5" t="str">
        <f t="shared" si="0"/>
        <v>Elias Schwan</v>
      </c>
      <c r="F5">
        <v>1.1499999999999999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324</v>
      </c>
      <c r="B6" t="s">
        <v>268</v>
      </c>
      <c r="C6" t="str">
        <f t="shared" si="0"/>
        <v>Alina Kokel</v>
      </c>
      <c r="F6">
        <v>1.1000000000000001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257</v>
      </c>
      <c r="B7" t="s">
        <v>328</v>
      </c>
      <c r="C7" t="str">
        <f t="shared" si="0"/>
        <v>Jakob Ludwig</v>
      </c>
      <c r="F7">
        <v>1.1000000000000001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136</v>
      </c>
      <c r="B8" t="s">
        <v>337</v>
      </c>
      <c r="C8" t="str">
        <f t="shared" si="0"/>
        <v>Pauline Heiß</v>
      </c>
      <c r="F8">
        <v>1.1000000000000001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234</v>
      </c>
      <c r="B9" t="s">
        <v>309</v>
      </c>
      <c r="C9" t="str">
        <f t="shared" si="0"/>
        <v>Bjarne Lang</v>
      </c>
      <c r="F9">
        <v>1.1000000000000001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313</v>
      </c>
      <c r="B10" t="s">
        <v>314</v>
      </c>
      <c r="C10" t="str">
        <f t="shared" si="0"/>
        <v>Neah Wagenführ</v>
      </c>
      <c r="F10">
        <v>1.1000000000000001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184</v>
      </c>
      <c r="B11" t="s">
        <v>308</v>
      </c>
      <c r="C11" t="str">
        <f t="shared" si="0"/>
        <v>Stas Lachenmaier</v>
      </c>
      <c r="F11">
        <v>1.1000000000000001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303</v>
      </c>
      <c r="B12" t="s">
        <v>304</v>
      </c>
      <c r="C12" t="str">
        <f t="shared" si="0"/>
        <v>Linus Ryan Penrod</v>
      </c>
      <c r="F12">
        <v>1.05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138</v>
      </c>
      <c r="B13" t="s">
        <v>235</v>
      </c>
      <c r="C13" t="str">
        <f t="shared" si="0"/>
        <v>Emilia Bremer</v>
      </c>
      <c r="F13">
        <v>1.05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193</v>
      </c>
      <c r="B14" t="s">
        <v>330</v>
      </c>
      <c r="C14" t="str">
        <f t="shared" si="0"/>
        <v>Max Grabow</v>
      </c>
      <c r="F14">
        <v>1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357</v>
      </c>
      <c r="B15" t="s">
        <v>358</v>
      </c>
      <c r="C15" t="str">
        <f t="shared" si="0"/>
        <v>Enny Reitz</v>
      </c>
      <c r="F15">
        <v>1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325</v>
      </c>
      <c r="B16" t="s">
        <v>198</v>
      </c>
      <c r="C16" t="str">
        <f t="shared" si="0"/>
        <v>Amelie Thalmann</v>
      </c>
      <c r="F16">
        <v>1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212</v>
      </c>
      <c r="B17" t="s">
        <v>333</v>
      </c>
      <c r="C17" t="str">
        <f t="shared" si="0"/>
        <v>Jacob Gaudl</v>
      </c>
      <c r="F17">
        <v>1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142</v>
      </c>
      <c r="B18" t="s">
        <v>321</v>
      </c>
      <c r="C18" t="str">
        <f t="shared" si="0"/>
        <v>Marie Fritz</v>
      </c>
      <c r="F18">
        <v>1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315</v>
      </c>
      <c r="B19" t="s">
        <v>316</v>
      </c>
      <c r="C19" t="str">
        <f t="shared" si="0"/>
        <v>Valerie Richtberg</v>
      </c>
      <c r="F19">
        <v>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331</v>
      </c>
      <c r="B20" t="s">
        <v>332</v>
      </c>
      <c r="C20" t="str">
        <f t="shared" si="0"/>
        <v>Lucas Bernhardt</v>
      </c>
      <c r="F20">
        <v>0.95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341</v>
      </c>
      <c r="B21" t="s">
        <v>210</v>
      </c>
      <c r="C21" t="str">
        <f t="shared" si="0"/>
        <v>Ida Weiland</v>
      </c>
      <c r="F21">
        <v>0.95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353</v>
      </c>
      <c r="B22" t="s">
        <v>354</v>
      </c>
      <c r="C22" t="str">
        <f t="shared" si="0"/>
        <v>Nora Pettermann</v>
      </c>
      <c r="F22">
        <v>0.95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158</v>
      </c>
      <c r="B23" t="s">
        <v>340</v>
      </c>
      <c r="C23" t="str">
        <f t="shared" si="0"/>
        <v>Liel Möller</v>
      </c>
      <c r="F23">
        <v>0.95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310</v>
      </c>
      <c r="B24" t="s">
        <v>133</v>
      </c>
      <c r="C24" t="str">
        <f t="shared" si="0"/>
        <v>Leon Büchner</v>
      </c>
      <c r="F24">
        <v>0.95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311</v>
      </c>
      <c r="B25" t="s">
        <v>312</v>
      </c>
      <c r="C25" t="str">
        <f t="shared" si="0"/>
        <v>Tim Wagner</v>
      </c>
      <c r="F25">
        <v>0.85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283</v>
      </c>
      <c r="B26" t="s">
        <v>321</v>
      </c>
      <c r="C26" t="str">
        <f t="shared" si="0"/>
        <v>Marie Scheuermann</v>
      </c>
      <c r="F26">
        <v>0.85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338</v>
      </c>
      <c r="B27" t="s">
        <v>339</v>
      </c>
      <c r="C27" t="str">
        <f t="shared" si="0"/>
        <v>Emmi Illgen</v>
      </c>
      <c r="F27">
        <v>0.85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370</v>
      </c>
      <c r="B28" t="s">
        <v>371</v>
      </c>
      <c r="C28" t="str">
        <f t="shared" si="0"/>
        <v>Mirja Paul</v>
      </c>
      <c r="F28">
        <v>0.85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359</v>
      </c>
      <c r="B29" t="s">
        <v>360</v>
      </c>
      <c r="C29" t="str">
        <f t="shared" si="0"/>
        <v>Rami Hasoun</v>
      </c>
      <c r="F29">
        <v>0.85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216</v>
      </c>
      <c r="B30" t="s">
        <v>329</v>
      </c>
      <c r="C30" t="str">
        <f t="shared" si="0"/>
        <v>Malte Krusche</v>
      </c>
      <c r="F30">
        <v>0.85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368</v>
      </c>
      <c r="B31" t="s">
        <v>369</v>
      </c>
      <c r="C31" t="str">
        <f t="shared" si="0"/>
        <v>Hannah Lochhaas</v>
      </c>
      <c r="F31">
        <v>0.85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178</v>
      </c>
      <c r="B32" t="s">
        <v>326</v>
      </c>
      <c r="C32" t="str">
        <f t="shared" si="0"/>
        <v>Frieda Dörr</v>
      </c>
      <c r="F32">
        <v>0.85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345</v>
      </c>
      <c r="B33" t="s">
        <v>344</v>
      </c>
      <c r="C33" t="str">
        <f t="shared" si="0"/>
        <v>Friedrich Wahl</v>
      </c>
      <c r="F33">
        <v>0.85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161</v>
      </c>
      <c r="B34" t="s">
        <v>343</v>
      </c>
      <c r="C34" t="str">
        <f t="shared" ref="C34:C38" si="2">B34&amp;" "&amp;A34</f>
        <v>Ella Renker</v>
      </c>
      <c r="F34">
        <v>0.85</v>
      </c>
      <c r="G34" t="e">
        <f>VLOOKUP(C34,Teilnehmer!$A$1:$A$200,1,FALSE)</f>
        <v>#N/A</v>
      </c>
      <c r="H34">
        <f t="shared" ref="H34:H38" si="3">MOD(ROW(),2)</f>
        <v>0</v>
      </c>
    </row>
    <row r="35" spans="1:8" x14ac:dyDescent="0.3">
      <c r="A35" t="s">
        <v>163</v>
      </c>
      <c r="B35" t="s">
        <v>143</v>
      </c>
      <c r="C35" t="str">
        <f t="shared" si="2"/>
        <v>Hendrik Fink</v>
      </c>
      <c r="F35">
        <v>0.85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165</v>
      </c>
      <c r="B36" t="s">
        <v>284</v>
      </c>
      <c r="C36" t="str">
        <f t="shared" si="2"/>
        <v>Hanna Schmidt</v>
      </c>
      <c r="F36">
        <v>0.85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355</v>
      </c>
      <c r="B37" t="s">
        <v>264</v>
      </c>
      <c r="C37" t="str">
        <f t="shared" si="2"/>
        <v>Lina Wicke</v>
      </c>
      <c r="F37">
        <v>0.85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334</v>
      </c>
      <c r="B38" t="s">
        <v>335</v>
      </c>
      <c r="C38" t="str">
        <f t="shared" si="2"/>
        <v>Adrian Herdt</v>
      </c>
      <c r="F38">
        <v>0.85</v>
      </c>
      <c r="G38" t="e">
        <f>VLOOKUP(C38,Teilnehmer!$A$1:$A$200,1,FALSE)</f>
        <v>#N/A</v>
      </c>
      <c r="H38">
        <f t="shared" si="3"/>
        <v>0</v>
      </c>
    </row>
  </sheetData>
  <autoFilter ref="A1:H38" xr:uid="{00000000-0009-0000-0000-00000E000000}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89"/>
  <sheetViews>
    <sheetView workbookViewId="0">
      <selection activeCell="F69" sqref="F69:F89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427</v>
      </c>
      <c r="C1" t="str">
        <f>B1&amp;" "&amp;A1</f>
        <v xml:space="preserve"> TU12_Frischborn_Weit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8" x14ac:dyDescent="0.3">
      <c r="A2" t="s">
        <v>132</v>
      </c>
      <c r="B2" t="s">
        <v>133</v>
      </c>
      <c r="C2" t="str">
        <f t="shared" ref="C2:C65" si="0">B2&amp;" "&amp;A2</f>
        <v>Leon Leinweber</v>
      </c>
      <c r="F2">
        <v>33</v>
      </c>
      <c r="G2" t="str">
        <f>VLOOKUP(C2,Teilnehmer!$A$1:$A$200,1,FALSE)</f>
        <v>Leon Leinweber</v>
      </c>
      <c r="H2">
        <f>MOD(ROW(),2)</f>
        <v>0</v>
      </c>
    </row>
    <row r="3" spans="1:8" x14ac:dyDescent="0.3">
      <c r="A3" t="s">
        <v>148</v>
      </c>
      <c r="B3" t="s">
        <v>149</v>
      </c>
      <c r="C3" t="str">
        <f t="shared" si="0"/>
        <v>Salvador Albert Hillebrand Uribe</v>
      </c>
      <c r="F3">
        <v>33</v>
      </c>
      <c r="G3" t="str">
        <f>VLOOKUP(C3,Teilnehmer!$A$1:$A$200,1,FALSE)</f>
        <v>Salvador Albert Hillebrand Uribe</v>
      </c>
      <c r="H3">
        <f t="shared" ref="H3:H34" si="1">MOD(ROW(),2)</f>
        <v>1</v>
      </c>
    </row>
    <row r="4" spans="1:8" x14ac:dyDescent="0.3">
      <c r="A4" t="s">
        <v>136</v>
      </c>
      <c r="B4" t="s">
        <v>137</v>
      </c>
      <c r="C4" t="str">
        <f t="shared" si="0"/>
        <v>Anton Heiß</v>
      </c>
      <c r="F4">
        <v>33</v>
      </c>
      <c r="G4" t="str">
        <f>VLOOKUP(C4,Teilnehmer!$A$1:$A$200,1,FALSE)</f>
        <v>Anton Heiß</v>
      </c>
      <c r="H4">
        <f t="shared" si="1"/>
        <v>0</v>
      </c>
    </row>
    <row r="5" spans="1:8" x14ac:dyDescent="0.3">
      <c r="A5" t="s">
        <v>138</v>
      </c>
      <c r="B5" t="s">
        <v>139</v>
      </c>
      <c r="C5" t="str">
        <f t="shared" si="0"/>
        <v>Maximilian Bremer</v>
      </c>
      <c r="F5">
        <v>32</v>
      </c>
      <c r="G5" t="str">
        <f>VLOOKUP(C5,Teilnehmer!$A$1:$A$200,1,FALSE)</f>
        <v>Maximilian Bremer</v>
      </c>
      <c r="H5">
        <f t="shared" si="1"/>
        <v>1</v>
      </c>
    </row>
    <row r="6" spans="1:8" x14ac:dyDescent="0.3">
      <c r="A6" t="s">
        <v>205</v>
      </c>
      <c r="B6" t="s">
        <v>206</v>
      </c>
      <c r="C6" t="str">
        <f t="shared" si="0"/>
        <v>Lea Abeska</v>
      </c>
      <c r="F6">
        <v>31</v>
      </c>
      <c r="G6" t="str">
        <f>VLOOKUP(C6,Teilnehmer!$A$1:$A$200,1,FALSE)</f>
        <v>Lea Abeska</v>
      </c>
      <c r="H6">
        <f t="shared" si="1"/>
        <v>0</v>
      </c>
    </row>
    <row r="7" spans="1:8" x14ac:dyDescent="0.3">
      <c r="A7" t="s">
        <v>165</v>
      </c>
      <c r="B7" t="s">
        <v>375</v>
      </c>
      <c r="C7" t="str">
        <f t="shared" si="0"/>
        <v>Hannes Schmidt</v>
      </c>
      <c r="F7">
        <v>31</v>
      </c>
      <c r="G7" t="str">
        <f>VLOOKUP(C7,Teilnehmer!$A$1:$A$200,1,FALSE)</f>
        <v>Hannes Schmidt</v>
      </c>
      <c r="H7">
        <f t="shared" si="1"/>
        <v>1</v>
      </c>
    </row>
    <row r="8" spans="1:8" x14ac:dyDescent="0.3">
      <c r="A8" t="s">
        <v>165</v>
      </c>
      <c r="B8" t="s">
        <v>211</v>
      </c>
      <c r="C8" t="str">
        <f t="shared" si="0"/>
        <v>Clara Schmidt</v>
      </c>
      <c r="F8">
        <v>30</v>
      </c>
      <c r="G8" t="str">
        <f>VLOOKUP(C8,Teilnehmer!$A$1:$A$200,1,FALSE)</f>
        <v>Clara Schmidt</v>
      </c>
      <c r="H8">
        <f t="shared" si="1"/>
        <v>0</v>
      </c>
    </row>
    <row r="9" spans="1:8" x14ac:dyDescent="0.3">
      <c r="A9" t="s">
        <v>154</v>
      </c>
      <c r="B9" t="s">
        <v>155</v>
      </c>
      <c r="C9" t="str">
        <f t="shared" si="0"/>
        <v>Oliver Stippich</v>
      </c>
      <c r="F9">
        <v>30</v>
      </c>
      <c r="G9" t="str">
        <f>VLOOKUP(C9,Teilnehmer!$A$1:$A$200,1,FALSE)</f>
        <v>Oliver Stippich</v>
      </c>
      <c r="H9">
        <f t="shared" si="1"/>
        <v>1</v>
      </c>
    </row>
    <row r="10" spans="1:8" x14ac:dyDescent="0.3">
      <c r="A10" t="s">
        <v>241</v>
      </c>
      <c r="B10" t="s">
        <v>242</v>
      </c>
      <c r="C10" t="str">
        <f t="shared" si="0"/>
        <v>Annabell Kemmler</v>
      </c>
      <c r="F10">
        <v>30</v>
      </c>
      <c r="G10" t="str">
        <f>VLOOKUP(C10,Teilnehmer!$A$1:$A$200,1,FALSE)</f>
        <v>Annabell Kemmler</v>
      </c>
      <c r="H10">
        <f t="shared" si="1"/>
        <v>0</v>
      </c>
    </row>
    <row r="11" spans="1:8" x14ac:dyDescent="0.3">
      <c r="A11" t="s">
        <v>428</v>
      </c>
      <c r="B11" t="s">
        <v>244</v>
      </c>
      <c r="C11" t="str">
        <f t="shared" si="0"/>
        <v>Nele Dornbach</v>
      </c>
      <c r="F11">
        <v>30</v>
      </c>
      <c r="G11" t="str">
        <f>VLOOKUP(C11,Teilnehmer!$A$1:$A$200,1,FALSE)</f>
        <v>Nele Dornbach</v>
      </c>
      <c r="H11">
        <f t="shared" si="1"/>
        <v>1</v>
      </c>
    </row>
    <row r="12" spans="1:8" x14ac:dyDescent="0.3">
      <c r="A12" t="s">
        <v>140</v>
      </c>
      <c r="B12" t="s">
        <v>141</v>
      </c>
      <c r="C12" t="str">
        <f t="shared" si="0"/>
        <v>Pepe Lotz</v>
      </c>
      <c r="F12">
        <v>29</v>
      </c>
      <c r="G12" t="str">
        <f>VLOOKUP(C12,Teilnehmer!$A$1:$A$200,1,FALSE)</f>
        <v>Pepe Lotz</v>
      </c>
      <c r="H12">
        <f t="shared" si="1"/>
        <v>0</v>
      </c>
    </row>
    <row r="13" spans="1:8" x14ac:dyDescent="0.3">
      <c r="A13" t="s">
        <v>261</v>
      </c>
      <c r="B13" t="s">
        <v>262</v>
      </c>
      <c r="C13" t="str">
        <f t="shared" si="0"/>
        <v>Emily Höpp</v>
      </c>
      <c r="F13">
        <v>29</v>
      </c>
      <c r="G13" t="str">
        <f>VLOOKUP(C13,Teilnehmer!$A$1:$A$200,1,FALSE)</f>
        <v>Emily Höpp</v>
      </c>
      <c r="H13">
        <f t="shared" si="1"/>
        <v>1</v>
      </c>
    </row>
    <row r="14" spans="1:8" x14ac:dyDescent="0.3">
      <c r="A14" t="s">
        <v>245</v>
      </c>
      <c r="B14" t="s">
        <v>246</v>
      </c>
      <c r="C14" t="str">
        <f t="shared" si="0"/>
        <v>Alva Donath</v>
      </c>
      <c r="F14">
        <v>29</v>
      </c>
      <c r="G14" t="str">
        <f>VLOOKUP(C14,Teilnehmer!$A$1:$A$200,1,FALSE)</f>
        <v>Alva Donath</v>
      </c>
      <c r="H14">
        <f t="shared" si="1"/>
        <v>0</v>
      </c>
    </row>
    <row r="15" spans="1:8" x14ac:dyDescent="0.3">
      <c r="A15" t="s">
        <v>158</v>
      </c>
      <c r="B15" t="s">
        <v>197</v>
      </c>
      <c r="C15" t="str">
        <f t="shared" si="0"/>
        <v>Sophia Möller</v>
      </c>
      <c r="F15">
        <v>29</v>
      </c>
      <c r="G15" t="str">
        <f>VLOOKUP(C15,Teilnehmer!$A$1:$A$200,1,FALSE)</f>
        <v>Sophia Möller</v>
      </c>
      <c r="H15">
        <f t="shared" si="1"/>
        <v>1</v>
      </c>
    </row>
    <row r="16" spans="1:8" x14ac:dyDescent="0.3">
      <c r="A16" t="s">
        <v>144</v>
      </c>
      <c r="B16" t="s">
        <v>145</v>
      </c>
      <c r="C16" t="str">
        <f t="shared" si="0"/>
        <v>Lucian Reinhardt</v>
      </c>
      <c r="F16">
        <v>29</v>
      </c>
      <c r="G16" t="str">
        <f>VLOOKUP(C16,Teilnehmer!$A$1:$A$200,1,FALSE)</f>
        <v>Lucian Reinhardt</v>
      </c>
      <c r="H16">
        <f t="shared" si="1"/>
        <v>0</v>
      </c>
    </row>
    <row r="17" spans="1:8" x14ac:dyDescent="0.3">
      <c r="A17" t="s">
        <v>379</v>
      </c>
      <c r="B17" t="s">
        <v>332</v>
      </c>
      <c r="C17" t="str">
        <f t="shared" si="0"/>
        <v>Lucas Zielinski</v>
      </c>
      <c r="F17">
        <v>29</v>
      </c>
      <c r="G17" t="str">
        <f>VLOOKUP(C17,Teilnehmer!$A$1:$A$200,1,FALSE)</f>
        <v>Lucas Zielinski</v>
      </c>
      <c r="H17">
        <f t="shared" si="1"/>
        <v>1</v>
      </c>
    </row>
    <row r="18" spans="1:8" x14ac:dyDescent="0.3">
      <c r="A18" t="s">
        <v>146</v>
      </c>
      <c r="B18" t="s">
        <v>147</v>
      </c>
      <c r="C18" t="str">
        <f t="shared" si="0"/>
        <v>Fynn Hartung</v>
      </c>
      <c r="F18">
        <v>28</v>
      </c>
      <c r="G18" t="str">
        <f>VLOOKUP(C18,Teilnehmer!$A$1:$A$200,1,FALSE)</f>
        <v>Fynn Hartung</v>
      </c>
      <c r="H18">
        <f t="shared" si="1"/>
        <v>0</v>
      </c>
    </row>
    <row r="19" spans="1:8" x14ac:dyDescent="0.3">
      <c r="A19" t="s">
        <v>156</v>
      </c>
      <c r="B19" t="s">
        <v>157</v>
      </c>
      <c r="C19" t="str">
        <f t="shared" si="0"/>
        <v>Raffael Frank</v>
      </c>
      <c r="F19">
        <v>28</v>
      </c>
      <c r="G19" t="str">
        <f>VLOOKUP(C19,Teilnehmer!$A$1:$A$200,1,FALSE)</f>
        <v>Raffael Frank</v>
      </c>
      <c r="H19">
        <f t="shared" si="1"/>
        <v>1</v>
      </c>
    </row>
    <row r="20" spans="1:8" x14ac:dyDescent="0.3">
      <c r="A20" t="s">
        <v>201</v>
      </c>
      <c r="B20" t="s">
        <v>202</v>
      </c>
      <c r="C20" t="str">
        <f t="shared" si="0"/>
        <v>Mathilda Reidt</v>
      </c>
      <c r="F20">
        <v>28</v>
      </c>
      <c r="G20" t="str">
        <f>VLOOKUP(C20,Teilnehmer!$A$1:$A$200,1,FALSE)</f>
        <v>Mathilda Reidt</v>
      </c>
      <c r="H20">
        <f t="shared" si="1"/>
        <v>0</v>
      </c>
    </row>
    <row r="21" spans="1:8" x14ac:dyDescent="0.3">
      <c r="A21" t="s">
        <v>249</v>
      </c>
      <c r="B21" t="s">
        <v>250</v>
      </c>
      <c r="C21" t="str">
        <f t="shared" si="0"/>
        <v>Jette Feik</v>
      </c>
      <c r="F21">
        <v>28</v>
      </c>
      <c r="G21" t="str">
        <f>VLOOKUP(C21,Teilnehmer!$A$1:$A$200,1,FALSE)</f>
        <v>Jette Feik</v>
      </c>
      <c r="H21">
        <f t="shared" si="1"/>
        <v>1</v>
      </c>
    </row>
    <row r="22" spans="1:8" x14ac:dyDescent="0.3">
      <c r="A22" t="s">
        <v>247</v>
      </c>
      <c r="B22" t="s">
        <v>248</v>
      </c>
      <c r="C22" t="str">
        <f t="shared" si="0"/>
        <v>Melanie Steinacker</v>
      </c>
      <c r="F22">
        <v>28</v>
      </c>
      <c r="G22" t="str">
        <f>VLOOKUP(C22,Teilnehmer!$A$1:$A$200,1,FALSE)</f>
        <v>Melanie Steinacker</v>
      </c>
      <c r="H22">
        <f t="shared" si="1"/>
        <v>0</v>
      </c>
    </row>
    <row r="23" spans="1:8" x14ac:dyDescent="0.3">
      <c r="A23" t="s">
        <v>334</v>
      </c>
      <c r="B23" t="s">
        <v>198</v>
      </c>
      <c r="C23" t="str">
        <f t="shared" si="0"/>
        <v>Amelie Herdt</v>
      </c>
      <c r="F23">
        <v>28</v>
      </c>
      <c r="G23" t="str">
        <f>VLOOKUP(C23,Teilnehmer!$A$1:$A$200,1,FALSE)</f>
        <v>Amelie Herdt</v>
      </c>
      <c r="H23">
        <f t="shared" si="1"/>
        <v>1</v>
      </c>
    </row>
    <row r="24" spans="1:8" x14ac:dyDescent="0.3">
      <c r="A24" t="s">
        <v>186</v>
      </c>
      <c r="B24" t="s">
        <v>187</v>
      </c>
      <c r="C24" t="str">
        <f t="shared" si="0"/>
        <v>Bastian Dehnel</v>
      </c>
      <c r="F24">
        <v>27</v>
      </c>
      <c r="G24" t="str">
        <f>VLOOKUP(C24,Teilnehmer!$A$1:$A$200,1,FALSE)</f>
        <v>Bastian Dehnel</v>
      </c>
      <c r="H24">
        <f t="shared" si="1"/>
        <v>0</v>
      </c>
    </row>
    <row r="25" spans="1:8" x14ac:dyDescent="0.3">
      <c r="A25" t="s">
        <v>150</v>
      </c>
      <c r="B25" t="s">
        <v>151</v>
      </c>
      <c r="C25" t="str">
        <f t="shared" si="0"/>
        <v>Ben Ruhl</v>
      </c>
      <c r="F25">
        <v>27</v>
      </c>
      <c r="G25" t="str">
        <f>VLOOKUP(C25,Teilnehmer!$A$1:$A$200,1,FALSE)</f>
        <v>Ben Ruhl</v>
      </c>
      <c r="H25">
        <f t="shared" si="1"/>
        <v>1</v>
      </c>
    </row>
    <row r="26" spans="1:8" x14ac:dyDescent="0.3">
      <c r="A26" t="s">
        <v>433</v>
      </c>
      <c r="B26" t="s">
        <v>434</v>
      </c>
      <c r="C26" t="str">
        <f t="shared" si="0"/>
        <v>Kian Kircher</v>
      </c>
      <c r="F26">
        <v>27</v>
      </c>
      <c r="G26" t="str">
        <f>VLOOKUP(C26,Teilnehmer!$A$1:$A$200,1,FALSE)</f>
        <v>Kian Kircher</v>
      </c>
      <c r="H26">
        <f t="shared" si="1"/>
        <v>0</v>
      </c>
    </row>
    <row r="27" spans="1:8" x14ac:dyDescent="0.3">
      <c r="A27" t="s">
        <v>134</v>
      </c>
      <c r="B27" t="s">
        <v>135</v>
      </c>
      <c r="C27" t="str">
        <f t="shared" si="0"/>
        <v>Manuel Grewe</v>
      </c>
      <c r="F27">
        <v>27</v>
      </c>
      <c r="G27" t="str">
        <f>VLOOKUP(C27,Teilnehmer!$A$1:$A$200,1,FALSE)</f>
        <v>Manuel Grewe</v>
      </c>
      <c r="H27">
        <f t="shared" si="1"/>
        <v>1</v>
      </c>
    </row>
    <row r="28" spans="1:8" x14ac:dyDescent="0.3">
      <c r="A28" t="s">
        <v>176</v>
      </c>
      <c r="B28" t="s">
        <v>177</v>
      </c>
      <c r="C28" t="str">
        <f t="shared" si="0"/>
        <v>Jona Weiß</v>
      </c>
      <c r="F28">
        <v>27</v>
      </c>
      <c r="G28" t="str">
        <f>VLOOKUP(C28,Teilnehmer!$A$1:$A$200,1,FALSE)</f>
        <v>Jona Weiß</v>
      </c>
      <c r="H28">
        <f t="shared" si="1"/>
        <v>0</v>
      </c>
    </row>
    <row r="29" spans="1:8" x14ac:dyDescent="0.3">
      <c r="A29" t="s">
        <v>255</v>
      </c>
      <c r="B29" t="s">
        <v>435</v>
      </c>
      <c r="C29" t="str">
        <f t="shared" si="0"/>
        <v>Joris Beyer</v>
      </c>
      <c r="F29">
        <v>27</v>
      </c>
      <c r="G29" t="str">
        <f>VLOOKUP(C29,Teilnehmer!$A$1:$A$200,1,FALSE)</f>
        <v>Joris Beyer</v>
      </c>
      <c r="H29">
        <f t="shared" si="1"/>
        <v>1</v>
      </c>
    </row>
    <row r="30" spans="1:8" x14ac:dyDescent="0.3">
      <c r="A30" t="s">
        <v>219</v>
      </c>
      <c r="B30" t="s">
        <v>220</v>
      </c>
      <c r="C30" t="str">
        <f t="shared" si="0"/>
        <v>Emelie Dautovic</v>
      </c>
      <c r="F30">
        <v>27</v>
      </c>
      <c r="G30" t="str">
        <f>VLOOKUP(C30,Teilnehmer!$A$1:$A$200,1,FALSE)</f>
        <v>Emelie Dautovic</v>
      </c>
      <c r="H30">
        <f t="shared" si="1"/>
        <v>0</v>
      </c>
    </row>
    <row r="31" spans="1:8" x14ac:dyDescent="0.3">
      <c r="A31" t="s">
        <v>275</v>
      </c>
      <c r="B31" t="s">
        <v>276</v>
      </c>
      <c r="C31" t="str">
        <f t="shared" si="0"/>
        <v>Frida Munser</v>
      </c>
      <c r="F31">
        <v>27</v>
      </c>
      <c r="G31" t="str">
        <f>VLOOKUP(C31,Teilnehmer!$A$1:$A$200,1,FALSE)</f>
        <v>Frida Munser</v>
      </c>
      <c r="H31">
        <f t="shared" si="1"/>
        <v>1</v>
      </c>
    </row>
    <row r="32" spans="1:8" x14ac:dyDescent="0.3">
      <c r="A32" t="s">
        <v>263</v>
      </c>
      <c r="B32" t="s">
        <v>264</v>
      </c>
      <c r="C32" t="str">
        <f t="shared" si="0"/>
        <v>Lina Eberhard</v>
      </c>
      <c r="F32">
        <v>27</v>
      </c>
      <c r="G32" t="str">
        <f>VLOOKUP(C32,Teilnehmer!$A$1:$A$200,1,FALSE)</f>
        <v>Lina Eberhard</v>
      </c>
      <c r="H32">
        <f t="shared" si="1"/>
        <v>0</v>
      </c>
    </row>
    <row r="33" spans="1:8" x14ac:dyDescent="0.3">
      <c r="A33" t="s">
        <v>199</v>
      </c>
      <c r="B33" t="s">
        <v>200</v>
      </c>
      <c r="C33" t="str">
        <f t="shared" si="0"/>
        <v>Elai Valiieva</v>
      </c>
      <c r="F33">
        <v>27</v>
      </c>
      <c r="G33" t="str">
        <f>VLOOKUP(C33,Teilnehmer!$A$1:$A$200,1,FALSE)</f>
        <v>Elai Valiieva</v>
      </c>
      <c r="H33">
        <f t="shared" si="1"/>
        <v>1</v>
      </c>
    </row>
    <row r="34" spans="1:8" x14ac:dyDescent="0.3">
      <c r="A34" t="s">
        <v>376</v>
      </c>
      <c r="B34" t="s">
        <v>231</v>
      </c>
      <c r="C34" t="str">
        <f t="shared" si="0"/>
        <v>Emma Pfanschilling</v>
      </c>
      <c r="F34">
        <v>27</v>
      </c>
      <c r="G34" t="str">
        <f>VLOOKUP(C34,Teilnehmer!$A$1:$A$200,1,FALSE)</f>
        <v>Emma Pfanschilling</v>
      </c>
      <c r="H34">
        <f t="shared" si="1"/>
        <v>0</v>
      </c>
    </row>
    <row r="35" spans="1:8" x14ac:dyDescent="0.3">
      <c r="A35" t="s">
        <v>283</v>
      </c>
      <c r="B35" t="s">
        <v>284</v>
      </c>
      <c r="C35" t="str">
        <f t="shared" si="0"/>
        <v>Hanna Scheuermann</v>
      </c>
      <c r="F35">
        <v>26</v>
      </c>
      <c r="G35" t="str">
        <f>VLOOKUP(C35,Teilnehmer!$A$1:$A$200,1,FALSE)</f>
        <v>Hanna Scheuermann</v>
      </c>
      <c r="H35">
        <f t="shared" ref="H35:H66" si="2">MOD(ROW(),2)</f>
        <v>1</v>
      </c>
    </row>
    <row r="36" spans="1:8" x14ac:dyDescent="0.3">
      <c r="A36" t="s">
        <v>216</v>
      </c>
      <c r="B36" t="s">
        <v>217</v>
      </c>
      <c r="C36" t="str">
        <f t="shared" si="0"/>
        <v>Lieke Krusche</v>
      </c>
      <c r="F36">
        <v>26</v>
      </c>
      <c r="G36" t="str">
        <f>VLOOKUP(C36,Teilnehmer!$A$1:$A$200,1,FALSE)</f>
        <v>Lieke Krusche</v>
      </c>
      <c r="H36">
        <f t="shared" si="2"/>
        <v>0</v>
      </c>
    </row>
    <row r="37" spans="1:8" x14ac:dyDescent="0.3">
      <c r="A37" t="s">
        <v>214</v>
      </c>
      <c r="B37" t="s">
        <v>215</v>
      </c>
      <c r="C37" t="str">
        <f t="shared" si="0"/>
        <v>Milla Bode</v>
      </c>
      <c r="F37">
        <v>26</v>
      </c>
      <c r="G37" t="str">
        <f>VLOOKUP(C37,Teilnehmer!$A$1:$A$200,1,FALSE)</f>
        <v>Milla Bode</v>
      </c>
      <c r="H37">
        <f t="shared" si="2"/>
        <v>1</v>
      </c>
    </row>
    <row r="38" spans="1:8" x14ac:dyDescent="0.3">
      <c r="A38" t="s">
        <v>161</v>
      </c>
      <c r="B38" t="s">
        <v>162</v>
      </c>
      <c r="C38" t="str">
        <f t="shared" si="0"/>
        <v>Marian Renker</v>
      </c>
      <c r="F38">
        <v>26</v>
      </c>
      <c r="G38" t="str">
        <f>VLOOKUP(C38,Teilnehmer!$A$1:$A$200,1,FALSE)</f>
        <v>Marian Renker</v>
      </c>
      <c r="H38">
        <f t="shared" si="2"/>
        <v>0</v>
      </c>
    </row>
    <row r="39" spans="1:8" x14ac:dyDescent="0.3">
      <c r="A39" t="s">
        <v>255</v>
      </c>
      <c r="B39" t="s">
        <v>256</v>
      </c>
      <c r="C39" t="str">
        <f t="shared" si="0"/>
        <v>Tilda Beyer</v>
      </c>
      <c r="F39">
        <v>25</v>
      </c>
      <c r="G39" t="str">
        <f>VLOOKUP(C39,Teilnehmer!$A$1:$A$200,1,FALSE)</f>
        <v>Tilda Beyer</v>
      </c>
      <c r="H39">
        <f t="shared" si="2"/>
        <v>1</v>
      </c>
    </row>
    <row r="40" spans="1:8" x14ac:dyDescent="0.3">
      <c r="A40" t="s">
        <v>165</v>
      </c>
      <c r="B40" t="s">
        <v>166</v>
      </c>
      <c r="C40" t="str">
        <f t="shared" si="0"/>
        <v>Wilhelm Schmidt</v>
      </c>
      <c r="F40">
        <v>25</v>
      </c>
      <c r="G40" t="str">
        <f>VLOOKUP(C40,Teilnehmer!$A$1:$A$200,1,FALSE)</f>
        <v>Wilhelm Schmidt</v>
      </c>
      <c r="H40">
        <f t="shared" si="2"/>
        <v>0</v>
      </c>
    </row>
    <row r="41" spans="1:8" x14ac:dyDescent="0.3">
      <c r="A41" t="s">
        <v>429</v>
      </c>
      <c r="B41" t="s">
        <v>430</v>
      </c>
      <c r="C41" t="str">
        <f t="shared" si="0"/>
        <v>Alma Stock</v>
      </c>
      <c r="F41">
        <v>25</v>
      </c>
      <c r="G41" t="str">
        <f>VLOOKUP(C41,Teilnehmer!$A$1:$A$200,1,FALSE)</f>
        <v>Alma Stock</v>
      </c>
      <c r="H41">
        <f t="shared" si="2"/>
        <v>1</v>
      </c>
    </row>
    <row r="42" spans="1:8" x14ac:dyDescent="0.3">
      <c r="A42" t="s">
        <v>178</v>
      </c>
      <c r="B42" t="s">
        <v>179</v>
      </c>
      <c r="C42" t="str">
        <f t="shared" si="0"/>
        <v>Emil Dörr</v>
      </c>
      <c r="F42">
        <v>25</v>
      </c>
      <c r="G42" t="str">
        <f>VLOOKUP(C42,Teilnehmer!$A$1:$A$200,1,FALSE)</f>
        <v>Emil Dörr</v>
      </c>
      <c r="H42">
        <f t="shared" si="2"/>
        <v>0</v>
      </c>
    </row>
    <row r="43" spans="1:8" x14ac:dyDescent="0.3">
      <c r="A43" t="s">
        <v>170</v>
      </c>
      <c r="B43" t="s">
        <v>171</v>
      </c>
      <c r="C43" t="str">
        <f t="shared" si="0"/>
        <v>Leonas Kern</v>
      </c>
      <c r="F43">
        <v>25</v>
      </c>
      <c r="G43" t="str">
        <f>VLOOKUP(C43,Teilnehmer!$A$1:$A$200,1,FALSE)</f>
        <v>Leonas Kern</v>
      </c>
      <c r="H43">
        <f t="shared" si="2"/>
        <v>1</v>
      </c>
    </row>
    <row r="44" spans="1:8" x14ac:dyDescent="0.3">
      <c r="A44" t="s">
        <v>265</v>
      </c>
      <c r="B44" t="s">
        <v>266</v>
      </c>
      <c r="C44" t="str">
        <f t="shared" si="0"/>
        <v>Luise Schwan</v>
      </c>
      <c r="F44">
        <v>25</v>
      </c>
      <c r="G44" t="str">
        <f>VLOOKUP(C44,Teilnehmer!$A$1:$A$200,1,FALSE)</f>
        <v>Luise Schwan</v>
      </c>
      <c r="H44">
        <f t="shared" si="2"/>
        <v>0</v>
      </c>
    </row>
    <row r="45" spans="1:8" x14ac:dyDescent="0.3">
      <c r="A45" t="s">
        <v>225</v>
      </c>
      <c r="B45" t="s">
        <v>226</v>
      </c>
      <c r="C45" t="str">
        <f t="shared" si="0"/>
        <v>Antonia Schmitt</v>
      </c>
      <c r="F45">
        <v>25</v>
      </c>
      <c r="G45" t="str">
        <f>VLOOKUP(C45,Teilnehmer!$A$1:$A$200,1,FALSE)</f>
        <v>Antonia Schmitt</v>
      </c>
      <c r="H45">
        <f t="shared" si="2"/>
        <v>1</v>
      </c>
    </row>
    <row r="46" spans="1:8" x14ac:dyDescent="0.3">
      <c r="A46" t="s">
        <v>327</v>
      </c>
      <c r="B46" t="s">
        <v>394</v>
      </c>
      <c r="C46" t="str">
        <f t="shared" si="0"/>
        <v>Robert Strom</v>
      </c>
      <c r="F46">
        <v>25</v>
      </c>
      <c r="G46" t="str">
        <f>VLOOKUP(C46,Teilnehmer!$A$1:$A$200,1,FALSE)</f>
        <v>Robert Strom</v>
      </c>
      <c r="H46">
        <f t="shared" si="2"/>
        <v>0</v>
      </c>
    </row>
    <row r="47" spans="1:8" x14ac:dyDescent="0.3">
      <c r="A47" t="s">
        <v>163</v>
      </c>
      <c r="B47" t="s">
        <v>164</v>
      </c>
      <c r="C47" t="str">
        <f t="shared" si="0"/>
        <v>Erik Fink</v>
      </c>
      <c r="F47">
        <v>24</v>
      </c>
      <c r="G47" t="str">
        <f>VLOOKUP(C47,Teilnehmer!$A$1:$A$200,1,FALSE)</f>
        <v>Erik Fink</v>
      </c>
      <c r="H47">
        <f t="shared" si="2"/>
        <v>1</v>
      </c>
    </row>
    <row r="48" spans="1:8" x14ac:dyDescent="0.3">
      <c r="A48" t="s">
        <v>152</v>
      </c>
      <c r="B48" t="s">
        <v>153</v>
      </c>
      <c r="C48" t="str">
        <f t="shared" si="0"/>
        <v>Nikita Britschew</v>
      </c>
      <c r="F48">
        <v>24</v>
      </c>
      <c r="G48" t="str">
        <f>VLOOKUP(C48,Teilnehmer!$A$1:$A$200,1,FALSE)</f>
        <v>Nikita Britschew</v>
      </c>
      <c r="H48">
        <f t="shared" si="2"/>
        <v>0</v>
      </c>
    </row>
    <row r="49" spans="1:8" x14ac:dyDescent="0.3">
      <c r="A49" t="s">
        <v>239</v>
      </c>
      <c r="B49" t="s">
        <v>240</v>
      </c>
      <c r="C49" t="str">
        <f t="shared" si="0"/>
        <v>Victoria Kortmann</v>
      </c>
      <c r="F49">
        <v>24</v>
      </c>
      <c r="G49" t="str">
        <f>VLOOKUP(C49,Teilnehmer!$A$1:$A$200,1,FALSE)</f>
        <v>Victoria Kortmann</v>
      </c>
      <c r="H49">
        <f t="shared" si="2"/>
        <v>1</v>
      </c>
    </row>
    <row r="50" spans="1:8" x14ac:dyDescent="0.3">
      <c r="A50" t="s">
        <v>247</v>
      </c>
      <c r="B50" t="s">
        <v>280</v>
      </c>
      <c r="C50" t="str">
        <f t="shared" si="0"/>
        <v>Christin Steinacker</v>
      </c>
      <c r="F50">
        <v>24</v>
      </c>
      <c r="G50" t="str">
        <f>VLOOKUP(C50,Teilnehmer!$A$1:$A$200,1,FALSE)</f>
        <v>Christin Steinacker</v>
      </c>
      <c r="H50">
        <f t="shared" si="2"/>
        <v>0</v>
      </c>
    </row>
    <row r="51" spans="1:8" x14ac:dyDescent="0.3">
      <c r="A51" t="s">
        <v>218</v>
      </c>
      <c r="B51" t="s">
        <v>210</v>
      </c>
      <c r="C51" t="str">
        <f t="shared" si="0"/>
        <v>Ida Allendorf</v>
      </c>
      <c r="F51">
        <v>24</v>
      </c>
      <c r="G51" t="str">
        <f>VLOOKUP(C51,Teilnehmer!$A$1:$A$200,1,FALSE)</f>
        <v>Ida Allendorf</v>
      </c>
      <c r="H51">
        <f t="shared" si="2"/>
        <v>1</v>
      </c>
    </row>
    <row r="52" spans="1:8" x14ac:dyDescent="0.3">
      <c r="A52" t="s">
        <v>180</v>
      </c>
      <c r="B52" t="s">
        <v>181</v>
      </c>
      <c r="C52" t="str">
        <f t="shared" si="0"/>
        <v>Sam Dukart</v>
      </c>
      <c r="F52">
        <v>24</v>
      </c>
      <c r="G52" t="str">
        <f>VLOOKUP(C52,Teilnehmer!$A$1:$A$200,1,FALSE)</f>
        <v>Sam Dukart</v>
      </c>
      <c r="H52">
        <f t="shared" si="2"/>
        <v>0</v>
      </c>
    </row>
    <row r="53" spans="1:8" x14ac:dyDescent="0.3">
      <c r="A53" t="s">
        <v>223</v>
      </c>
      <c r="B53" t="s">
        <v>229</v>
      </c>
      <c r="C53" t="str">
        <f t="shared" si="0"/>
        <v>Lena Emilia Müller</v>
      </c>
      <c r="F53">
        <v>22</v>
      </c>
      <c r="G53" t="str">
        <f>VLOOKUP(C53,Teilnehmer!$A$1:$A$200,1,FALSE)</f>
        <v>Lena Emilia Müller</v>
      </c>
      <c r="H53">
        <f t="shared" si="2"/>
        <v>1</v>
      </c>
    </row>
    <row r="54" spans="1:8" x14ac:dyDescent="0.3">
      <c r="A54" t="s">
        <v>253</v>
      </c>
      <c r="B54" t="s">
        <v>254</v>
      </c>
      <c r="C54" t="str">
        <f t="shared" si="0"/>
        <v>Franziska Loll</v>
      </c>
      <c r="F54">
        <v>22</v>
      </c>
      <c r="G54" t="str">
        <f>VLOOKUP(C54,Teilnehmer!$A$1:$A$200,1,FALSE)</f>
        <v>Franziska Loll</v>
      </c>
      <c r="H54">
        <f t="shared" si="2"/>
        <v>0</v>
      </c>
    </row>
    <row r="55" spans="1:8" x14ac:dyDescent="0.3">
      <c r="A55" t="s">
        <v>209</v>
      </c>
      <c r="B55" t="s">
        <v>210</v>
      </c>
      <c r="C55" t="str">
        <f t="shared" si="0"/>
        <v>Ida Korell</v>
      </c>
      <c r="F55">
        <v>22</v>
      </c>
      <c r="G55" t="str">
        <f>VLOOKUP(C55,Teilnehmer!$A$1:$A$200,1,FALSE)</f>
        <v>Ida Korell</v>
      </c>
      <c r="H55">
        <f t="shared" si="2"/>
        <v>1</v>
      </c>
    </row>
    <row r="56" spans="1:8" x14ac:dyDescent="0.3">
      <c r="A56" t="s">
        <v>167</v>
      </c>
      <c r="B56" t="s">
        <v>168</v>
      </c>
      <c r="C56" t="str">
        <f t="shared" si="0"/>
        <v>Lennox Reschke</v>
      </c>
      <c r="F56">
        <v>22</v>
      </c>
      <c r="G56" t="str">
        <f>VLOOKUP(C56,Teilnehmer!$A$1:$A$200,1,FALSE)</f>
        <v>Lennox Reschke</v>
      </c>
      <c r="H56">
        <f t="shared" si="2"/>
        <v>0</v>
      </c>
    </row>
    <row r="57" spans="1:8" x14ac:dyDescent="0.3">
      <c r="A57" t="s">
        <v>158</v>
      </c>
      <c r="B57" t="s">
        <v>159</v>
      </c>
      <c r="C57" t="str">
        <f t="shared" si="0"/>
        <v>Elias Möller</v>
      </c>
      <c r="F57">
        <v>22</v>
      </c>
      <c r="G57" t="str">
        <f>VLOOKUP(C57,Teilnehmer!$A$1:$A$200,1,FALSE)</f>
        <v>Elias Möller</v>
      </c>
      <c r="H57">
        <f t="shared" si="2"/>
        <v>1</v>
      </c>
    </row>
    <row r="58" spans="1:8" x14ac:dyDescent="0.3">
      <c r="A58" t="s">
        <v>380</v>
      </c>
      <c r="B58" t="s">
        <v>321</v>
      </c>
      <c r="C58" t="str">
        <f t="shared" si="0"/>
        <v>Marie Spöhrer</v>
      </c>
      <c r="F58">
        <v>22</v>
      </c>
      <c r="G58" t="str">
        <f>VLOOKUP(C58,Teilnehmer!$A$1:$A$200,1,FALSE)</f>
        <v>Marie Spöhrer</v>
      </c>
      <c r="H58">
        <f t="shared" si="2"/>
        <v>0</v>
      </c>
    </row>
    <row r="59" spans="1:8" x14ac:dyDescent="0.3">
      <c r="A59" t="s">
        <v>234</v>
      </c>
      <c r="B59" t="s">
        <v>235</v>
      </c>
      <c r="C59" t="str">
        <f t="shared" si="0"/>
        <v>Emilia Lang</v>
      </c>
      <c r="F59">
        <v>22</v>
      </c>
      <c r="G59" t="str">
        <f>VLOOKUP(C59,Teilnehmer!$A$1:$A$200,1,FALSE)</f>
        <v>Emilia Lang</v>
      </c>
      <c r="H59">
        <f t="shared" si="2"/>
        <v>1</v>
      </c>
    </row>
    <row r="60" spans="1:8" x14ac:dyDescent="0.3">
      <c r="A60" t="s">
        <v>281</v>
      </c>
      <c r="B60" t="s">
        <v>210</v>
      </c>
      <c r="C60" t="str">
        <f t="shared" si="0"/>
        <v>Ida Mertins</v>
      </c>
      <c r="F60">
        <v>22</v>
      </c>
      <c r="G60" t="str">
        <f>VLOOKUP(C60,Teilnehmer!$A$1:$A$200,1,FALSE)</f>
        <v>Ida Mertins</v>
      </c>
      <c r="H60">
        <f t="shared" si="2"/>
        <v>0</v>
      </c>
    </row>
    <row r="61" spans="1:8" x14ac:dyDescent="0.3">
      <c r="A61" t="s">
        <v>324</v>
      </c>
      <c r="B61" t="s">
        <v>389</v>
      </c>
      <c r="C61" t="str">
        <f t="shared" si="0"/>
        <v>Manjana Kokel</v>
      </c>
      <c r="F61">
        <v>22</v>
      </c>
      <c r="G61" t="str">
        <f>VLOOKUP(C61,Teilnehmer!$A$1:$A$200,1,FALSE)</f>
        <v>Manjana Kokel</v>
      </c>
      <c r="H61">
        <f t="shared" si="2"/>
        <v>1</v>
      </c>
    </row>
    <row r="62" spans="1:8" x14ac:dyDescent="0.3">
      <c r="A62" t="s">
        <v>395</v>
      </c>
      <c r="B62" t="s">
        <v>396</v>
      </c>
      <c r="C62" t="str">
        <f t="shared" si="0"/>
        <v>Jack Neszi</v>
      </c>
      <c r="F62">
        <v>22</v>
      </c>
      <c r="G62" t="str">
        <f>VLOOKUP(C62,Teilnehmer!$A$1:$A$200,1,FALSE)</f>
        <v>Jack Neszi</v>
      </c>
      <c r="H62">
        <f t="shared" si="2"/>
        <v>0</v>
      </c>
    </row>
    <row r="63" spans="1:8" x14ac:dyDescent="0.3">
      <c r="A63" t="s">
        <v>230</v>
      </c>
      <c r="B63" t="s">
        <v>231</v>
      </c>
      <c r="C63" t="str">
        <f t="shared" si="0"/>
        <v>Emma Schandor</v>
      </c>
      <c r="F63">
        <v>21</v>
      </c>
      <c r="G63" t="str">
        <f>VLOOKUP(C63,Teilnehmer!$A$1:$A$200,1,FALSE)</f>
        <v>Emma Schandor</v>
      </c>
      <c r="H63">
        <f t="shared" si="2"/>
        <v>1</v>
      </c>
    </row>
    <row r="64" spans="1:8" x14ac:dyDescent="0.3">
      <c r="A64" t="s">
        <v>193</v>
      </c>
      <c r="B64" t="s">
        <v>194</v>
      </c>
      <c r="C64" t="str">
        <f t="shared" si="0"/>
        <v>Teo Grabow</v>
      </c>
      <c r="F64">
        <v>21</v>
      </c>
      <c r="G64" t="str">
        <f>VLOOKUP(C64,Teilnehmer!$A$1:$A$200,1,FALSE)</f>
        <v>Teo Grabow</v>
      </c>
      <c r="H64">
        <f t="shared" si="2"/>
        <v>0</v>
      </c>
    </row>
    <row r="65" spans="1:8" x14ac:dyDescent="0.3">
      <c r="A65" t="s">
        <v>431</v>
      </c>
      <c r="B65" t="s">
        <v>432</v>
      </c>
      <c r="C65" t="str">
        <f t="shared" si="0"/>
        <v>Alessia Perretti</v>
      </c>
      <c r="F65">
        <v>21</v>
      </c>
      <c r="G65" t="str">
        <f>VLOOKUP(C65,Teilnehmer!$A$1:$A$200,1,FALSE)</f>
        <v>Alessia Perretti</v>
      </c>
      <c r="H65">
        <f t="shared" si="2"/>
        <v>1</v>
      </c>
    </row>
    <row r="66" spans="1:8" x14ac:dyDescent="0.3">
      <c r="A66" t="s">
        <v>223</v>
      </c>
      <c r="B66" t="s">
        <v>224</v>
      </c>
      <c r="C66" t="str">
        <f t="shared" ref="C66:C96" si="3">B66&amp;" "&amp;A66</f>
        <v>Lena Müller</v>
      </c>
      <c r="F66">
        <v>21</v>
      </c>
      <c r="G66" t="str">
        <f>VLOOKUP(C66,Teilnehmer!$A$1:$A$200,1,FALSE)</f>
        <v>Lena Müller</v>
      </c>
      <c r="H66">
        <f t="shared" si="2"/>
        <v>0</v>
      </c>
    </row>
    <row r="67" spans="1:8" x14ac:dyDescent="0.3">
      <c r="A67" t="s">
        <v>387</v>
      </c>
      <c r="B67" t="s">
        <v>399</v>
      </c>
      <c r="C67" t="str">
        <f t="shared" si="3"/>
        <v>Moritz Neusel</v>
      </c>
      <c r="F67">
        <v>21</v>
      </c>
      <c r="G67" t="str">
        <f>VLOOKUP(C67,Teilnehmer!$A$1:$A$200,1,FALSE)</f>
        <v>Moritz Neusel</v>
      </c>
      <c r="H67">
        <f t="shared" ref="H67:H96" si="4">MOD(ROW(),2)</f>
        <v>1</v>
      </c>
    </row>
    <row r="68" spans="1:8" x14ac:dyDescent="0.3">
      <c r="A68" t="s">
        <v>436</v>
      </c>
      <c r="B68" t="s">
        <v>321</v>
      </c>
      <c r="C68" t="str">
        <f t="shared" si="3"/>
        <v>Marie Frankenstein</v>
      </c>
      <c r="F68">
        <v>21</v>
      </c>
      <c r="G68" t="str">
        <f>VLOOKUP(C68,Teilnehmer!$A$1:$A$200,1,FALSE)</f>
        <v>Marie Frankenstein</v>
      </c>
      <c r="H68">
        <f t="shared" si="4"/>
        <v>0</v>
      </c>
    </row>
    <row r="69" spans="1:8" x14ac:dyDescent="0.3">
      <c r="A69" t="s">
        <v>172</v>
      </c>
      <c r="B69" t="s">
        <v>173</v>
      </c>
      <c r="C69" t="str">
        <f t="shared" si="3"/>
        <v>Kaspar Schäfer</v>
      </c>
      <c r="F69">
        <v>21</v>
      </c>
      <c r="G69" t="str">
        <f>VLOOKUP(C69,Teilnehmer!$A$1:$A$200,1,FALSE)</f>
        <v>Kaspar Schäfer</v>
      </c>
      <c r="H69">
        <f t="shared" si="4"/>
        <v>1</v>
      </c>
    </row>
    <row r="70" spans="1:8" x14ac:dyDescent="0.3">
      <c r="A70" t="s">
        <v>257</v>
      </c>
      <c r="B70" t="s">
        <v>258</v>
      </c>
      <c r="C70" t="str">
        <f t="shared" si="3"/>
        <v>Inga Ludwig</v>
      </c>
      <c r="F70">
        <v>21</v>
      </c>
      <c r="G70" t="str">
        <f>VLOOKUP(C70,Teilnehmer!$A$1:$A$200,1,FALSE)</f>
        <v>Inga Ludwig</v>
      </c>
      <c r="H70">
        <f t="shared" si="4"/>
        <v>0</v>
      </c>
    </row>
    <row r="71" spans="1:8" x14ac:dyDescent="0.3">
      <c r="A71" t="s">
        <v>265</v>
      </c>
      <c r="B71" t="s">
        <v>277</v>
      </c>
      <c r="C71" t="str">
        <f t="shared" si="3"/>
        <v>Elise Schwan</v>
      </c>
      <c r="F71">
        <v>21</v>
      </c>
      <c r="G71" t="str">
        <f>VLOOKUP(C71,Teilnehmer!$A$1:$A$200,1,FALSE)</f>
        <v>Elise Schwan</v>
      </c>
      <c r="H71">
        <f t="shared" si="4"/>
        <v>1</v>
      </c>
    </row>
    <row r="72" spans="1:8" x14ac:dyDescent="0.3">
      <c r="A72" t="s">
        <v>293</v>
      </c>
      <c r="B72" t="s">
        <v>294</v>
      </c>
      <c r="C72" t="str">
        <f t="shared" si="3"/>
        <v>Olesia Pereverzeva</v>
      </c>
      <c r="F72">
        <v>21</v>
      </c>
      <c r="G72" t="str">
        <f>VLOOKUP(C72,Teilnehmer!$A$1:$A$200,1,FALSE)</f>
        <v>Olesia Pereverzeva</v>
      </c>
      <c r="H72">
        <f t="shared" si="4"/>
        <v>0</v>
      </c>
    </row>
    <row r="73" spans="1:8" x14ac:dyDescent="0.3">
      <c r="A73" t="s">
        <v>267</v>
      </c>
      <c r="B73" t="s">
        <v>268</v>
      </c>
      <c r="C73" t="str">
        <f t="shared" si="3"/>
        <v>Alina Mehmeti</v>
      </c>
      <c r="F73">
        <v>21</v>
      </c>
      <c r="G73" t="str">
        <f>VLOOKUP(C73,Teilnehmer!$A$1:$A$200,1,FALSE)</f>
        <v>Alina Mehmeti</v>
      </c>
      <c r="H73">
        <f t="shared" si="4"/>
        <v>1</v>
      </c>
    </row>
    <row r="74" spans="1:8" x14ac:dyDescent="0.3">
      <c r="A74" t="s">
        <v>287</v>
      </c>
      <c r="B74" t="s">
        <v>288</v>
      </c>
      <c r="C74" t="str">
        <f t="shared" si="3"/>
        <v>Talisa Kröll</v>
      </c>
      <c r="F74">
        <v>21</v>
      </c>
      <c r="G74" t="str">
        <f>VLOOKUP(C74,Teilnehmer!$A$1:$A$200,1,FALSE)</f>
        <v>Talisa Kröll</v>
      </c>
      <c r="H74">
        <f t="shared" si="4"/>
        <v>0</v>
      </c>
    </row>
    <row r="75" spans="1:8" x14ac:dyDescent="0.3">
      <c r="A75" t="s">
        <v>184</v>
      </c>
      <c r="B75" t="s">
        <v>185</v>
      </c>
      <c r="C75" t="str">
        <f t="shared" si="3"/>
        <v>Andrej Lachenmaier</v>
      </c>
      <c r="F75">
        <v>21</v>
      </c>
      <c r="G75" t="str">
        <f>VLOOKUP(C75,Teilnehmer!$A$1:$A$200,1,FALSE)</f>
        <v>Andrej Lachenmaier</v>
      </c>
      <c r="H75">
        <f t="shared" si="4"/>
        <v>1</v>
      </c>
    </row>
    <row r="76" spans="1:8" x14ac:dyDescent="0.3">
      <c r="A76" t="s">
        <v>270</v>
      </c>
      <c r="B76" t="s">
        <v>271</v>
      </c>
      <c r="C76" t="str">
        <f t="shared" si="3"/>
        <v>Romy Mayr</v>
      </c>
      <c r="F76">
        <v>20</v>
      </c>
      <c r="G76" t="str">
        <f>VLOOKUP(C76,Teilnehmer!$A$1:$A$200,1,FALSE)</f>
        <v>Romy Mayr</v>
      </c>
      <c r="H76">
        <f t="shared" si="4"/>
        <v>0</v>
      </c>
    </row>
    <row r="77" spans="1:8" x14ac:dyDescent="0.3">
      <c r="A77" t="s">
        <v>274</v>
      </c>
      <c r="B77" t="s">
        <v>213</v>
      </c>
      <c r="C77" t="str">
        <f t="shared" si="3"/>
        <v>Mila Böhle</v>
      </c>
      <c r="F77">
        <v>20</v>
      </c>
      <c r="G77" t="str">
        <f>VLOOKUP(C77,Teilnehmer!$A$1:$A$200,1,FALSE)</f>
        <v>Mila Böhle</v>
      </c>
      <c r="H77">
        <f t="shared" si="4"/>
        <v>1</v>
      </c>
    </row>
    <row r="78" spans="1:8" x14ac:dyDescent="0.3">
      <c r="A78" t="s">
        <v>272</v>
      </c>
      <c r="B78" t="s">
        <v>273</v>
      </c>
      <c r="C78" t="str">
        <f t="shared" si="3"/>
        <v>Laura Herter</v>
      </c>
      <c r="F78">
        <v>20</v>
      </c>
      <c r="G78" t="str">
        <f>VLOOKUP(C78,Teilnehmer!$A$1:$A$200,1,FALSE)</f>
        <v>Laura Herter</v>
      </c>
      <c r="H78">
        <f t="shared" si="4"/>
        <v>0</v>
      </c>
    </row>
    <row r="79" spans="1:8" x14ac:dyDescent="0.3">
      <c r="A79" t="s">
        <v>278</v>
      </c>
      <c r="B79" t="s">
        <v>279</v>
      </c>
      <c r="C79" t="str">
        <f t="shared" si="3"/>
        <v>Aylin Atalay</v>
      </c>
      <c r="F79">
        <v>20</v>
      </c>
      <c r="G79" t="str">
        <f>VLOOKUP(C79,Teilnehmer!$A$1:$A$200,1,FALSE)</f>
        <v>Aylin Atalay</v>
      </c>
      <c r="H79">
        <f t="shared" si="4"/>
        <v>1</v>
      </c>
    </row>
    <row r="80" spans="1:8" x14ac:dyDescent="0.3">
      <c r="A80" t="s">
        <v>397</v>
      </c>
      <c r="B80" t="s">
        <v>398</v>
      </c>
      <c r="C80" t="str">
        <f t="shared" si="3"/>
        <v>Paula Fuchs</v>
      </c>
      <c r="F80">
        <v>20</v>
      </c>
      <c r="G80" t="str">
        <f>VLOOKUP(C80,Teilnehmer!$A$1:$A$200,1,FALSE)</f>
        <v>Paula Fuchs</v>
      </c>
      <c r="H80">
        <f t="shared" si="4"/>
        <v>0</v>
      </c>
    </row>
    <row r="81" spans="1:8" x14ac:dyDescent="0.3">
      <c r="A81" t="s">
        <v>437</v>
      </c>
      <c r="B81" t="s">
        <v>438</v>
      </c>
      <c r="C81" t="str">
        <f t="shared" si="3"/>
        <v>Halyna Nikitenko</v>
      </c>
      <c r="F81">
        <v>19</v>
      </c>
      <c r="G81" t="str">
        <f>VLOOKUP(C81,Teilnehmer!$A$1:$A$200,1,FALSE)</f>
        <v>Halyna Nikitenko</v>
      </c>
      <c r="H81">
        <f t="shared" si="4"/>
        <v>1</v>
      </c>
    </row>
    <row r="82" spans="1:8" x14ac:dyDescent="0.3">
      <c r="A82" t="s">
        <v>227</v>
      </c>
      <c r="B82" t="s">
        <v>228</v>
      </c>
      <c r="C82" t="str">
        <f t="shared" si="3"/>
        <v>Anna Geißler</v>
      </c>
      <c r="F82">
        <v>19</v>
      </c>
      <c r="G82" t="str">
        <f>VLOOKUP(C82,Teilnehmer!$A$1:$A$200,1,FALSE)</f>
        <v>Anna Geißler</v>
      </c>
      <c r="H82">
        <f t="shared" si="4"/>
        <v>0</v>
      </c>
    </row>
    <row r="83" spans="1:8" x14ac:dyDescent="0.3">
      <c r="A83" t="s">
        <v>291</v>
      </c>
      <c r="B83" t="s">
        <v>292</v>
      </c>
      <c r="C83" t="str">
        <f t="shared" si="3"/>
        <v>Nicole Vischi</v>
      </c>
      <c r="F83">
        <v>19</v>
      </c>
      <c r="G83" t="str">
        <f>VLOOKUP(C83,Teilnehmer!$A$1:$A$200,1,FALSE)</f>
        <v>Nicole Vischi</v>
      </c>
      <c r="H83">
        <f t="shared" si="4"/>
        <v>1</v>
      </c>
    </row>
    <row r="84" spans="1:8" x14ac:dyDescent="0.3">
      <c r="A84" t="s">
        <v>387</v>
      </c>
      <c r="B84" t="s">
        <v>388</v>
      </c>
      <c r="C84" t="str">
        <f t="shared" si="3"/>
        <v>Felix Neusel</v>
      </c>
      <c r="F84">
        <v>18</v>
      </c>
      <c r="G84" t="str">
        <f>VLOOKUP(C84,Teilnehmer!$A$1:$A$200,1,FALSE)</f>
        <v>Felix Neusel</v>
      </c>
      <c r="H84">
        <f t="shared" si="4"/>
        <v>0</v>
      </c>
    </row>
    <row r="85" spans="1:8" x14ac:dyDescent="0.3">
      <c r="A85" t="s">
        <v>391</v>
      </c>
      <c r="B85" t="s">
        <v>392</v>
      </c>
      <c r="C85" t="str">
        <f t="shared" si="3"/>
        <v>Janna Fischer</v>
      </c>
      <c r="F85">
        <v>18</v>
      </c>
      <c r="G85" t="str">
        <f>VLOOKUP(C85,Teilnehmer!$A$1:$A$200,1,FALSE)</f>
        <v>Janna Fischer</v>
      </c>
      <c r="H85">
        <f t="shared" si="4"/>
        <v>1</v>
      </c>
    </row>
    <row r="86" spans="1:8" x14ac:dyDescent="0.3">
      <c r="A86" t="s">
        <v>285</v>
      </c>
      <c r="B86" t="s">
        <v>286</v>
      </c>
      <c r="C86" t="str">
        <f t="shared" si="3"/>
        <v>Melina Kreider</v>
      </c>
      <c r="F86">
        <v>18</v>
      </c>
      <c r="G86" t="str">
        <f>VLOOKUP(C86,Teilnehmer!$A$1:$A$200,1,FALSE)</f>
        <v>Melina Kreider</v>
      </c>
      <c r="H86">
        <f t="shared" si="4"/>
        <v>0</v>
      </c>
    </row>
    <row r="87" spans="1:8" x14ac:dyDescent="0.3">
      <c r="A87" t="s">
        <v>295</v>
      </c>
      <c r="B87" t="s">
        <v>440</v>
      </c>
      <c r="C87" t="str">
        <f t="shared" si="3"/>
        <v>Jolina Fatum</v>
      </c>
      <c r="F87">
        <v>18</v>
      </c>
      <c r="G87" t="str">
        <f>VLOOKUP(C87,Teilnehmer!$A$1:$A$200,1,FALSE)</f>
        <v>Jolina Fatum</v>
      </c>
      <c r="H87">
        <f t="shared" si="4"/>
        <v>1</v>
      </c>
    </row>
    <row r="88" spans="1:8" x14ac:dyDescent="0.3">
      <c r="A88" t="s">
        <v>439</v>
      </c>
      <c r="B88" t="s">
        <v>330</v>
      </c>
      <c r="C88" t="str">
        <f t="shared" si="3"/>
        <v>Max Schönfeld</v>
      </c>
      <c r="F88">
        <v>17</v>
      </c>
      <c r="G88" t="str">
        <f>VLOOKUP(C88,Teilnehmer!$A$1:$A$200,1,FALSE)</f>
        <v>Max Schönfeld</v>
      </c>
      <c r="H88">
        <f t="shared" si="4"/>
        <v>0</v>
      </c>
    </row>
    <row r="89" spans="1:8" x14ac:dyDescent="0.3">
      <c r="A89" t="s">
        <v>441</v>
      </c>
      <c r="B89" t="s">
        <v>442</v>
      </c>
      <c r="C89" t="str">
        <f t="shared" si="3"/>
        <v>Erika Beim</v>
      </c>
      <c r="F89">
        <v>15</v>
      </c>
      <c r="G89" t="str">
        <f>VLOOKUP(C89,Teilnehmer!$A$1:$A$200,1,FALSE)</f>
        <v>Erika Beim</v>
      </c>
      <c r="H89">
        <f t="shared" si="4"/>
        <v>1</v>
      </c>
    </row>
  </sheetData>
  <autoFilter ref="H1:H96" xr:uid="{00000000-0009-0000-0000-00000F000000}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8"/>
  <sheetViews>
    <sheetView workbookViewId="0">
      <selection activeCell="C78" sqref="C78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13" x14ac:dyDescent="0.3">
      <c r="A1" t="s">
        <v>373</v>
      </c>
      <c r="C1" t="str">
        <f t="shared" ref="C1" si="0">B1&amp;" "&amp;A1</f>
        <v xml:space="preserve"> TU12_LAT_Stab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13" x14ac:dyDescent="0.3">
      <c r="A2" t="s">
        <v>132</v>
      </c>
      <c r="B2" t="s">
        <v>133</v>
      </c>
      <c r="C2" t="str">
        <f t="shared" ref="C2:C33" si="1">B2&amp;" "&amp;A2</f>
        <v>Leon Leinweber</v>
      </c>
      <c r="D2" t="s">
        <v>26</v>
      </c>
      <c r="E2">
        <v>2016</v>
      </c>
      <c r="F2">
        <v>27</v>
      </c>
      <c r="G2" t="str">
        <f>VLOOKUP(C2,Teilnehmer!$A$1:$A$200,1,FALSE)</f>
        <v>Leon Leinweber</v>
      </c>
      <c r="H2">
        <f t="shared" ref="H2:H33" si="2">MOD(ROW(),2)</f>
        <v>0</v>
      </c>
    </row>
    <row r="3" spans="1:13" x14ac:dyDescent="0.3">
      <c r="A3" t="s">
        <v>134</v>
      </c>
      <c r="B3" t="s">
        <v>135</v>
      </c>
      <c r="C3" t="str">
        <f t="shared" si="1"/>
        <v>Manuel Grewe</v>
      </c>
      <c r="D3" t="s">
        <v>26</v>
      </c>
      <c r="E3">
        <v>2016</v>
      </c>
      <c r="F3">
        <v>25</v>
      </c>
      <c r="G3" t="str">
        <f>VLOOKUP(C3,Teilnehmer!$A$1:$A$200,1,FALSE)</f>
        <v>Manuel Grewe</v>
      </c>
      <c r="H3">
        <f t="shared" si="2"/>
        <v>1</v>
      </c>
    </row>
    <row r="4" spans="1:13" x14ac:dyDescent="0.3">
      <c r="A4" t="s">
        <v>154</v>
      </c>
      <c r="B4" t="s">
        <v>155</v>
      </c>
      <c r="C4" t="str">
        <f t="shared" si="1"/>
        <v>Oliver Stippich</v>
      </c>
      <c r="D4" t="s">
        <v>26</v>
      </c>
      <c r="E4">
        <v>2016</v>
      </c>
      <c r="F4">
        <v>25</v>
      </c>
      <c r="G4" t="str">
        <f>VLOOKUP(C4,Teilnehmer!$A$1:$A$200,1,FALSE)</f>
        <v>Oliver Stippich</v>
      </c>
      <c r="H4">
        <f t="shared" si="2"/>
        <v>0</v>
      </c>
    </row>
    <row r="5" spans="1:13" x14ac:dyDescent="0.3">
      <c r="A5" t="s">
        <v>165</v>
      </c>
      <c r="B5" t="s">
        <v>375</v>
      </c>
      <c r="C5" t="str">
        <f t="shared" si="1"/>
        <v>Hannes Schmidt</v>
      </c>
      <c r="D5" t="s">
        <v>26</v>
      </c>
      <c r="E5">
        <v>2016</v>
      </c>
      <c r="F5">
        <v>25</v>
      </c>
      <c r="G5" t="str">
        <f>VLOOKUP(C5,Teilnehmer!$A$1:$A$200,1,FALSE)</f>
        <v>Hannes Schmidt</v>
      </c>
      <c r="H5">
        <f t="shared" si="2"/>
        <v>1</v>
      </c>
    </row>
    <row r="6" spans="1:13" x14ac:dyDescent="0.3">
      <c r="A6" t="s">
        <v>148</v>
      </c>
      <c r="B6" t="s">
        <v>149</v>
      </c>
      <c r="C6" t="str">
        <f t="shared" si="1"/>
        <v>Salvador Albert Hillebrand Uribe</v>
      </c>
      <c r="D6" t="s">
        <v>26</v>
      </c>
      <c r="E6">
        <v>2016</v>
      </c>
      <c r="F6">
        <v>23</v>
      </c>
      <c r="G6" t="str">
        <f>VLOOKUP(C6,Teilnehmer!$A$1:$A$200,1,FALSE)</f>
        <v>Salvador Albert Hillebrand Uribe</v>
      </c>
      <c r="H6">
        <f t="shared" si="2"/>
        <v>0</v>
      </c>
      <c r="J6" t="s">
        <v>378</v>
      </c>
      <c r="K6" t="s">
        <v>405</v>
      </c>
      <c r="L6" t="s">
        <v>377</v>
      </c>
      <c r="M6" t="s">
        <v>406</v>
      </c>
    </row>
    <row r="7" spans="1:13" x14ac:dyDescent="0.3">
      <c r="A7" t="s">
        <v>138</v>
      </c>
      <c r="B7" t="s">
        <v>139</v>
      </c>
      <c r="C7" t="str">
        <f t="shared" si="1"/>
        <v>Maximilian Bremer</v>
      </c>
      <c r="D7" t="s">
        <v>26</v>
      </c>
      <c r="E7">
        <v>2016</v>
      </c>
      <c r="F7">
        <v>23</v>
      </c>
      <c r="G7" t="str">
        <f>VLOOKUP(C7,Teilnehmer!$A$1:$A$200,1,FALSE)</f>
        <v>Maximilian Bremer</v>
      </c>
      <c r="H7">
        <f t="shared" si="2"/>
        <v>1</v>
      </c>
    </row>
    <row r="8" spans="1:13" x14ac:dyDescent="0.3">
      <c r="A8" t="s">
        <v>161</v>
      </c>
      <c r="B8" t="s">
        <v>162</v>
      </c>
      <c r="C8" t="str">
        <f t="shared" si="1"/>
        <v>Marian Renker</v>
      </c>
      <c r="D8" t="s">
        <v>26</v>
      </c>
      <c r="E8">
        <v>2016</v>
      </c>
      <c r="F8">
        <v>20</v>
      </c>
      <c r="G8" t="str">
        <f>VLOOKUP(C8,Teilnehmer!$A$1:$A$200,1,FALSE)</f>
        <v>Marian Renker</v>
      </c>
      <c r="H8">
        <f t="shared" si="2"/>
        <v>0</v>
      </c>
    </row>
    <row r="9" spans="1:13" x14ac:dyDescent="0.3">
      <c r="A9" t="s">
        <v>152</v>
      </c>
      <c r="B9" t="s">
        <v>153</v>
      </c>
      <c r="C9" t="str">
        <f t="shared" si="1"/>
        <v>Nikita Britschew</v>
      </c>
      <c r="D9" t="s">
        <v>26</v>
      </c>
      <c r="E9">
        <v>2016</v>
      </c>
      <c r="F9">
        <v>19</v>
      </c>
      <c r="G9" t="str">
        <f>VLOOKUP(C9,Teilnehmer!$A$1:$A$200,1,FALSE)</f>
        <v>Nikita Britschew</v>
      </c>
      <c r="H9">
        <f t="shared" si="2"/>
        <v>1</v>
      </c>
    </row>
    <row r="10" spans="1:13" x14ac:dyDescent="0.3">
      <c r="A10" t="s">
        <v>150</v>
      </c>
      <c r="B10" t="s">
        <v>151</v>
      </c>
      <c r="C10" t="str">
        <f t="shared" si="1"/>
        <v>Ben Ruhl</v>
      </c>
      <c r="D10" t="s">
        <v>26</v>
      </c>
      <c r="E10">
        <v>2016</v>
      </c>
      <c r="F10">
        <v>19</v>
      </c>
      <c r="G10" t="str">
        <f>VLOOKUP(C10,Teilnehmer!$A$1:$A$200,1,FALSE)</f>
        <v>Ben Ruhl</v>
      </c>
      <c r="H10">
        <f t="shared" si="2"/>
        <v>0</v>
      </c>
    </row>
    <row r="11" spans="1:13" x14ac:dyDescent="0.3">
      <c r="A11" t="s">
        <v>158</v>
      </c>
      <c r="B11" t="s">
        <v>159</v>
      </c>
      <c r="C11" t="str">
        <f t="shared" si="1"/>
        <v>Elias Möller</v>
      </c>
      <c r="D11" t="s">
        <v>26</v>
      </c>
      <c r="E11">
        <v>2016</v>
      </c>
      <c r="F11">
        <v>19</v>
      </c>
      <c r="G11" t="str">
        <f>VLOOKUP(C11,Teilnehmer!$A$1:$A$200,1,FALSE)</f>
        <v>Elias Möller</v>
      </c>
      <c r="H11">
        <f t="shared" si="2"/>
        <v>1</v>
      </c>
    </row>
    <row r="12" spans="1:13" x14ac:dyDescent="0.3">
      <c r="A12" t="s">
        <v>144</v>
      </c>
      <c r="B12" t="s">
        <v>145</v>
      </c>
      <c r="C12" t="str">
        <f t="shared" si="1"/>
        <v>Lucian Reinhardt</v>
      </c>
      <c r="D12" t="s">
        <v>26</v>
      </c>
      <c r="E12">
        <v>2016</v>
      </c>
      <c r="F12">
        <v>19</v>
      </c>
      <c r="G12" t="str">
        <f>VLOOKUP(C12,Teilnehmer!$A$1:$A$200,1,FALSE)</f>
        <v>Lucian Reinhardt</v>
      </c>
      <c r="H12">
        <f t="shared" si="2"/>
        <v>0</v>
      </c>
    </row>
    <row r="13" spans="1:13" x14ac:dyDescent="0.3">
      <c r="A13" t="s">
        <v>160</v>
      </c>
      <c r="B13" t="s">
        <v>137</v>
      </c>
      <c r="C13" t="str">
        <f t="shared" si="1"/>
        <v>Anton Thiel</v>
      </c>
      <c r="D13" t="s">
        <v>26</v>
      </c>
      <c r="E13">
        <v>2016</v>
      </c>
      <c r="F13">
        <v>18</v>
      </c>
      <c r="G13" t="str">
        <f>VLOOKUP(C13,Teilnehmer!$A$1:$A$200,1,FALSE)</f>
        <v>Anton Thiel</v>
      </c>
      <c r="H13">
        <f t="shared" si="2"/>
        <v>1</v>
      </c>
    </row>
    <row r="14" spans="1:13" x14ac:dyDescent="0.3">
      <c r="A14" t="s">
        <v>156</v>
      </c>
      <c r="B14" t="s">
        <v>157</v>
      </c>
      <c r="C14" t="str">
        <f t="shared" si="1"/>
        <v>Raffael Frank</v>
      </c>
      <c r="D14" t="s">
        <v>26</v>
      </c>
      <c r="E14">
        <v>2016</v>
      </c>
      <c r="F14">
        <v>17</v>
      </c>
      <c r="G14" t="str">
        <f>VLOOKUP(C14,Teilnehmer!$A$1:$A$200,1,FALSE)</f>
        <v>Raffael Frank</v>
      </c>
      <c r="H14">
        <f t="shared" si="2"/>
        <v>0</v>
      </c>
    </row>
    <row r="15" spans="1:13" x14ac:dyDescent="0.3">
      <c r="A15" t="s">
        <v>381</v>
      </c>
      <c r="B15" t="s">
        <v>382</v>
      </c>
      <c r="C15" t="str">
        <f t="shared" si="1"/>
        <v>Michael Wink</v>
      </c>
      <c r="D15" t="s">
        <v>26</v>
      </c>
      <c r="E15">
        <v>2016</v>
      </c>
      <c r="F15">
        <v>17</v>
      </c>
      <c r="G15" t="str">
        <f>VLOOKUP(C15,Teilnehmer!$A$1:$A$200,1,FALSE)</f>
        <v>Michael Wink</v>
      </c>
      <c r="H15">
        <f t="shared" si="2"/>
        <v>1</v>
      </c>
    </row>
    <row r="16" spans="1:13" x14ac:dyDescent="0.3">
      <c r="A16" t="s">
        <v>167</v>
      </c>
      <c r="B16" t="s">
        <v>168</v>
      </c>
      <c r="C16" t="str">
        <f t="shared" si="1"/>
        <v>Lennox Reschke</v>
      </c>
      <c r="D16" t="s">
        <v>26</v>
      </c>
      <c r="E16">
        <v>2016</v>
      </c>
      <c r="F16">
        <v>17</v>
      </c>
      <c r="G16" t="str">
        <f>VLOOKUP(C16,Teilnehmer!$A$1:$A$200,1,FALSE)</f>
        <v>Lennox Reschke</v>
      </c>
      <c r="H16">
        <f t="shared" si="2"/>
        <v>0</v>
      </c>
    </row>
    <row r="17" spans="1:8" x14ac:dyDescent="0.3">
      <c r="A17" t="s">
        <v>170</v>
      </c>
      <c r="B17" t="s">
        <v>171</v>
      </c>
      <c r="C17" t="str">
        <f t="shared" si="1"/>
        <v>Leonas Kern</v>
      </c>
      <c r="D17" t="s">
        <v>26</v>
      </c>
      <c r="E17">
        <v>2016</v>
      </c>
      <c r="F17">
        <v>17</v>
      </c>
      <c r="G17" t="str">
        <f>VLOOKUP(C17,Teilnehmer!$A$1:$A$200,1,FALSE)</f>
        <v>Leonas Kern</v>
      </c>
      <c r="H17">
        <f t="shared" si="2"/>
        <v>1</v>
      </c>
    </row>
    <row r="18" spans="1:8" x14ac:dyDescent="0.3">
      <c r="A18" t="s">
        <v>146</v>
      </c>
      <c r="B18" t="s">
        <v>147</v>
      </c>
      <c r="C18" t="str">
        <f t="shared" si="1"/>
        <v>Fynn Hartung</v>
      </c>
      <c r="D18" t="s">
        <v>26</v>
      </c>
      <c r="E18">
        <v>2016</v>
      </c>
      <c r="F18">
        <v>15</v>
      </c>
      <c r="G18" t="str">
        <f>VLOOKUP(C18,Teilnehmer!$A$1:$A$200,1,FALSE)</f>
        <v>Fynn Hartung</v>
      </c>
      <c r="H18">
        <f t="shared" si="2"/>
        <v>0</v>
      </c>
    </row>
    <row r="19" spans="1:8" x14ac:dyDescent="0.3">
      <c r="A19" t="s">
        <v>387</v>
      </c>
      <c r="B19" t="s">
        <v>388</v>
      </c>
      <c r="C19" t="str">
        <f t="shared" si="1"/>
        <v>Felix Neusel</v>
      </c>
      <c r="D19" t="s">
        <v>26</v>
      </c>
      <c r="E19">
        <v>2016</v>
      </c>
      <c r="F19">
        <v>15</v>
      </c>
      <c r="G19" t="str">
        <f>VLOOKUP(C19,Teilnehmer!$A$1:$A$200,1,FALSE)</f>
        <v>Felix Neusel</v>
      </c>
      <c r="H19">
        <f t="shared" si="2"/>
        <v>1</v>
      </c>
    </row>
    <row r="20" spans="1:8" x14ac:dyDescent="0.3">
      <c r="A20" t="s">
        <v>172</v>
      </c>
      <c r="B20" t="s">
        <v>173</v>
      </c>
      <c r="C20" t="str">
        <f t="shared" si="1"/>
        <v>Kaspar Schäfer</v>
      </c>
      <c r="D20" t="s">
        <v>26</v>
      </c>
      <c r="E20">
        <v>2016</v>
      </c>
      <c r="F20">
        <v>14</v>
      </c>
      <c r="G20" t="str">
        <f>VLOOKUP(C20,Teilnehmer!$A$1:$A$200,1,FALSE)</f>
        <v>Kaspar Schäfer</v>
      </c>
      <c r="H20">
        <f t="shared" si="2"/>
        <v>0</v>
      </c>
    </row>
    <row r="21" spans="1:8" x14ac:dyDescent="0.3">
      <c r="A21" t="s">
        <v>165</v>
      </c>
      <c r="B21" t="s">
        <v>169</v>
      </c>
      <c r="C21" t="str">
        <f t="shared" si="1"/>
        <v>Milan Schmidt</v>
      </c>
      <c r="D21" t="s">
        <v>26</v>
      </c>
      <c r="E21">
        <v>2016</v>
      </c>
      <c r="F21">
        <v>14</v>
      </c>
      <c r="G21" t="str">
        <f>VLOOKUP(C21,Teilnehmer!$A$1:$A$200,1,FALSE)</f>
        <v>Milan Schmidt</v>
      </c>
      <c r="H21">
        <f t="shared" si="2"/>
        <v>1</v>
      </c>
    </row>
    <row r="22" spans="1:8" x14ac:dyDescent="0.3">
      <c r="A22" t="s">
        <v>393</v>
      </c>
      <c r="B22" t="s">
        <v>137</v>
      </c>
      <c r="C22" t="str">
        <f t="shared" si="1"/>
        <v>Anton Heddrich</v>
      </c>
      <c r="D22" t="s">
        <v>26</v>
      </c>
      <c r="E22">
        <v>2016</v>
      </c>
      <c r="F22">
        <v>14</v>
      </c>
      <c r="G22" t="str">
        <f>VLOOKUP(C22,Teilnehmer!$A$1:$A$200,1,FALSE)</f>
        <v>Anton Heddrich</v>
      </c>
      <c r="H22">
        <f t="shared" si="2"/>
        <v>0</v>
      </c>
    </row>
    <row r="23" spans="1:8" x14ac:dyDescent="0.3">
      <c r="A23" t="s">
        <v>327</v>
      </c>
      <c r="B23" t="s">
        <v>394</v>
      </c>
      <c r="C23" t="str">
        <f t="shared" si="1"/>
        <v>Robert Strom</v>
      </c>
      <c r="D23" t="s">
        <v>26</v>
      </c>
      <c r="E23">
        <v>2016</v>
      </c>
      <c r="F23">
        <v>14</v>
      </c>
      <c r="G23" t="str">
        <f>VLOOKUP(C23,Teilnehmer!$A$1:$A$200,1,FALSE)</f>
        <v>Robert Strom</v>
      </c>
      <c r="H23">
        <f t="shared" si="2"/>
        <v>1</v>
      </c>
    </row>
    <row r="24" spans="1:8" x14ac:dyDescent="0.3">
      <c r="A24" t="s">
        <v>395</v>
      </c>
      <c r="B24" t="s">
        <v>396</v>
      </c>
      <c r="C24" t="str">
        <f t="shared" si="1"/>
        <v>Jack Neszi</v>
      </c>
      <c r="D24" t="s">
        <v>26</v>
      </c>
      <c r="E24">
        <v>2016</v>
      </c>
      <c r="F24">
        <v>13</v>
      </c>
      <c r="G24" t="str">
        <f>VLOOKUP(C24,Teilnehmer!$A$1:$A$200,1,FALSE)</f>
        <v>Jack Neszi</v>
      </c>
      <c r="H24">
        <f t="shared" si="2"/>
        <v>0</v>
      </c>
    </row>
    <row r="25" spans="1:8" x14ac:dyDescent="0.3">
      <c r="A25" t="s">
        <v>387</v>
      </c>
      <c r="B25" t="s">
        <v>399</v>
      </c>
      <c r="C25" t="str">
        <f t="shared" si="1"/>
        <v>Moritz Neusel</v>
      </c>
      <c r="D25" t="s">
        <v>26</v>
      </c>
      <c r="E25">
        <v>2016</v>
      </c>
      <c r="F25">
        <v>11</v>
      </c>
      <c r="G25" t="str">
        <f>VLOOKUP(C25,Teilnehmer!$A$1:$A$200,1,FALSE)</f>
        <v>Moritz Neusel</v>
      </c>
      <c r="H25">
        <f t="shared" si="2"/>
        <v>1</v>
      </c>
    </row>
    <row r="26" spans="1:8" x14ac:dyDescent="0.3">
      <c r="A26" t="s">
        <v>379</v>
      </c>
      <c r="B26" t="s">
        <v>332</v>
      </c>
      <c r="C26" t="str">
        <f t="shared" si="1"/>
        <v>Lucas Zielinski</v>
      </c>
      <c r="D26" t="s">
        <v>26</v>
      </c>
      <c r="E26">
        <v>2017</v>
      </c>
      <c r="F26">
        <v>22</v>
      </c>
      <c r="G26" t="str">
        <f>VLOOKUP(C26,Teilnehmer!$A$1:$A$200,1,FALSE)</f>
        <v>Lucas Zielinski</v>
      </c>
      <c r="H26">
        <f t="shared" si="2"/>
        <v>0</v>
      </c>
    </row>
    <row r="27" spans="1:8" x14ac:dyDescent="0.3">
      <c r="A27" t="s">
        <v>188</v>
      </c>
      <c r="B27" t="s">
        <v>189</v>
      </c>
      <c r="C27" t="str">
        <f t="shared" si="1"/>
        <v>Theo Schuhmann</v>
      </c>
      <c r="D27" t="s">
        <v>26</v>
      </c>
      <c r="E27">
        <v>2017</v>
      </c>
      <c r="F27">
        <v>21</v>
      </c>
      <c r="G27" t="str">
        <f>VLOOKUP(C27,Teilnehmer!$A$1:$A$200,1,FALSE)</f>
        <v>Theo Schuhmann</v>
      </c>
      <c r="H27">
        <f t="shared" si="2"/>
        <v>1</v>
      </c>
    </row>
    <row r="28" spans="1:8" x14ac:dyDescent="0.3">
      <c r="A28" t="s">
        <v>180</v>
      </c>
      <c r="B28" t="s">
        <v>181</v>
      </c>
      <c r="C28" t="str">
        <f t="shared" si="1"/>
        <v>Sam Dukart</v>
      </c>
      <c r="D28" t="s">
        <v>26</v>
      </c>
      <c r="E28">
        <v>2017</v>
      </c>
      <c r="F28">
        <v>21</v>
      </c>
      <c r="G28" t="str">
        <f>VLOOKUP(C28,Teilnehmer!$A$1:$A$200,1,FALSE)</f>
        <v>Sam Dukart</v>
      </c>
      <c r="H28">
        <f t="shared" si="2"/>
        <v>0</v>
      </c>
    </row>
    <row r="29" spans="1:8" x14ac:dyDescent="0.3">
      <c r="A29" t="s">
        <v>176</v>
      </c>
      <c r="B29" t="s">
        <v>177</v>
      </c>
      <c r="C29" t="str">
        <f t="shared" si="1"/>
        <v>Jona Weiß</v>
      </c>
      <c r="D29" t="s">
        <v>26</v>
      </c>
      <c r="E29">
        <v>2017</v>
      </c>
      <c r="F29">
        <v>18</v>
      </c>
      <c r="G29" t="str">
        <f>VLOOKUP(C29,Teilnehmer!$A$1:$A$200,1,FALSE)</f>
        <v>Jona Weiß</v>
      </c>
      <c r="H29">
        <f t="shared" si="2"/>
        <v>1</v>
      </c>
    </row>
    <row r="30" spans="1:8" x14ac:dyDescent="0.3">
      <c r="A30" t="s">
        <v>385</v>
      </c>
      <c r="B30" t="s">
        <v>386</v>
      </c>
      <c r="C30" t="str">
        <f t="shared" si="1"/>
        <v>Theodor Gutermuth</v>
      </c>
      <c r="D30" t="s">
        <v>26</v>
      </c>
      <c r="E30">
        <v>2017</v>
      </c>
      <c r="F30">
        <v>16</v>
      </c>
      <c r="G30" t="str">
        <f>VLOOKUP(C30,Teilnehmer!$A$1:$A$200,1,FALSE)</f>
        <v>Theodor Gutermuth</v>
      </c>
      <c r="H30">
        <f t="shared" si="2"/>
        <v>0</v>
      </c>
    </row>
    <row r="31" spans="1:8" x14ac:dyDescent="0.3">
      <c r="A31" t="s">
        <v>390</v>
      </c>
      <c r="B31" t="s">
        <v>307</v>
      </c>
      <c r="C31" t="str">
        <f t="shared" si="1"/>
        <v>Jonas Janz</v>
      </c>
      <c r="D31" t="s">
        <v>26</v>
      </c>
      <c r="E31">
        <v>2017</v>
      </c>
      <c r="F31">
        <v>15</v>
      </c>
      <c r="G31" t="str">
        <f>VLOOKUP(C31,Teilnehmer!$A$1:$A$200,1,FALSE)</f>
        <v>Jonas Janz</v>
      </c>
      <c r="H31">
        <f t="shared" si="2"/>
        <v>1</v>
      </c>
    </row>
    <row r="32" spans="1:8" x14ac:dyDescent="0.3">
      <c r="A32" t="s">
        <v>184</v>
      </c>
      <c r="B32" t="s">
        <v>185</v>
      </c>
      <c r="C32" t="str">
        <f t="shared" si="1"/>
        <v>Andrej Lachenmaier</v>
      </c>
      <c r="D32" t="s">
        <v>26</v>
      </c>
      <c r="E32">
        <v>2017</v>
      </c>
      <c r="F32">
        <v>13</v>
      </c>
      <c r="G32" t="str">
        <f>VLOOKUP(C32,Teilnehmer!$A$1:$A$200,1,FALSE)</f>
        <v>Andrej Lachenmaier</v>
      </c>
      <c r="H32">
        <f t="shared" si="2"/>
        <v>0</v>
      </c>
    </row>
    <row r="33" spans="1:8" x14ac:dyDescent="0.3">
      <c r="A33" t="s">
        <v>165</v>
      </c>
      <c r="B33" t="s">
        <v>192</v>
      </c>
      <c r="C33" t="str">
        <f t="shared" si="1"/>
        <v>Henri Schmidt</v>
      </c>
      <c r="D33" t="s">
        <v>26</v>
      </c>
      <c r="E33">
        <v>2017</v>
      </c>
      <c r="F33">
        <v>11</v>
      </c>
      <c r="G33" t="str">
        <f>VLOOKUP(C33,Teilnehmer!$A$1:$A$200,1,FALSE)</f>
        <v>Henri Schmidt</v>
      </c>
      <c r="H33">
        <f t="shared" si="2"/>
        <v>1</v>
      </c>
    </row>
    <row r="34" spans="1:8" x14ac:dyDescent="0.3">
      <c r="A34" t="s">
        <v>193</v>
      </c>
      <c r="B34" t="s">
        <v>194</v>
      </c>
      <c r="C34" t="str">
        <f t="shared" ref="C34:C65" si="3">B34&amp;" "&amp;A34</f>
        <v>Teo Grabow</v>
      </c>
      <c r="D34" t="s">
        <v>26</v>
      </c>
      <c r="E34">
        <v>2017</v>
      </c>
      <c r="F34">
        <v>10</v>
      </c>
      <c r="G34" t="str">
        <f>VLOOKUP(C34,Teilnehmer!$A$1:$A$200,1,FALSE)</f>
        <v>Teo Grabow</v>
      </c>
      <c r="H34">
        <f t="shared" ref="H34:H65" si="4">MOD(ROW(),2)</f>
        <v>0</v>
      </c>
    </row>
    <row r="35" spans="1:8" x14ac:dyDescent="0.3">
      <c r="A35" t="s">
        <v>178</v>
      </c>
      <c r="B35" t="s">
        <v>179</v>
      </c>
      <c r="C35" t="str">
        <f t="shared" si="3"/>
        <v>Emil Dörr</v>
      </c>
      <c r="D35" t="s">
        <v>26</v>
      </c>
      <c r="E35">
        <v>2017</v>
      </c>
      <c r="F35">
        <v>8</v>
      </c>
      <c r="G35" t="str">
        <f>VLOOKUP(C35,Teilnehmer!$A$1:$A$200,1,FALSE)</f>
        <v>Emil Dörr</v>
      </c>
      <c r="H35">
        <f t="shared" si="4"/>
        <v>1</v>
      </c>
    </row>
    <row r="36" spans="1:8" x14ac:dyDescent="0.3">
      <c r="A36" t="s">
        <v>158</v>
      </c>
      <c r="B36" t="s">
        <v>197</v>
      </c>
      <c r="C36" t="str">
        <f t="shared" si="3"/>
        <v>Sophia Möller</v>
      </c>
      <c r="D36" t="s">
        <v>70</v>
      </c>
      <c r="E36">
        <v>2016</v>
      </c>
      <c r="F36">
        <v>25</v>
      </c>
      <c r="G36" t="str">
        <f>VLOOKUP(C36,Teilnehmer!$A$1:$A$200,1,FALSE)</f>
        <v>Sophia Möller</v>
      </c>
      <c r="H36">
        <f t="shared" si="4"/>
        <v>0</v>
      </c>
    </row>
    <row r="37" spans="1:8" x14ac:dyDescent="0.3">
      <c r="A37" t="s">
        <v>376</v>
      </c>
      <c r="B37" t="s">
        <v>231</v>
      </c>
      <c r="C37" t="str">
        <f t="shared" si="3"/>
        <v>Emma Pfanschilling</v>
      </c>
      <c r="D37" t="s">
        <v>70</v>
      </c>
      <c r="E37">
        <v>2016</v>
      </c>
      <c r="F37">
        <v>25</v>
      </c>
      <c r="G37" t="str">
        <f>VLOOKUP(C37,Teilnehmer!$A$1:$A$200,1,FALSE)</f>
        <v>Emma Pfanschilling</v>
      </c>
      <c r="H37">
        <f t="shared" si="4"/>
        <v>1</v>
      </c>
    </row>
    <row r="38" spans="1:8" x14ac:dyDescent="0.3">
      <c r="A38" t="s">
        <v>212</v>
      </c>
      <c r="B38" t="s">
        <v>213</v>
      </c>
      <c r="C38" t="str">
        <f t="shared" si="3"/>
        <v>Mila Gaudl</v>
      </c>
      <c r="D38" t="s">
        <v>70</v>
      </c>
      <c r="E38">
        <v>2016</v>
      </c>
      <c r="F38">
        <v>21</v>
      </c>
      <c r="G38" t="str">
        <f>VLOOKUP(C38,Teilnehmer!$A$1:$A$200,1,FALSE)</f>
        <v>Mila Gaudl</v>
      </c>
      <c r="H38">
        <f t="shared" si="4"/>
        <v>0</v>
      </c>
    </row>
    <row r="39" spans="1:8" x14ac:dyDescent="0.3">
      <c r="A39" t="s">
        <v>195</v>
      </c>
      <c r="B39" t="s">
        <v>196</v>
      </c>
      <c r="C39" t="str">
        <f t="shared" si="3"/>
        <v>Elisabeth Stelz</v>
      </c>
      <c r="D39" t="s">
        <v>70</v>
      </c>
      <c r="E39">
        <v>2016</v>
      </c>
      <c r="F39">
        <v>21</v>
      </c>
      <c r="G39" t="str">
        <f>VLOOKUP(C39,Teilnehmer!$A$1:$A$200,1,FALSE)</f>
        <v>Elisabeth Stelz</v>
      </c>
      <c r="H39">
        <f t="shared" si="4"/>
        <v>1</v>
      </c>
    </row>
    <row r="40" spans="1:8" x14ac:dyDescent="0.3">
      <c r="A40" t="s">
        <v>219</v>
      </c>
      <c r="B40" t="s">
        <v>220</v>
      </c>
      <c r="C40" t="str">
        <f t="shared" si="3"/>
        <v>Emelie Dautovic</v>
      </c>
      <c r="D40" t="s">
        <v>70</v>
      </c>
      <c r="E40">
        <v>2016</v>
      </c>
      <c r="F40">
        <v>21</v>
      </c>
      <c r="G40" t="str">
        <f>VLOOKUP(C40,Teilnehmer!$A$1:$A$200,1,FALSE)</f>
        <v>Emelie Dautovic</v>
      </c>
      <c r="H40">
        <f t="shared" si="4"/>
        <v>0</v>
      </c>
    </row>
    <row r="41" spans="1:8" x14ac:dyDescent="0.3">
      <c r="A41" t="s">
        <v>223</v>
      </c>
      <c r="B41" t="s">
        <v>229</v>
      </c>
      <c r="C41" t="str">
        <f t="shared" si="3"/>
        <v>Lena Emilia Müller</v>
      </c>
      <c r="D41" t="s">
        <v>70</v>
      </c>
      <c r="E41">
        <v>2016</v>
      </c>
      <c r="F41">
        <v>20</v>
      </c>
      <c r="G41" t="str">
        <f>VLOOKUP(C41,Teilnehmer!$A$1:$A$200,1,FALSE)</f>
        <v>Lena Emilia Müller</v>
      </c>
      <c r="H41">
        <f t="shared" si="4"/>
        <v>1</v>
      </c>
    </row>
    <row r="42" spans="1:8" x14ac:dyDescent="0.3">
      <c r="A42" t="s">
        <v>334</v>
      </c>
      <c r="B42" t="s">
        <v>198</v>
      </c>
      <c r="C42" t="str">
        <f t="shared" si="3"/>
        <v>Amelie Herdt</v>
      </c>
      <c r="D42" t="s">
        <v>70</v>
      </c>
      <c r="E42">
        <v>2016</v>
      </c>
      <c r="F42">
        <v>20</v>
      </c>
      <c r="G42" t="str">
        <f>VLOOKUP(C42,Teilnehmer!$A$1:$A$200,1,FALSE)</f>
        <v>Amelie Herdt</v>
      </c>
      <c r="H42">
        <f t="shared" si="4"/>
        <v>0</v>
      </c>
    </row>
    <row r="43" spans="1:8" x14ac:dyDescent="0.3">
      <c r="A43" t="s">
        <v>205</v>
      </c>
      <c r="B43" t="s">
        <v>206</v>
      </c>
      <c r="C43" t="str">
        <f t="shared" si="3"/>
        <v>Lea Abeska</v>
      </c>
      <c r="D43" t="s">
        <v>70</v>
      </c>
      <c r="E43">
        <v>2016</v>
      </c>
      <c r="F43">
        <v>19</v>
      </c>
      <c r="G43" t="str">
        <f>VLOOKUP(C43,Teilnehmer!$A$1:$A$200,1,FALSE)</f>
        <v>Lea Abeska</v>
      </c>
      <c r="H43">
        <f t="shared" si="4"/>
        <v>1</v>
      </c>
    </row>
    <row r="44" spans="1:8" x14ac:dyDescent="0.3">
      <c r="A44" t="s">
        <v>214</v>
      </c>
      <c r="B44" t="s">
        <v>215</v>
      </c>
      <c r="C44" t="str">
        <f t="shared" si="3"/>
        <v>Milla Bode</v>
      </c>
      <c r="D44" t="s">
        <v>70</v>
      </c>
      <c r="E44">
        <v>2016</v>
      </c>
      <c r="F44">
        <v>18</v>
      </c>
      <c r="G44" t="str">
        <f>VLOOKUP(C44,Teilnehmer!$A$1:$A$200,1,FALSE)</f>
        <v>Milla Bode</v>
      </c>
      <c r="H44">
        <f t="shared" si="4"/>
        <v>0</v>
      </c>
    </row>
    <row r="45" spans="1:8" x14ac:dyDescent="0.3">
      <c r="A45" t="s">
        <v>239</v>
      </c>
      <c r="B45" t="s">
        <v>240</v>
      </c>
      <c r="C45" t="str">
        <f t="shared" si="3"/>
        <v>Victoria Kortmann</v>
      </c>
      <c r="D45" t="s">
        <v>70</v>
      </c>
      <c r="E45">
        <v>2016</v>
      </c>
      <c r="F45">
        <v>17</v>
      </c>
      <c r="G45" t="str">
        <f>VLOOKUP(C45,Teilnehmer!$A$1:$A$200,1,FALSE)</f>
        <v>Victoria Kortmann</v>
      </c>
      <c r="H45">
        <f t="shared" si="4"/>
        <v>1</v>
      </c>
    </row>
    <row r="46" spans="1:8" x14ac:dyDescent="0.3">
      <c r="A46" t="s">
        <v>223</v>
      </c>
      <c r="B46" t="s">
        <v>224</v>
      </c>
      <c r="C46" t="str">
        <f t="shared" si="3"/>
        <v>Lena Müller</v>
      </c>
      <c r="D46" t="s">
        <v>70</v>
      </c>
      <c r="E46">
        <v>2016</v>
      </c>
      <c r="F46">
        <v>17</v>
      </c>
      <c r="G46" t="str">
        <f>VLOOKUP(C46,Teilnehmer!$A$1:$A$200,1,FALSE)</f>
        <v>Lena Müller</v>
      </c>
      <c r="H46">
        <f t="shared" si="4"/>
        <v>0</v>
      </c>
    </row>
    <row r="47" spans="1:8" x14ac:dyDescent="0.3">
      <c r="A47" t="s">
        <v>218</v>
      </c>
      <c r="B47" t="s">
        <v>210</v>
      </c>
      <c r="C47" t="str">
        <f t="shared" si="3"/>
        <v>Ida Allendorf</v>
      </c>
      <c r="D47" t="s">
        <v>70</v>
      </c>
      <c r="E47">
        <v>2016</v>
      </c>
      <c r="F47">
        <v>17</v>
      </c>
      <c r="G47" t="str">
        <f>VLOOKUP(C47,Teilnehmer!$A$1:$A$200,1,FALSE)</f>
        <v>Ida Allendorf</v>
      </c>
      <c r="H47">
        <f t="shared" si="4"/>
        <v>1</v>
      </c>
    </row>
    <row r="48" spans="1:8" x14ac:dyDescent="0.3">
      <c r="A48" t="s">
        <v>383</v>
      </c>
      <c r="B48" t="s">
        <v>208</v>
      </c>
      <c r="C48" t="str">
        <f t="shared" si="3"/>
        <v>Sophie Eifert</v>
      </c>
      <c r="D48" t="s">
        <v>70</v>
      </c>
      <c r="E48">
        <v>2016</v>
      </c>
      <c r="F48">
        <v>17</v>
      </c>
      <c r="G48" t="str">
        <f>VLOOKUP(C48,Teilnehmer!$A$1:$A$200,1,FALSE)</f>
        <v>Sophie Eifert</v>
      </c>
      <c r="H48">
        <f t="shared" si="4"/>
        <v>0</v>
      </c>
    </row>
    <row r="49" spans="1:8" x14ac:dyDescent="0.3">
      <c r="A49" t="s">
        <v>225</v>
      </c>
      <c r="B49" t="s">
        <v>226</v>
      </c>
      <c r="C49" t="str">
        <f t="shared" si="3"/>
        <v>Antonia Schmitt</v>
      </c>
      <c r="D49" t="s">
        <v>70</v>
      </c>
      <c r="E49">
        <v>2016</v>
      </c>
      <c r="F49">
        <v>16</v>
      </c>
      <c r="G49" t="str">
        <f>VLOOKUP(C49,Teilnehmer!$A$1:$A$200,1,FALSE)</f>
        <v>Antonia Schmitt</v>
      </c>
      <c r="H49">
        <f t="shared" si="4"/>
        <v>1</v>
      </c>
    </row>
    <row r="50" spans="1:8" x14ac:dyDescent="0.3">
      <c r="A50" t="s">
        <v>209</v>
      </c>
      <c r="B50" t="s">
        <v>210</v>
      </c>
      <c r="C50" t="str">
        <f t="shared" si="3"/>
        <v>Ida Korell</v>
      </c>
      <c r="D50" t="s">
        <v>70</v>
      </c>
      <c r="E50">
        <v>2016</v>
      </c>
      <c r="F50">
        <v>15</v>
      </c>
      <c r="G50" t="str">
        <f>VLOOKUP(C50,Teilnehmer!$A$1:$A$200,1,FALSE)</f>
        <v>Ida Korell</v>
      </c>
      <c r="H50">
        <f t="shared" si="4"/>
        <v>0</v>
      </c>
    </row>
    <row r="51" spans="1:8" x14ac:dyDescent="0.3">
      <c r="A51" t="s">
        <v>324</v>
      </c>
      <c r="B51" t="s">
        <v>389</v>
      </c>
      <c r="C51" t="str">
        <f t="shared" si="3"/>
        <v>Manjana Kokel</v>
      </c>
      <c r="D51" t="s">
        <v>70</v>
      </c>
      <c r="E51">
        <v>2016</v>
      </c>
      <c r="F51">
        <v>15</v>
      </c>
      <c r="G51" t="str">
        <f>VLOOKUP(C51,Teilnehmer!$A$1:$A$200,1,FALSE)</f>
        <v>Manjana Kokel</v>
      </c>
      <c r="H51">
        <f t="shared" si="4"/>
        <v>1</v>
      </c>
    </row>
    <row r="52" spans="1:8" x14ac:dyDescent="0.3">
      <c r="A52" t="s">
        <v>391</v>
      </c>
      <c r="B52" t="s">
        <v>392</v>
      </c>
      <c r="C52" t="str">
        <f t="shared" si="3"/>
        <v>Janna Fischer</v>
      </c>
      <c r="D52" t="s">
        <v>70</v>
      </c>
      <c r="E52">
        <v>2016</v>
      </c>
      <c r="F52">
        <v>15</v>
      </c>
      <c r="G52" t="str">
        <f>VLOOKUP(C52,Teilnehmer!$A$1:$A$200,1,FALSE)</f>
        <v>Janna Fischer</v>
      </c>
      <c r="H52">
        <f t="shared" si="4"/>
        <v>0</v>
      </c>
    </row>
    <row r="53" spans="1:8" x14ac:dyDescent="0.3">
      <c r="A53" t="s">
        <v>227</v>
      </c>
      <c r="B53" t="s">
        <v>228</v>
      </c>
      <c r="C53" t="str">
        <f t="shared" si="3"/>
        <v>Anna Geißler</v>
      </c>
      <c r="D53" t="s">
        <v>70</v>
      </c>
      <c r="E53">
        <v>2016</v>
      </c>
      <c r="F53">
        <v>13</v>
      </c>
      <c r="G53" t="str">
        <f>VLOOKUP(C53,Teilnehmer!$A$1:$A$200,1,FALSE)</f>
        <v>Anna Geißler</v>
      </c>
      <c r="H53">
        <f t="shared" si="4"/>
        <v>1</v>
      </c>
    </row>
    <row r="54" spans="1:8" x14ac:dyDescent="0.3">
      <c r="A54" t="s">
        <v>199</v>
      </c>
      <c r="B54" t="s">
        <v>200</v>
      </c>
      <c r="C54" t="str">
        <f t="shared" si="3"/>
        <v>Elai Valiieva</v>
      </c>
      <c r="D54" t="s">
        <v>70</v>
      </c>
      <c r="E54">
        <v>2016</v>
      </c>
      <c r="F54">
        <v>13</v>
      </c>
      <c r="G54" t="str">
        <f>VLOOKUP(C54,Teilnehmer!$A$1:$A$200,1,FALSE)</f>
        <v>Elai Valiieva</v>
      </c>
      <c r="H54">
        <f t="shared" si="4"/>
        <v>0</v>
      </c>
    </row>
    <row r="55" spans="1:8" x14ac:dyDescent="0.3">
      <c r="A55" t="s">
        <v>216</v>
      </c>
      <c r="B55" t="s">
        <v>217</v>
      </c>
      <c r="C55" t="str">
        <f t="shared" si="3"/>
        <v>Lieke Krusche</v>
      </c>
      <c r="D55" t="s">
        <v>70</v>
      </c>
      <c r="E55">
        <v>2016</v>
      </c>
      <c r="F55">
        <v>12</v>
      </c>
      <c r="G55" t="str">
        <f>VLOOKUP(C55,Teilnehmer!$A$1:$A$200,1,FALSE)</f>
        <v>Lieke Krusche</v>
      </c>
      <c r="H55">
        <f t="shared" si="4"/>
        <v>1</v>
      </c>
    </row>
    <row r="56" spans="1:8" x14ac:dyDescent="0.3">
      <c r="A56" t="s">
        <v>234</v>
      </c>
      <c r="B56" t="s">
        <v>235</v>
      </c>
      <c r="C56" t="str">
        <f t="shared" si="3"/>
        <v>Emilia Lang</v>
      </c>
      <c r="D56" t="s">
        <v>70</v>
      </c>
      <c r="E56">
        <v>2016</v>
      </c>
      <c r="F56">
        <v>11</v>
      </c>
      <c r="G56" t="str">
        <f>VLOOKUP(C56,Teilnehmer!$A$1:$A$200,1,FALSE)</f>
        <v>Emilia Lang</v>
      </c>
      <c r="H56">
        <f t="shared" si="4"/>
        <v>0</v>
      </c>
    </row>
    <row r="57" spans="1:8" x14ac:dyDescent="0.3">
      <c r="A57" t="s">
        <v>283</v>
      </c>
      <c r="B57" t="s">
        <v>284</v>
      </c>
      <c r="C57" t="str">
        <f t="shared" si="3"/>
        <v>Hanna Scheuermann</v>
      </c>
      <c r="D57" t="s">
        <v>70</v>
      </c>
      <c r="E57">
        <v>2017</v>
      </c>
      <c r="F57">
        <v>23</v>
      </c>
      <c r="G57" t="str">
        <f>VLOOKUP(C57,Teilnehmer!$A$1:$A$200,1,FALSE)</f>
        <v>Hanna Scheuermann</v>
      </c>
      <c r="H57">
        <f t="shared" si="4"/>
        <v>1</v>
      </c>
    </row>
    <row r="58" spans="1:8" x14ac:dyDescent="0.3">
      <c r="A58" t="s">
        <v>245</v>
      </c>
      <c r="B58" t="s">
        <v>246</v>
      </c>
      <c r="C58" t="str">
        <f t="shared" si="3"/>
        <v>Alva Donath</v>
      </c>
      <c r="D58" t="s">
        <v>70</v>
      </c>
      <c r="E58">
        <v>2017</v>
      </c>
      <c r="F58">
        <v>22</v>
      </c>
      <c r="G58" t="str">
        <f>VLOOKUP(C58,Teilnehmer!$A$1:$A$200,1,FALSE)</f>
        <v>Alva Donath</v>
      </c>
      <c r="H58">
        <f t="shared" si="4"/>
        <v>0</v>
      </c>
    </row>
    <row r="59" spans="1:8" x14ac:dyDescent="0.3">
      <c r="A59" t="s">
        <v>261</v>
      </c>
      <c r="B59" t="s">
        <v>262</v>
      </c>
      <c r="C59" t="str">
        <f t="shared" si="3"/>
        <v>Emily Höpp</v>
      </c>
      <c r="D59" t="s">
        <v>70</v>
      </c>
      <c r="E59">
        <v>2017</v>
      </c>
      <c r="F59">
        <v>22</v>
      </c>
      <c r="G59" t="str">
        <f>VLOOKUP(C59,Teilnehmer!$A$1:$A$200,1,FALSE)</f>
        <v>Emily Höpp</v>
      </c>
      <c r="H59">
        <f t="shared" si="4"/>
        <v>1</v>
      </c>
    </row>
    <row r="60" spans="1:8" x14ac:dyDescent="0.3">
      <c r="A60" t="s">
        <v>249</v>
      </c>
      <c r="B60" t="s">
        <v>250</v>
      </c>
      <c r="C60" t="str">
        <f t="shared" si="3"/>
        <v>Jette Feik</v>
      </c>
      <c r="D60" t="s">
        <v>70</v>
      </c>
      <c r="E60">
        <v>2017</v>
      </c>
      <c r="F60">
        <v>19</v>
      </c>
      <c r="G60" t="str">
        <f>VLOOKUP(C60,Teilnehmer!$A$1:$A$200,1,FALSE)</f>
        <v>Jette Feik</v>
      </c>
      <c r="H60">
        <f t="shared" si="4"/>
        <v>0</v>
      </c>
    </row>
    <row r="61" spans="1:8" x14ac:dyDescent="0.3">
      <c r="A61" t="s">
        <v>275</v>
      </c>
      <c r="B61" t="s">
        <v>276</v>
      </c>
      <c r="C61" t="str">
        <f t="shared" si="3"/>
        <v>Frida Munser</v>
      </c>
      <c r="D61" t="s">
        <v>70</v>
      </c>
      <c r="E61">
        <v>2017</v>
      </c>
      <c r="F61">
        <v>18</v>
      </c>
      <c r="G61" t="str">
        <f>VLOOKUP(C61,Teilnehmer!$A$1:$A$200,1,FALSE)</f>
        <v>Frida Munser</v>
      </c>
      <c r="H61">
        <f t="shared" si="4"/>
        <v>1</v>
      </c>
    </row>
    <row r="62" spans="1:8" x14ac:dyDescent="0.3">
      <c r="A62" t="s">
        <v>380</v>
      </c>
      <c r="B62" t="s">
        <v>321</v>
      </c>
      <c r="C62" t="str">
        <f t="shared" si="3"/>
        <v>Marie Spöhrer</v>
      </c>
      <c r="D62" t="s">
        <v>70</v>
      </c>
      <c r="E62">
        <v>2017</v>
      </c>
      <c r="F62">
        <v>18</v>
      </c>
      <c r="G62" t="str">
        <f>VLOOKUP(C62,Teilnehmer!$A$1:$A$200,1,FALSE)</f>
        <v>Marie Spöhrer</v>
      </c>
      <c r="H62">
        <f t="shared" si="4"/>
        <v>0</v>
      </c>
    </row>
    <row r="63" spans="1:8" x14ac:dyDescent="0.3">
      <c r="A63" t="s">
        <v>384</v>
      </c>
      <c r="B63" t="s">
        <v>404</v>
      </c>
      <c r="C63" t="str">
        <f t="shared" si="3"/>
        <v>Kim Lina Brunner</v>
      </c>
      <c r="D63" t="s">
        <v>70</v>
      </c>
      <c r="E63">
        <v>2017</v>
      </c>
      <c r="F63">
        <v>17</v>
      </c>
      <c r="G63" t="str">
        <f>VLOOKUP(C63,Teilnehmer!$A$1:$A$200,1,FALSE)</f>
        <v>Kim Lina Brunner</v>
      </c>
      <c r="H63">
        <f t="shared" si="4"/>
        <v>1</v>
      </c>
    </row>
    <row r="64" spans="1:8" x14ac:dyDescent="0.3">
      <c r="A64" t="s">
        <v>285</v>
      </c>
      <c r="B64" t="s">
        <v>286</v>
      </c>
      <c r="C64" t="str">
        <f t="shared" si="3"/>
        <v>Melina Kreider</v>
      </c>
      <c r="D64" t="s">
        <v>70</v>
      </c>
      <c r="E64">
        <v>2017</v>
      </c>
      <c r="F64">
        <v>17</v>
      </c>
      <c r="G64" t="str">
        <f>VLOOKUP(C64,Teilnehmer!$A$1:$A$200,1,FALSE)</f>
        <v>Melina Kreider</v>
      </c>
      <c r="H64">
        <f t="shared" si="4"/>
        <v>0</v>
      </c>
    </row>
    <row r="65" spans="1:8" x14ac:dyDescent="0.3">
      <c r="A65" t="s">
        <v>267</v>
      </c>
      <c r="B65" t="s">
        <v>268</v>
      </c>
      <c r="C65" t="str">
        <f t="shared" si="3"/>
        <v>Alina Mehmeti</v>
      </c>
      <c r="D65" t="s">
        <v>70</v>
      </c>
      <c r="E65">
        <v>2017</v>
      </c>
      <c r="F65">
        <v>16</v>
      </c>
      <c r="G65" t="str">
        <f>VLOOKUP(C65,Teilnehmer!$A$1:$A$200,1,FALSE)</f>
        <v>Alina Mehmeti</v>
      </c>
      <c r="H65">
        <f t="shared" si="4"/>
        <v>1</v>
      </c>
    </row>
    <row r="66" spans="1:8" x14ac:dyDescent="0.3">
      <c r="A66" t="s">
        <v>278</v>
      </c>
      <c r="B66" t="s">
        <v>279</v>
      </c>
      <c r="C66" t="str">
        <f t="shared" ref="C66:C78" si="5">B66&amp;" "&amp;A66</f>
        <v>Aylin Atalay</v>
      </c>
      <c r="D66" t="s">
        <v>70</v>
      </c>
      <c r="E66">
        <v>2017</v>
      </c>
      <c r="F66">
        <v>16</v>
      </c>
      <c r="G66" t="str">
        <f>VLOOKUP(C66,Teilnehmer!$A$1:$A$200,1,FALSE)</f>
        <v>Aylin Atalay</v>
      </c>
      <c r="H66">
        <f t="shared" ref="H66:H78" si="6">MOD(ROW(),2)</f>
        <v>0</v>
      </c>
    </row>
    <row r="67" spans="1:8" x14ac:dyDescent="0.3">
      <c r="A67" t="s">
        <v>293</v>
      </c>
      <c r="B67" t="s">
        <v>294</v>
      </c>
      <c r="C67" t="str">
        <f t="shared" si="5"/>
        <v>Olesia Pereverzeva</v>
      </c>
      <c r="D67" t="s">
        <v>70</v>
      </c>
      <c r="E67">
        <v>2017</v>
      </c>
      <c r="F67">
        <v>15</v>
      </c>
      <c r="G67" t="str">
        <f>VLOOKUP(C67,Teilnehmer!$A$1:$A$200,1,FALSE)</f>
        <v>Olesia Pereverzeva</v>
      </c>
      <c r="H67">
        <f t="shared" si="6"/>
        <v>1</v>
      </c>
    </row>
    <row r="68" spans="1:8" x14ac:dyDescent="0.3">
      <c r="A68" t="s">
        <v>270</v>
      </c>
      <c r="B68" t="s">
        <v>271</v>
      </c>
      <c r="C68" t="str">
        <f t="shared" si="5"/>
        <v>Romy Mayr</v>
      </c>
      <c r="D68" t="s">
        <v>70</v>
      </c>
      <c r="E68">
        <v>2017</v>
      </c>
      <c r="F68">
        <v>14</v>
      </c>
      <c r="G68" t="str">
        <f>VLOOKUP(C68,Teilnehmer!$A$1:$A$200,1,FALSE)</f>
        <v>Romy Mayr</v>
      </c>
      <c r="H68">
        <f t="shared" si="6"/>
        <v>0</v>
      </c>
    </row>
    <row r="69" spans="1:8" x14ac:dyDescent="0.3">
      <c r="A69" t="s">
        <v>295</v>
      </c>
      <c r="B69" t="s">
        <v>296</v>
      </c>
      <c r="C69" t="str">
        <f t="shared" si="5"/>
        <v>Jolina Sophie Fatum</v>
      </c>
      <c r="D69" t="s">
        <v>70</v>
      </c>
      <c r="E69">
        <v>2017</v>
      </c>
      <c r="F69">
        <v>14</v>
      </c>
      <c r="G69" t="str">
        <f>VLOOKUP(C69,Teilnehmer!$A$1:$A$200,1,FALSE)</f>
        <v>Jolina Sophie Fatum</v>
      </c>
      <c r="H69">
        <f t="shared" si="6"/>
        <v>1</v>
      </c>
    </row>
    <row r="70" spans="1:8" x14ac:dyDescent="0.3">
      <c r="A70" t="s">
        <v>255</v>
      </c>
      <c r="B70" t="s">
        <v>256</v>
      </c>
      <c r="C70" t="str">
        <f t="shared" si="5"/>
        <v>Tilda Beyer</v>
      </c>
      <c r="D70" t="s">
        <v>70</v>
      </c>
      <c r="E70">
        <v>2017</v>
      </c>
      <c r="F70">
        <v>13</v>
      </c>
      <c r="G70" t="str">
        <f>VLOOKUP(C70,Teilnehmer!$A$1:$A$200,1,FALSE)</f>
        <v>Tilda Beyer</v>
      </c>
      <c r="H70">
        <f t="shared" si="6"/>
        <v>0</v>
      </c>
    </row>
    <row r="71" spans="1:8" x14ac:dyDescent="0.3">
      <c r="A71" t="s">
        <v>253</v>
      </c>
      <c r="B71" t="s">
        <v>254</v>
      </c>
      <c r="C71" t="str">
        <f t="shared" si="5"/>
        <v>Franziska Loll</v>
      </c>
      <c r="D71" t="s">
        <v>70</v>
      </c>
      <c r="E71">
        <v>2017</v>
      </c>
      <c r="F71">
        <v>13</v>
      </c>
      <c r="G71" t="str">
        <f>VLOOKUP(C71,Teilnehmer!$A$1:$A$200,1,FALSE)</f>
        <v>Franziska Loll</v>
      </c>
      <c r="H71">
        <f t="shared" si="6"/>
        <v>1</v>
      </c>
    </row>
    <row r="72" spans="1:8" x14ac:dyDescent="0.3">
      <c r="A72" t="s">
        <v>287</v>
      </c>
      <c r="B72" t="s">
        <v>288</v>
      </c>
      <c r="C72" t="str">
        <f t="shared" si="5"/>
        <v>Talisa Kröll</v>
      </c>
      <c r="D72" t="s">
        <v>70</v>
      </c>
      <c r="E72">
        <v>2017</v>
      </c>
      <c r="F72">
        <v>13</v>
      </c>
      <c r="G72" t="str">
        <f>VLOOKUP(C72,Teilnehmer!$A$1:$A$200,1,FALSE)</f>
        <v>Talisa Kröll</v>
      </c>
      <c r="H72">
        <f t="shared" si="6"/>
        <v>0</v>
      </c>
    </row>
    <row r="73" spans="1:8" x14ac:dyDescent="0.3">
      <c r="A73" t="s">
        <v>241</v>
      </c>
      <c r="B73" t="s">
        <v>242</v>
      </c>
      <c r="C73" t="str">
        <f t="shared" si="5"/>
        <v>Annabell Kemmler</v>
      </c>
      <c r="D73" t="s">
        <v>70</v>
      </c>
      <c r="E73">
        <v>2017</v>
      </c>
      <c r="F73">
        <v>12</v>
      </c>
      <c r="G73" t="str">
        <f>VLOOKUP(C73,Teilnehmer!$A$1:$A$200,1,FALSE)</f>
        <v>Annabell Kemmler</v>
      </c>
      <c r="H73">
        <f t="shared" si="6"/>
        <v>1</v>
      </c>
    </row>
    <row r="74" spans="1:8" x14ac:dyDescent="0.3">
      <c r="A74" t="s">
        <v>397</v>
      </c>
      <c r="B74" t="s">
        <v>398</v>
      </c>
      <c r="C74" t="str">
        <f t="shared" si="5"/>
        <v>Paula Fuchs</v>
      </c>
      <c r="D74" t="s">
        <v>70</v>
      </c>
      <c r="E74">
        <v>2017</v>
      </c>
      <c r="F74">
        <v>12</v>
      </c>
      <c r="G74" t="str">
        <f>VLOOKUP(C74,Teilnehmer!$A$1:$A$200,1,FALSE)</f>
        <v>Paula Fuchs</v>
      </c>
      <c r="H74">
        <f t="shared" si="6"/>
        <v>0</v>
      </c>
    </row>
    <row r="75" spans="1:8" x14ac:dyDescent="0.3">
      <c r="A75" t="s">
        <v>298</v>
      </c>
      <c r="B75" t="s">
        <v>268</v>
      </c>
      <c r="C75" t="str">
        <f t="shared" si="5"/>
        <v>Alina Schmelzer</v>
      </c>
      <c r="D75" t="s">
        <v>70</v>
      </c>
      <c r="E75">
        <v>2017</v>
      </c>
      <c r="F75">
        <v>11</v>
      </c>
      <c r="G75" t="str">
        <f>VLOOKUP(C75,Teilnehmer!$A$1:$A$200,1,FALSE)</f>
        <v>Alina Schmelzer</v>
      </c>
      <c r="H75">
        <f t="shared" si="6"/>
        <v>1</v>
      </c>
    </row>
    <row r="76" spans="1:8" x14ac:dyDescent="0.3">
      <c r="A76" t="s">
        <v>400</v>
      </c>
      <c r="B76" t="s">
        <v>401</v>
      </c>
      <c r="C76" t="str">
        <f t="shared" si="5"/>
        <v>Hira Hakan</v>
      </c>
      <c r="D76" t="s">
        <v>70</v>
      </c>
      <c r="E76">
        <v>2017</v>
      </c>
      <c r="F76">
        <v>10</v>
      </c>
      <c r="G76" t="str">
        <f>VLOOKUP(C76,Teilnehmer!$A$1:$A$200,1,FALSE)</f>
        <v>Hira Hakan</v>
      </c>
      <c r="H76">
        <f t="shared" si="6"/>
        <v>0</v>
      </c>
    </row>
    <row r="77" spans="1:8" x14ac:dyDescent="0.3">
      <c r="A77" t="s">
        <v>291</v>
      </c>
      <c r="B77" t="s">
        <v>292</v>
      </c>
      <c r="C77" t="str">
        <f t="shared" si="5"/>
        <v>Nicole Vischi</v>
      </c>
      <c r="D77" t="s">
        <v>70</v>
      </c>
      <c r="E77">
        <v>2017</v>
      </c>
      <c r="F77">
        <v>8</v>
      </c>
      <c r="G77" t="str">
        <f>VLOOKUP(C77,Teilnehmer!$A$1:$A$200,1,FALSE)</f>
        <v>Nicole Vischi</v>
      </c>
      <c r="H77">
        <f t="shared" si="6"/>
        <v>1</v>
      </c>
    </row>
    <row r="78" spans="1:8" x14ac:dyDescent="0.3">
      <c r="A78" t="s">
        <v>402</v>
      </c>
      <c r="B78" t="s">
        <v>403</v>
      </c>
      <c r="C78" t="str">
        <f t="shared" si="5"/>
        <v>Juna Gläser</v>
      </c>
      <c r="D78" t="s">
        <v>70</v>
      </c>
      <c r="E78">
        <v>2017</v>
      </c>
      <c r="F78">
        <v>3</v>
      </c>
      <c r="G78" t="str">
        <f>VLOOKUP(C78,Teilnehmer!$A$1:$A$200,1,FALSE)</f>
        <v>Juna Gläser</v>
      </c>
      <c r="H78">
        <f t="shared" si="6"/>
        <v>0</v>
      </c>
    </row>
  </sheetData>
  <autoFilter ref="H1:H78" xr:uid="{00000000-0009-0000-0000-000010000000}"/>
  <sortState xmlns:xlrd2="http://schemas.microsoft.com/office/spreadsheetml/2017/richdata2" ref="A2:H78">
    <sortCondition ref="D2:D78"/>
    <sortCondition ref="E2:E78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8"/>
  <sheetViews>
    <sheetView workbookViewId="0">
      <selection activeCell="G73" sqref="G73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374</v>
      </c>
      <c r="C1" t="str">
        <f>B1&amp;" "&amp;A1</f>
        <v xml:space="preserve"> TU12_LAT_Dreh</v>
      </c>
      <c r="D1" t="s">
        <v>19</v>
      </c>
      <c r="E1" t="s">
        <v>20</v>
      </c>
      <c r="F1" t="s">
        <v>23</v>
      </c>
      <c r="G1" t="s">
        <v>302</v>
      </c>
      <c r="H1" t="s">
        <v>130</v>
      </c>
    </row>
    <row r="2" spans="1:8" x14ac:dyDescent="0.3">
      <c r="A2" t="s">
        <v>132</v>
      </c>
      <c r="B2" t="s">
        <v>133</v>
      </c>
      <c r="C2" t="str">
        <f t="shared" ref="C2:C65" si="0">B2&amp;" "&amp;A2</f>
        <v>Leon Leinweber</v>
      </c>
      <c r="F2">
        <v>45</v>
      </c>
      <c r="G2" t="str">
        <f>VLOOKUP(C2,Teilnehmer!$A$1:$A$200,1,FALSE)</f>
        <v>Leon Leinweber</v>
      </c>
      <c r="H2">
        <f t="shared" ref="H2:H10" si="1">MOD(ROW(),2)</f>
        <v>0</v>
      </c>
    </row>
    <row r="3" spans="1:8" x14ac:dyDescent="0.3">
      <c r="A3" t="s">
        <v>138</v>
      </c>
      <c r="B3" t="s">
        <v>139</v>
      </c>
      <c r="C3" t="str">
        <f t="shared" si="0"/>
        <v>Maximilian Bremer</v>
      </c>
      <c r="F3">
        <v>42</v>
      </c>
      <c r="G3" t="str">
        <f>VLOOKUP(C3,Teilnehmer!$A$1:$A$200,1,FALSE)</f>
        <v>Maximilian Bremer</v>
      </c>
      <c r="H3">
        <f t="shared" si="1"/>
        <v>1</v>
      </c>
    </row>
    <row r="4" spans="1:8" x14ac:dyDescent="0.3">
      <c r="A4" t="s">
        <v>148</v>
      </c>
      <c r="B4" t="s">
        <v>149</v>
      </c>
      <c r="C4" t="str">
        <f t="shared" si="0"/>
        <v>Salvador Albert Hillebrand Uribe</v>
      </c>
      <c r="F4">
        <v>36</v>
      </c>
      <c r="G4" t="str">
        <f>VLOOKUP(C4,Teilnehmer!$A$1:$A$200,1,FALSE)</f>
        <v>Salvador Albert Hillebrand Uribe</v>
      </c>
      <c r="H4">
        <f t="shared" si="1"/>
        <v>0</v>
      </c>
    </row>
    <row r="5" spans="1:8" x14ac:dyDescent="0.3">
      <c r="A5" t="s">
        <v>134</v>
      </c>
      <c r="B5" t="s">
        <v>135</v>
      </c>
      <c r="C5" t="str">
        <f t="shared" si="0"/>
        <v>Manuel Grewe</v>
      </c>
      <c r="F5">
        <v>35</v>
      </c>
      <c r="G5" t="str">
        <f>VLOOKUP(C5,Teilnehmer!$A$1:$A$200,1,FALSE)</f>
        <v>Manuel Grewe</v>
      </c>
      <c r="H5">
        <f t="shared" si="1"/>
        <v>1</v>
      </c>
    </row>
    <row r="6" spans="1:8" x14ac:dyDescent="0.3">
      <c r="A6" t="s">
        <v>379</v>
      </c>
      <c r="B6" t="s">
        <v>332</v>
      </c>
      <c r="C6" t="str">
        <f t="shared" si="0"/>
        <v>Lucas Zielinski</v>
      </c>
      <c r="F6">
        <v>33</v>
      </c>
      <c r="G6" t="str">
        <f>VLOOKUP(C6,Teilnehmer!$A$1:$A$200,1,FALSE)</f>
        <v>Lucas Zielinski</v>
      </c>
      <c r="H6">
        <f t="shared" si="1"/>
        <v>0</v>
      </c>
    </row>
    <row r="7" spans="1:8" x14ac:dyDescent="0.3">
      <c r="A7" t="s">
        <v>154</v>
      </c>
      <c r="B7" t="s">
        <v>155</v>
      </c>
      <c r="C7" t="str">
        <f t="shared" si="0"/>
        <v>Oliver Stippich</v>
      </c>
      <c r="F7">
        <v>32</v>
      </c>
      <c r="G7" t="str">
        <f>VLOOKUP(C7,Teilnehmer!$A$1:$A$200,1,FALSE)</f>
        <v>Oliver Stippich</v>
      </c>
      <c r="H7">
        <f t="shared" si="1"/>
        <v>1</v>
      </c>
    </row>
    <row r="8" spans="1:8" x14ac:dyDescent="0.3">
      <c r="A8" t="s">
        <v>376</v>
      </c>
      <c r="B8" t="s">
        <v>231</v>
      </c>
      <c r="C8" t="str">
        <f t="shared" si="0"/>
        <v>Emma Pfanschilling</v>
      </c>
      <c r="F8">
        <v>32</v>
      </c>
      <c r="G8" t="str">
        <f>VLOOKUP(C8,Teilnehmer!$A$1:$A$200,1,FALSE)</f>
        <v>Emma Pfanschilling</v>
      </c>
      <c r="H8">
        <f t="shared" si="1"/>
        <v>0</v>
      </c>
    </row>
    <row r="9" spans="1:8" x14ac:dyDescent="0.3">
      <c r="A9" t="s">
        <v>167</v>
      </c>
      <c r="B9" t="s">
        <v>168</v>
      </c>
      <c r="C9" t="str">
        <f t="shared" si="0"/>
        <v>Lennox Reschke</v>
      </c>
      <c r="F9">
        <v>30</v>
      </c>
      <c r="G9" t="str">
        <f>VLOOKUP(C9,Teilnehmer!$A$1:$A$200,1,FALSE)</f>
        <v>Lennox Reschke</v>
      </c>
      <c r="H9">
        <f t="shared" si="1"/>
        <v>1</v>
      </c>
    </row>
    <row r="10" spans="1:8" x14ac:dyDescent="0.3">
      <c r="A10" t="s">
        <v>195</v>
      </c>
      <c r="B10" t="s">
        <v>196</v>
      </c>
      <c r="C10" t="str">
        <f t="shared" si="0"/>
        <v>Elisabeth Stelz</v>
      </c>
      <c r="F10">
        <v>30</v>
      </c>
      <c r="G10" t="str">
        <f>VLOOKUP(C10,Teilnehmer!$A$1:$A$200,1,FALSE)</f>
        <v>Elisabeth Stelz</v>
      </c>
      <c r="H10">
        <f t="shared" si="1"/>
        <v>0</v>
      </c>
    </row>
    <row r="11" spans="1:8" x14ac:dyDescent="0.3">
      <c r="A11" t="s">
        <v>158</v>
      </c>
      <c r="B11" t="s">
        <v>197</v>
      </c>
      <c r="C11" t="str">
        <f t="shared" si="0"/>
        <v>Sophia Möller</v>
      </c>
      <c r="F11">
        <v>30</v>
      </c>
      <c r="G11" t="str">
        <f>VLOOKUP(C11,Teilnehmer!$A$1:$A$200,1,FALSE)</f>
        <v>Sophia Möller</v>
      </c>
      <c r="H11">
        <f t="shared" ref="H11:H42" si="2">MOD(ROW(),2)</f>
        <v>1</v>
      </c>
    </row>
    <row r="12" spans="1:8" x14ac:dyDescent="0.3">
      <c r="A12" t="s">
        <v>144</v>
      </c>
      <c r="B12" t="s">
        <v>145</v>
      </c>
      <c r="C12" t="str">
        <f t="shared" si="0"/>
        <v>Lucian Reinhardt</v>
      </c>
      <c r="F12">
        <v>30</v>
      </c>
      <c r="G12" t="str">
        <f>VLOOKUP(C12,Teilnehmer!$A$1:$A$200,1,FALSE)</f>
        <v>Lucian Reinhardt</v>
      </c>
      <c r="H12">
        <f t="shared" si="2"/>
        <v>0</v>
      </c>
    </row>
    <row r="13" spans="1:8" x14ac:dyDescent="0.3">
      <c r="A13" t="s">
        <v>165</v>
      </c>
      <c r="B13" t="s">
        <v>375</v>
      </c>
      <c r="C13" t="str">
        <f t="shared" si="0"/>
        <v>Hannes Schmidt</v>
      </c>
      <c r="F13">
        <v>30</v>
      </c>
      <c r="G13" t="str">
        <f>VLOOKUP(C13,Teilnehmer!$A$1:$A$200,1,FALSE)</f>
        <v>Hannes Schmidt</v>
      </c>
      <c r="H13">
        <f t="shared" si="2"/>
        <v>1</v>
      </c>
    </row>
    <row r="14" spans="1:8" x14ac:dyDescent="0.3">
      <c r="A14" t="s">
        <v>156</v>
      </c>
      <c r="B14" t="s">
        <v>157</v>
      </c>
      <c r="C14" t="str">
        <f t="shared" si="0"/>
        <v>Raffael Frank</v>
      </c>
      <c r="F14">
        <v>29</v>
      </c>
      <c r="G14" t="str">
        <f>VLOOKUP(C14,Teilnehmer!$A$1:$A$200,1,FALSE)</f>
        <v>Raffael Frank</v>
      </c>
      <c r="H14">
        <f t="shared" si="2"/>
        <v>0</v>
      </c>
    </row>
    <row r="15" spans="1:8" x14ac:dyDescent="0.3">
      <c r="A15" t="s">
        <v>161</v>
      </c>
      <c r="B15" t="s">
        <v>162</v>
      </c>
      <c r="C15" t="str">
        <f t="shared" si="0"/>
        <v>Marian Renker</v>
      </c>
      <c r="F15">
        <v>29</v>
      </c>
      <c r="G15" t="str">
        <f>VLOOKUP(C15,Teilnehmer!$A$1:$A$200,1,FALSE)</f>
        <v>Marian Renker</v>
      </c>
      <c r="H15">
        <f t="shared" si="2"/>
        <v>1</v>
      </c>
    </row>
    <row r="16" spans="1:8" x14ac:dyDescent="0.3">
      <c r="A16" t="s">
        <v>205</v>
      </c>
      <c r="B16" t="s">
        <v>206</v>
      </c>
      <c r="C16" t="str">
        <f t="shared" si="0"/>
        <v>Lea Abeska</v>
      </c>
      <c r="F16">
        <v>29</v>
      </c>
      <c r="G16" t="str">
        <f>VLOOKUP(C16,Teilnehmer!$A$1:$A$200,1,FALSE)</f>
        <v>Lea Abeska</v>
      </c>
      <c r="H16">
        <f t="shared" si="2"/>
        <v>0</v>
      </c>
    </row>
    <row r="17" spans="1:8" x14ac:dyDescent="0.3">
      <c r="A17" t="s">
        <v>209</v>
      </c>
      <c r="B17" t="s">
        <v>210</v>
      </c>
      <c r="C17" t="str">
        <f t="shared" si="0"/>
        <v>Ida Korell</v>
      </c>
      <c r="F17">
        <v>28</v>
      </c>
      <c r="G17" t="str">
        <f>VLOOKUP(C17,Teilnehmer!$A$1:$A$200,1,FALSE)</f>
        <v>Ida Korell</v>
      </c>
      <c r="H17">
        <f t="shared" si="2"/>
        <v>1</v>
      </c>
    </row>
    <row r="18" spans="1:8" x14ac:dyDescent="0.3">
      <c r="A18" t="s">
        <v>170</v>
      </c>
      <c r="B18" t="s">
        <v>171</v>
      </c>
      <c r="C18" t="str">
        <f t="shared" si="0"/>
        <v>Leonas Kern</v>
      </c>
      <c r="F18">
        <v>28</v>
      </c>
      <c r="G18" t="str">
        <f>VLOOKUP(C18,Teilnehmer!$A$1:$A$200,1,FALSE)</f>
        <v>Leonas Kern</v>
      </c>
      <c r="H18">
        <f t="shared" si="2"/>
        <v>0</v>
      </c>
    </row>
    <row r="19" spans="1:8" x14ac:dyDescent="0.3">
      <c r="A19" t="s">
        <v>146</v>
      </c>
      <c r="B19" t="s">
        <v>147</v>
      </c>
      <c r="C19" t="str">
        <f t="shared" si="0"/>
        <v>Fynn Hartung</v>
      </c>
      <c r="F19">
        <v>27</v>
      </c>
      <c r="G19" t="str">
        <f>VLOOKUP(C19,Teilnehmer!$A$1:$A$200,1,FALSE)</f>
        <v>Fynn Hartung</v>
      </c>
      <c r="H19">
        <f t="shared" si="2"/>
        <v>1</v>
      </c>
    </row>
    <row r="20" spans="1:8" x14ac:dyDescent="0.3">
      <c r="A20" t="s">
        <v>152</v>
      </c>
      <c r="B20" t="s">
        <v>153</v>
      </c>
      <c r="C20" t="str">
        <f t="shared" si="0"/>
        <v>Nikita Britschew</v>
      </c>
      <c r="F20">
        <v>27</v>
      </c>
      <c r="G20" t="str">
        <f>VLOOKUP(C20,Teilnehmer!$A$1:$A$200,1,FALSE)</f>
        <v>Nikita Britschew</v>
      </c>
      <c r="H20">
        <f t="shared" si="2"/>
        <v>0</v>
      </c>
    </row>
    <row r="21" spans="1:8" x14ac:dyDescent="0.3">
      <c r="A21" t="s">
        <v>381</v>
      </c>
      <c r="B21" t="s">
        <v>382</v>
      </c>
      <c r="C21" t="str">
        <f t="shared" si="0"/>
        <v>Michael Wink</v>
      </c>
      <c r="F21">
        <v>27</v>
      </c>
      <c r="G21" t="str">
        <f>VLOOKUP(C21,Teilnehmer!$A$1:$A$200,1,FALSE)</f>
        <v>Michael Wink</v>
      </c>
      <c r="H21">
        <f t="shared" si="2"/>
        <v>1</v>
      </c>
    </row>
    <row r="22" spans="1:8" x14ac:dyDescent="0.3">
      <c r="A22" t="s">
        <v>249</v>
      </c>
      <c r="B22" t="s">
        <v>250</v>
      </c>
      <c r="C22" t="str">
        <f t="shared" si="0"/>
        <v>Jette Feik</v>
      </c>
      <c r="F22">
        <v>27</v>
      </c>
      <c r="G22" t="str">
        <f>VLOOKUP(C22,Teilnehmer!$A$1:$A$200,1,FALSE)</f>
        <v>Jette Feik</v>
      </c>
      <c r="H22">
        <f t="shared" si="2"/>
        <v>0</v>
      </c>
    </row>
    <row r="23" spans="1:8" x14ac:dyDescent="0.3">
      <c r="A23" t="s">
        <v>324</v>
      </c>
      <c r="B23" t="s">
        <v>389</v>
      </c>
      <c r="C23" t="str">
        <f t="shared" si="0"/>
        <v>Manjana Kokel</v>
      </c>
      <c r="F23">
        <v>27</v>
      </c>
      <c r="G23" t="str">
        <f>VLOOKUP(C23,Teilnehmer!$A$1:$A$200,1,FALSE)</f>
        <v>Manjana Kokel</v>
      </c>
      <c r="H23">
        <f t="shared" si="2"/>
        <v>1</v>
      </c>
    </row>
    <row r="24" spans="1:8" x14ac:dyDescent="0.3">
      <c r="A24" t="s">
        <v>180</v>
      </c>
      <c r="B24" t="s">
        <v>181</v>
      </c>
      <c r="C24" t="str">
        <f t="shared" si="0"/>
        <v>Sam Dukart</v>
      </c>
      <c r="F24">
        <v>27</v>
      </c>
      <c r="G24" t="str">
        <f>VLOOKUP(C24,Teilnehmer!$A$1:$A$200,1,FALSE)</f>
        <v>Sam Dukart</v>
      </c>
      <c r="H24">
        <f t="shared" si="2"/>
        <v>0</v>
      </c>
    </row>
    <row r="25" spans="1:8" x14ac:dyDescent="0.3">
      <c r="A25" t="s">
        <v>391</v>
      </c>
      <c r="B25" t="s">
        <v>392</v>
      </c>
      <c r="C25" t="str">
        <f t="shared" si="0"/>
        <v>Janna Fischer</v>
      </c>
      <c r="F25">
        <v>27</v>
      </c>
      <c r="G25" t="str">
        <f>VLOOKUP(C25,Teilnehmer!$A$1:$A$200,1,FALSE)</f>
        <v>Janna Fischer</v>
      </c>
      <c r="H25">
        <f t="shared" si="2"/>
        <v>1</v>
      </c>
    </row>
    <row r="26" spans="1:8" x14ac:dyDescent="0.3">
      <c r="A26" t="s">
        <v>245</v>
      </c>
      <c r="B26" t="s">
        <v>246</v>
      </c>
      <c r="C26" t="str">
        <f t="shared" si="0"/>
        <v>Alva Donath</v>
      </c>
      <c r="F26">
        <v>26</v>
      </c>
      <c r="G26" t="str">
        <f>VLOOKUP(C26,Teilnehmer!$A$1:$A$200,1,FALSE)</f>
        <v>Alva Donath</v>
      </c>
      <c r="H26">
        <f t="shared" si="2"/>
        <v>0</v>
      </c>
    </row>
    <row r="27" spans="1:8" x14ac:dyDescent="0.3">
      <c r="A27" t="s">
        <v>150</v>
      </c>
      <c r="B27" t="s">
        <v>151</v>
      </c>
      <c r="C27" t="str">
        <f t="shared" si="0"/>
        <v>Ben Ruhl</v>
      </c>
      <c r="F27">
        <v>26</v>
      </c>
      <c r="G27" t="str">
        <f>VLOOKUP(C27,Teilnehmer!$A$1:$A$200,1,FALSE)</f>
        <v>Ben Ruhl</v>
      </c>
      <c r="H27">
        <f t="shared" si="2"/>
        <v>1</v>
      </c>
    </row>
    <row r="28" spans="1:8" x14ac:dyDescent="0.3">
      <c r="A28" t="s">
        <v>158</v>
      </c>
      <c r="B28" t="s">
        <v>159</v>
      </c>
      <c r="C28" t="str">
        <f t="shared" si="0"/>
        <v>Elias Möller</v>
      </c>
      <c r="F28">
        <v>26</v>
      </c>
      <c r="G28" t="str">
        <f>VLOOKUP(C28,Teilnehmer!$A$1:$A$200,1,FALSE)</f>
        <v>Elias Möller</v>
      </c>
      <c r="H28">
        <f t="shared" si="2"/>
        <v>0</v>
      </c>
    </row>
    <row r="29" spans="1:8" x14ac:dyDescent="0.3">
      <c r="A29" t="s">
        <v>219</v>
      </c>
      <c r="B29" t="s">
        <v>220</v>
      </c>
      <c r="C29" t="str">
        <f t="shared" si="0"/>
        <v>Emelie Dautovic</v>
      </c>
      <c r="F29">
        <v>26</v>
      </c>
      <c r="G29" t="str">
        <f>VLOOKUP(C29,Teilnehmer!$A$1:$A$200,1,FALSE)</f>
        <v>Emelie Dautovic</v>
      </c>
      <c r="H29">
        <f t="shared" si="2"/>
        <v>1</v>
      </c>
    </row>
    <row r="30" spans="1:8" x14ac:dyDescent="0.3">
      <c r="A30" t="s">
        <v>334</v>
      </c>
      <c r="B30" t="s">
        <v>198</v>
      </c>
      <c r="C30" t="str">
        <f t="shared" si="0"/>
        <v>Amelie Herdt</v>
      </c>
      <c r="F30">
        <v>26</v>
      </c>
      <c r="G30" t="str">
        <f>VLOOKUP(C30,Teilnehmer!$A$1:$A$200,1,FALSE)</f>
        <v>Amelie Herdt</v>
      </c>
      <c r="H30">
        <f t="shared" si="2"/>
        <v>0</v>
      </c>
    </row>
    <row r="31" spans="1:8" x14ac:dyDescent="0.3">
      <c r="A31" t="s">
        <v>385</v>
      </c>
      <c r="B31" t="s">
        <v>386</v>
      </c>
      <c r="C31" t="str">
        <f t="shared" si="0"/>
        <v>Theodor Gutermuth</v>
      </c>
      <c r="F31">
        <v>25</v>
      </c>
      <c r="G31" t="str">
        <f>VLOOKUP(C31,Teilnehmer!$A$1:$A$200,1,FALSE)</f>
        <v>Theodor Gutermuth</v>
      </c>
      <c r="H31">
        <f t="shared" si="2"/>
        <v>1</v>
      </c>
    </row>
    <row r="32" spans="1:8" x14ac:dyDescent="0.3">
      <c r="A32" t="s">
        <v>160</v>
      </c>
      <c r="B32" t="s">
        <v>137</v>
      </c>
      <c r="C32" t="str">
        <f t="shared" si="0"/>
        <v>Anton Thiel</v>
      </c>
      <c r="F32">
        <v>25</v>
      </c>
      <c r="G32" t="str">
        <f>VLOOKUP(C32,Teilnehmer!$A$1:$A$200,1,FALSE)</f>
        <v>Anton Thiel</v>
      </c>
      <c r="H32">
        <f t="shared" si="2"/>
        <v>0</v>
      </c>
    </row>
    <row r="33" spans="1:8" x14ac:dyDescent="0.3">
      <c r="A33" t="s">
        <v>241</v>
      </c>
      <c r="B33" t="s">
        <v>242</v>
      </c>
      <c r="C33" t="str">
        <f t="shared" si="0"/>
        <v>Annabell Kemmler</v>
      </c>
      <c r="F33">
        <v>25</v>
      </c>
      <c r="G33" t="str">
        <f>VLOOKUP(C33,Teilnehmer!$A$1:$A$200,1,FALSE)</f>
        <v>Annabell Kemmler</v>
      </c>
      <c r="H33">
        <f t="shared" si="2"/>
        <v>1</v>
      </c>
    </row>
    <row r="34" spans="1:8" x14ac:dyDescent="0.3">
      <c r="A34" t="s">
        <v>275</v>
      </c>
      <c r="B34" t="s">
        <v>276</v>
      </c>
      <c r="C34" t="str">
        <f t="shared" si="0"/>
        <v>Frida Munser</v>
      </c>
      <c r="F34">
        <v>25</v>
      </c>
      <c r="G34" t="str">
        <f>VLOOKUP(C34,Teilnehmer!$A$1:$A$200,1,FALSE)</f>
        <v>Frida Munser</v>
      </c>
      <c r="H34">
        <f t="shared" si="2"/>
        <v>0</v>
      </c>
    </row>
    <row r="35" spans="1:8" x14ac:dyDescent="0.3">
      <c r="A35" t="s">
        <v>390</v>
      </c>
      <c r="B35" t="s">
        <v>307</v>
      </c>
      <c r="C35" t="str">
        <f t="shared" si="0"/>
        <v>Jonas Janz</v>
      </c>
      <c r="F35">
        <v>25</v>
      </c>
      <c r="G35" t="str">
        <f>VLOOKUP(C35,Teilnehmer!$A$1:$A$200,1,FALSE)</f>
        <v>Jonas Janz</v>
      </c>
      <c r="H35">
        <f t="shared" si="2"/>
        <v>1</v>
      </c>
    </row>
    <row r="36" spans="1:8" x14ac:dyDescent="0.3">
      <c r="A36" t="s">
        <v>176</v>
      </c>
      <c r="B36" t="s">
        <v>177</v>
      </c>
      <c r="C36" t="str">
        <f t="shared" si="0"/>
        <v>Jona Weiß</v>
      </c>
      <c r="F36">
        <v>24</v>
      </c>
      <c r="G36" t="str">
        <f>VLOOKUP(C36,Teilnehmer!$A$1:$A$200,1,FALSE)</f>
        <v>Jona Weiß</v>
      </c>
      <c r="H36">
        <f t="shared" si="2"/>
        <v>0</v>
      </c>
    </row>
    <row r="37" spans="1:8" x14ac:dyDescent="0.3">
      <c r="A37" t="s">
        <v>393</v>
      </c>
      <c r="B37" t="s">
        <v>137</v>
      </c>
      <c r="C37" t="str">
        <f t="shared" si="0"/>
        <v>Anton Heddrich</v>
      </c>
      <c r="F37">
        <v>24</v>
      </c>
      <c r="G37" t="str">
        <f>VLOOKUP(C37,Teilnehmer!$A$1:$A$200,1,FALSE)</f>
        <v>Anton Heddrich</v>
      </c>
      <c r="H37">
        <f t="shared" si="2"/>
        <v>1</v>
      </c>
    </row>
    <row r="38" spans="1:8" x14ac:dyDescent="0.3">
      <c r="A38" t="s">
        <v>387</v>
      </c>
      <c r="B38" t="s">
        <v>388</v>
      </c>
      <c r="C38" t="str">
        <f t="shared" si="0"/>
        <v>Felix Neusel</v>
      </c>
      <c r="F38">
        <v>23</v>
      </c>
      <c r="G38" t="str">
        <f>VLOOKUP(C38,Teilnehmer!$A$1:$A$200,1,FALSE)</f>
        <v>Felix Neusel</v>
      </c>
      <c r="H38">
        <f t="shared" si="2"/>
        <v>0</v>
      </c>
    </row>
    <row r="39" spans="1:8" x14ac:dyDescent="0.3">
      <c r="A39" t="s">
        <v>383</v>
      </c>
      <c r="B39" t="s">
        <v>208</v>
      </c>
      <c r="C39" t="str">
        <f t="shared" si="0"/>
        <v>Sophie Eifert</v>
      </c>
      <c r="F39">
        <v>23</v>
      </c>
      <c r="G39" t="str">
        <f>VLOOKUP(C39,Teilnehmer!$A$1:$A$200,1,FALSE)</f>
        <v>Sophie Eifert</v>
      </c>
      <c r="H39">
        <f t="shared" si="2"/>
        <v>1</v>
      </c>
    </row>
    <row r="40" spans="1:8" x14ac:dyDescent="0.3">
      <c r="A40" t="s">
        <v>172</v>
      </c>
      <c r="B40" t="s">
        <v>173</v>
      </c>
      <c r="C40" t="str">
        <f t="shared" si="0"/>
        <v>Kaspar Schäfer</v>
      </c>
      <c r="F40">
        <v>23</v>
      </c>
      <c r="G40" t="str">
        <f>VLOOKUP(C40,Teilnehmer!$A$1:$A$200,1,FALSE)</f>
        <v>Kaspar Schäfer</v>
      </c>
      <c r="H40">
        <f t="shared" si="2"/>
        <v>0</v>
      </c>
    </row>
    <row r="41" spans="1:8" x14ac:dyDescent="0.3">
      <c r="A41" t="s">
        <v>261</v>
      </c>
      <c r="B41" t="s">
        <v>262</v>
      </c>
      <c r="C41" t="str">
        <f t="shared" si="0"/>
        <v>Emily Höpp</v>
      </c>
      <c r="F41">
        <v>22</v>
      </c>
      <c r="G41" t="str">
        <f>VLOOKUP(C41,Teilnehmer!$A$1:$A$200,1,FALSE)</f>
        <v>Emily Höpp</v>
      </c>
      <c r="H41">
        <f t="shared" si="2"/>
        <v>1</v>
      </c>
    </row>
    <row r="42" spans="1:8" x14ac:dyDescent="0.3">
      <c r="A42" t="s">
        <v>223</v>
      </c>
      <c r="B42" t="s">
        <v>229</v>
      </c>
      <c r="C42" t="str">
        <f t="shared" si="0"/>
        <v>Lena Emilia Müller</v>
      </c>
      <c r="F42">
        <v>22</v>
      </c>
      <c r="G42" t="str">
        <f>VLOOKUP(C42,Teilnehmer!$A$1:$A$200,1,FALSE)</f>
        <v>Lena Emilia Müller</v>
      </c>
      <c r="H42">
        <f t="shared" si="2"/>
        <v>0</v>
      </c>
    </row>
    <row r="43" spans="1:8" x14ac:dyDescent="0.3">
      <c r="A43" t="s">
        <v>283</v>
      </c>
      <c r="B43" t="s">
        <v>284</v>
      </c>
      <c r="C43" t="str">
        <f t="shared" si="0"/>
        <v>Hanna Scheuermann</v>
      </c>
      <c r="F43">
        <v>22</v>
      </c>
      <c r="G43" t="str">
        <f>VLOOKUP(C43,Teilnehmer!$A$1:$A$200,1,FALSE)</f>
        <v>Hanna Scheuermann</v>
      </c>
      <c r="H43">
        <f t="shared" ref="H43:H74" si="3">MOD(ROW(),2)</f>
        <v>1</v>
      </c>
    </row>
    <row r="44" spans="1:8" x14ac:dyDescent="0.3">
      <c r="A44" t="s">
        <v>212</v>
      </c>
      <c r="B44" t="s">
        <v>213</v>
      </c>
      <c r="C44" t="str">
        <f t="shared" si="0"/>
        <v>Mila Gaudl</v>
      </c>
      <c r="F44">
        <v>22</v>
      </c>
      <c r="G44" t="str">
        <f>VLOOKUP(C44,Teilnehmer!$A$1:$A$200,1,FALSE)</f>
        <v>Mila Gaudl</v>
      </c>
      <c r="H44">
        <f t="shared" si="3"/>
        <v>0</v>
      </c>
    </row>
    <row r="45" spans="1:8" x14ac:dyDescent="0.3">
      <c r="A45" t="s">
        <v>402</v>
      </c>
      <c r="B45" t="s">
        <v>403</v>
      </c>
      <c r="C45" t="str">
        <f t="shared" si="0"/>
        <v>Juna Gläser</v>
      </c>
      <c r="F45">
        <v>22</v>
      </c>
      <c r="G45" t="str">
        <f>VLOOKUP(C45,Teilnehmer!$A$1:$A$200,1,FALSE)</f>
        <v>Juna Gläser</v>
      </c>
      <c r="H45">
        <f t="shared" si="3"/>
        <v>1</v>
      </c>
    </row>
    <row r="46" spans="1:8" x14ac:dyDescent="0.3">
      <c r="A46" t="s">
        <v>188</v>
      </c>
      <c r="B46" t="s">
        <v>189</v>
      </c>
      <c r="C46" t="str">
        <f t="shared" si="0"/>
        <v>Theo Schuhmann</v>
      </c>
      <c r="F46">
        <v>22</v>
      </c>
      <c r="G46" t="str">
        <f>VLOOKUP(C46,Teilnehmer!$A$1:$A$200,1,FALSE)</f>
        <v>Theo Schuhmann</v>
      </c>
      <c r="H46">
        <f t="shared" si="3"/>
        <v>0</v>
      </c>
    </row>
    <row r="47" spans="1:8" x14ac:dyDescent="0.3">
      <c r="A47" t="s">
        <v>178</v>
      </c>
      <c r="B47" t="s">
        <v>179</v>
      </c>
      <c r="C47" t="str">
        <f t="shared" si="0"/>
        <v>Emil Dörr</v>
      </c>
      <c r="F47">
        <v>22</v>
      </c>
      <c r="G47" t="str">
        <f>VLOOKUP(C47,Teilnehmer!$A$1:$A$200,1,FALSE)</f>
        <v>Emil Dörr</v>
      </c>
      <c r="H47">
        <f t="shared" si="3"/>
        <v>1</v>
      </c>
    </row>
    <row r="48" spans="1:8" x14ac:dyDescent="0.3">
      <c r="A48" t="s">
        <v>218</v>
      </c>
      <c r="B48" t="s">
        <v>210</v>
      </c>
      <c r="C48" t="str">
        <f t="shared" si="0"/>
        <v>Ida Allendorf</v>
      </c>
      <c r="F48">
        <v>22</v>
      </c>
      <c r="G48" t="str">
        <f>VLOOKUP(C48,Teilnehmer!$A$1:$A$200,1,FALSE)</f>
        <v>Ida Allendorf</v>
      </c>
      <c r="H48">
        <f t="shared" si="3"/>
        <v>0</v>
      </c>
    </row>
    <row r="49" spans="1:8" x14ac:dyDescent="0.3">
      <c r="A49" t="s">
        <v>214</v>
      </c>
      <c r="B49" t="s">
        <v>215</v>
      </c>
      <c r="C49" t="str">
        <f t="shared" si="0"/>
        <v>Milla Bode</v>
      </c>
      <c r="F49">
        <v>22</v>
      </c>
      <c r="G49" t="str">
        <f>VLOOKUP(C49,Teilnehmer!$A$1:$A$200,1,FALSE)</f>
        <v>Milla Bode</v>
      </c>
      <c r="H49">
        <f t="shared" si="3"/>
        <v>1</v>
      </c>
    </row>
    <row r="50" spans="1:8" x14ac:dyDescent="0.3">
      <c r="A50" t="s">
        <v>384</v>
      </c>
      <c r="B50" t="s">
        <v>404</v>
      </c>
      <c r="C50" t="str">
        <f t="shared" si="0"/>
        <v>Kim Lina Brunner</v>
      </c>
      <c r="F50">
        <v>22</v>
      </c>
      <c r="G50" t="str">
        <f>VLOOKUP(C50,Teilnehmer!$A$1:$A$200,1,FALSE)</f>
        <v>Kim Lina Brunner</v>
      </c>
      <c r="H50">
        <f t="shared" si="3"/>
        <v>0</v>
      </c>
    </row>
    <row r="51" spans="1:8" x14ac:dyDescent="0.3">
      <c r="A51" t="s">
        <v>165</v>
      </c>
      <c r="B51" t="s">
        <v>169</v>
      </c>
      <c r="C51" t="str">
        <f t="shared" si="0"/>
        <v>Milan Schmidt</v>
      </c>
      <c r="F51">
        <v>22</v>
      </c>
      <c r="G51" t="str">
        <f>VLOOKUP(C51,Teilnehmer!$A$1:$A$200,1,FALSE)</f>
        <v>Milan Schmidt</v>
      </c>
      <c r="H51">
        <f t="shared" si="3"/>
        <v>1</v>
      </c>
    </row>
    <row r="52" spans="1:8" x14ac:dyDescent="0.3">
      <c r="A52" t="s">
        <v>267</v>
      </c>
      <c r="B52" t="s">
        <v>268</v>
      </c>
      <c r="C52" t="str">
        <f t="shared" si="0"/>
        <v>Alina Mehmeti</v>
      </c>
      <c r="F52">
        <v>22</v>
      </c>
      <c r="G52" t="str">
        <f>VLOOKUP(C52,Teilnehmer!$A$1:$A$200,1,FALSE)</f>
        <v>Alina Mehmeti</v>
      </c>
      <c r="H52">
        <f t="shared" si="3"/>
        <v>0</v>
      </c>
    </row>
    <row r="53" spans="1:8" x14ac:dyDescent="0.3">
      <c r="A53" t="s">
        <v>397</v>
      </c>
      <c r="B53" t="s">
        <v>398</v>
      </c>
      <c r="C53" t="str">
        <f t="shared" si="0"/>
        <v>Paula Fuchs</v>
      </c>
      <c r="F53">
        <v>22</v>
      </c>
      <c r="G53" t="str">
        <f>VLOOKUP(C53,Teilnehmer!$A$1:$A$200,1,FALSE)</f>
        <v>Paula Fuchs</v>
      </c>
      <c r="H53">
        <f t="shared" si="3"/>
        <v>1</v>
      </c>
    </row>
    <row r="54" spans="1:8" x14ac:dyDescent="0.3">
      <c r="A54" t="s">
        <v>295</v>
      </c>
      <c r="B54" t="s">
        <v>296</v>
      </c>
      <c r="C54" t="str">
        <f t="shared" si="0"/>
        <v>Jolina Sophie Fatum</v>
      </c>
      <c r="F54">
        <v>22</v>
      </c>
      <c r="G54" t="str">
        <f>VLOOKUP(C54,Teilnehmer!$A$1:$A$200,1,FALSE)</f>
        <v>Jolina Sophie Fatum</v>
      </c>
      <c r="H54">
        <f t="shared" si="3"/>
        <v>0</v>
      </c>
    </row>
    <row r="55" spans="1:8" x14ac:dyDescent="0.3">
      <c r="A55" t="s">
        <v>255</v>
      </c>
      <c r="B55" t="s">
        <v>256</v>
      </c>
      <c r="C55" t="str">
        <f t="shared" si="0"/>
        <v>Tilda Beyer</v>
      </c>
      <c r="F55">
        <v>21</v>
      </c>
      <c r="G55" t="str">
        <f>VLOOKUP(C55,Teilnehmer!$A$1:$A$200,1,FALSE)</f>
        <v>Tilda Beyer</v>
      </c>
      <c r="H55">
        <f t="shared" si="3"/>
        <v>1</v>
      </c>
    </row>
    <row r="56" spans="1:8" x14ac:dyDescent="0.3">
      <c r="A56" t="s">
        <v>253</v>
      </c>
      <c r="B56" t="s">
        <v>254</v>
      </c>
      <c r="C56" t="str">
        <f t="shared" si="0"/>
        <v>Franziska Loll</v>
      </c>
      <c r="F56">
        <v>21</v>
      </c>
      <c r="G56" t="str">
        <f>VLOOKUP(C56,Teilnehmer!$A$1:$A$200,1,FALSE)</f>
        <v>Franziska Loll</v>
      </c>
      <c r="H56">
        <f t="shared" si="3"/>
        <v>0</v>
      </c>
    </row>
    <row r="57" spans="1:8" x14ac:dyDescent="0.3">
      <c r="A57" t="s">
        <v>270</v>
      </c>
      <c r="B57" t="s">
        <v>271</v>
      </c>
      <c r="C57" t="str">
        <f t="shared" si="0"/>
        <v>Romy Mayr</v>
      </c>
      <c r="F57">
        <v>21</v>
      </c>
      <c r="G57" t="str">
        <f>VLOOKUP(C57,Teilnehmer!$A$1:$A$200,1,FALSE)</f>
        <v>Romy Mayr</v>
      </c>
      <c r="H57">
        <f t="shared" si="3"/>
        <v>1</v>
      </c>
    </row>
    <row r="58" spans="1:8" x14ac:dyDescent="0.3">
      <c r="A58" t="s">
        <v>216</v>
      </c>
      <c r="B58" t="s">
        <v>217</v>
      </c>
      <c r="C58" t="str">
        <f t="shared" si="0"/>
        <v>Lieke Krusche</v>
      </c>
      <c r="F58">
        <v>21</v>
      </c>
      <c r="G58" t="str">
        <f>VLOOKUP(C58,Teilnehmer!$A$1:$A$200,1,FALSE)</f>
        <v>Lieke Krusche</v>
      </c>
      <c r="H58">
        <f t="shared" si="3"/>
        <v>0</v>
      </c>
    </row>
    <row r="59" spans="1:8" x14ac:dyDescent="0.3">
      <c r="A59" t="s">
        <v>184</v>
      </c>
      <c r="B59" t="s">
        <v>185</v>
      </c>
      <c r="C59" t="str">
        <f t="shared" si="0"/>
        <v>Andrej Lachenmaier</v>
      </c>
      <c r="F59">
        <v>21</v>
      </c>
      <c r="G59" t="str">
        <f>VLOOKUP(C59,Teilnehmer!$A$1:$A$200,1,FALSE)</f>
        <v>Andrej Lachenmaier</v>
      </c>
      <c r="H59">
        <f t="shared" si="3"/>
        <v>1</v>
      </c>
    </row>
    <row r="60" spans="1:8" x14ac:dyDescent="0.3">
      <c r="A60" t="s">
        <v>327</v>
      </c>
      <c r="B60" t="s">
        <v>394</v>
      </c>
      <c r="C60" t="str">
        <f t="shared" si="0"/>
        <v>Robert Strom</v>
      </c>
      <c r="F60">
        <v>21</v>
      </c>
      <c r="G60" t="str">
        <f>VLOOKUP(C60,Teilnehmer!$A$1:$A$200,1,FALSE)</f>
        <v>Robert Strom</v>
      </c>
      <c r="H60">
        <f t="shared" si="3"/>
        <v>0</v>
      </c>
    </row>
    <row r="61" spans="1:8" x14ac:dyDescent="0.3">
      <c r="A61" t="s">
        <v>199</v>
      </c>
      <c r="B61" t="s">
        <v>200</v>
      </c>
      <c r="C61" t="str">
        <f t="shared" si="0"/>
        <v>Elai Valiieva</v>
      </c>
      <c r="F61">
        <v>21</v>
      </c>
      <c r="G61" t="str">
        <f>VLOOKUP(C61,Teilnehmer!$A$1:$A$200,1,FALSE)</f>
        <v>Elai Valiieva</v>
      </c>
      <c r="H61">
        <f t="shared" si="3"/>
        <v>1</v>
      </c>
    </row>
    <row r="62" spans="1:8" x14ac:dyDescent="0.3">
      <c r="A62" t="s">
        <v>293</v>
      </c>
      <c r="B62" t="s">
        <v>294</v>
      </c>
      <c r="C62" t="str">
        <f t="shared" si="0"/>
        <v>Olesia Pereverzeva</v>
      </c>
      <c r="F62">
        <v>21</v>
      </c>
      <c r="G62" t="str">
        <f>VLOOKUP(C62,Teilnehmer!$A$1:$A$200,1,FALSE)</f>
        <v>Olesia Pereverzeva</v>
      </c>
      <c r="H62">
        <f t="shared" si="3"/>
        <v>0</v>
      </c>
    </row>
    <row r="63" spans="1:8" x14ac:dyDescent="0.3">
      <c r="A63" t="s">
        <v>239</v>
      </c>
      <c r="B63" t="s">
        <v>240</v>
      </c>
      <c r="C63" t="str">
        <f t="shared" si="0"/>
        <v>Victoria Kortmann</v>
      </c>
      <c r="F63">
        <v>20</v>
      </c>
      <c r="G63" t="str">
        <f>VLOOKUP(C63,Teilnehmer!$A$1:$A$200,1,FALSE)</f>
        <v>Victoria Kortmann</v>
      </c>
      <c r="H63">
        <f t="shared" si="3"/>
        <v>1</v>
      </c>
    </row>
    <row r="64" spans="1:8" x14ac:dyDescent="0.3">
      <c r="A64" t="s">
        <v>298</v>
      </c>
      <c r="B64" t="s">
        <v>268</v>
      </c>
      <c r="C64" t="str">
        <f t="shared" si="0"/>
        <v>Alina Schmelzer</v>
      </c>
      <c r="F64">
        <v>20</v>
      </c>
      <c r="G64" t="str">
        <f>VLOOKUP(C64,Teilnehmer!$A$1:$A$200,1,FALSE)</f>
        <v>Alina Schmelzer</v>
      </c>
      <c r="H64">
        <f t="shared" si="3"/>
        <v>0</v>
      </c>
    </row>
    <row r="65" spans="1:8" x14ac:dyDescent="0.3">
      <c r="A65" t="s">
        <v>387</v>
      </c>
      <c r="B65" t="s">
        <v>399</v>
      </c>
      <c r="C65" t="str">
        <f t="shared" si="0"/>
        <v>Moritz Neusel</v>
      </c>
      <c r="F65">
        <v>19</v>
      </c>
      <c r="G65" t="str">
        <f>VLOOKUP(C65,Teilnehmer!$A$1:$A$200,1,FALSE)</f>
        <v>Moritz Neusel</v>
      </c>
      <c r="H65">
        <f t="shared" si="3"/>
        <v>1</v>
      </c>
    </row>
    <row r="66" spans="1:8" x14ac:dyDescent="0.3">
      <c r="A66" t="s">
        <v>380</v>
      </c>
      <c r="B66" t="s">
        <v>321</v>
      </c>
      <c r="C66" t="str">
        <f t="shared" ref="C66:C78" si="4">B66&amp;" "&amp;A66</f>
        <v>Marie Spöhrer</v>
      </c>
      <c r="F66">
        <v>19</v>
      </c>
      <c r="G66" t="str">
        <f>VLOOKUP(C66,Teilnehmer!$A$1:$A$200,1,FALSE)</f>
        <v>Marie Spöhrer</v>
      </c>
      <c r="H66">
        <f t="shared" si="3"/>
        <v>0</v>
      </c>
    </row>
    <row r="67" spans="1:8" x14ac:dyDescent="0.3">
      <c r="A67" t="s">
        <v>227</v>
      </c>
      <c r="B67" t="s">
        <v>228</v>
      </c>
      <c r="C67" t="str">
        <f t="shared" si="4"/>
        <v>Anna Geißler</v>
      </c>
      <c r="F67">
        <v>19</v>
      </c>
      <c r="G67" t="str">
        <f>VLOOKUP(C67,Teilnehmer!$A$1:$A$200,1,FALSE)</f>
        <v>Anna Geißler</v>
      </c>
      <c r="H67">
        <f t="shared" si="3"/>
        <v>1</v>
      </c>
    </row>
    <row r="68" spans="1:8" x14ac:dyDescent="0.3">
      <c r="A68" t="s">
        <v>165</v>
      </c>
      <c r="B68" t="s">
        <v>192</v>
      </c>
      <c r="C68" t="str">
        <f t="shared" si="4"/>
        <v>Henri Schmidt</v>
      </c>
      <c r="F68">
        <v>19</v>
      </c>
      <c r="G68" t="str">
        <f>VLOOKUP(C68,Teilnehmer!$A$1:$A$200,1,FALSE)</f>
        <v>Henri Schmidt</v>
      </c>
      <c r="H68">
        <f t="shared" si="3"/>
        <v>0</v>
      </c>
    </row>
    <row r="69" spans="1:8" x14ac:dyDescent="0.3">
      <c r="A69" t="s">
        <v>278</v>
      </c>
      <c r="B69" t="s">
        <v>279</v>
      </c>
      <c r="C69" t="str">
        <f t="shared" si="4"/>
        <v>Aylin Atalay</v>
      </c>
      <c r="F69">
        <v>19</v>
      </c>
      <c r="G69" t="str">
        <f>VLOOKUP(C69,Teilnehmer!$A$1:$A$200,1,FALSE)</f>
        <v>Aylin Atalay</v>
      </c>
      <c r="H69">
        <f t="shared" si="3"/>
        <v>1</v>
      </c>
    </row>
    <row r="70" spans="1:8" x14ac:dyDescent="0.3">
      <c r="A70" t="s">
        <v>193</v>
      </c>
      <c r="B70" t="s">
        <v>194</v>
      </c>
      <c r="C70" t="str">
        <f t="shared" si="4"/>
        <v>Teo Grabow</v>
      </c>
      <c r="F70">
        <v>18</v>
      </c>
      <c r="G70" t="str">
        <f>VLOOKUP(C70,Teilnehmer!$A$1:$A$200,1,FALSE)</f>
        <v>Teo Grabow</v>
      </c>
      <c r="H70">
        <f t="shared" si="3"/>
        <v>0</v>
      </c>
    </row>
    <row r="71" spans="1:8" x14ac:dyDescent="0.3">
      <c r="A71" t="s">
        <v>223</v>
      </c>
      <c r="B71" t="s">
        <v>224</v>
      </c>
      <c r="C71" t="str">
        <f t="shared" si="4"/>
        <v>Lena Müller</v>
      </c>
      <c r="F71">
        <v>18</v>
      </c>
      <c r="G71" t="str">
        <f>VLOOKUP(C71,Teilnehmer!$A$1:$A$200,1,FALSE)</f>
        <v>Lena Müller</v>
      </c>
      <c r="H71">
        <f t="shared" si="3"/>
        <v>1</v>
      </c>
    </row>
    <row r="72" spans="1:8" x14ac:dyDescent="0.3">
      <c r="A72" t="s">
        <v>285</v>
      </c>
      <c r="B72" t="s">
        <v>286</v>
      </c>
      <c r="C72" t="str">
        <f t="shared" si="4"/>
        <v>Melina Kreider</v>
      </c>
      <c r="F72">
        <v>18</v>
      </c>
      <c r="G72" t="str">
        <f>VLOOKUP(C72,Teilnehmer!$A$1:$A$200,1,FALSE)</f>
        <v>Melina Kreider</v>
      </c>
      <c r="H72">
        <f t="shared" si="3"/>
        <v>0</v>
      </c>
    </row>
    <row r="73" spans="1:8" x14ac:dyDescent="0.3">
      <c r="A73" t="s">
        <v>234</v>
      </c>
      <c r="B73" t="s">
        <v>235</v>
      </c>
      <c r="C73" t="str">
        <f t="shared" si="4"/>
        <v>Emilia Lang</v>
      </c>
      <c r="F73">
        <v>17</v>
      </c>
      <c r="G73" t="str">
        <f>VLOOKUP(C73,Teilnehmer!$A$1:$A$200,1,FALSE)</f>
        <v>Emilia Lang</v>
      </c>
      <c r="H73">
        <f t="shared" si="3"/>
        <v>1</v>
      </c>
    </row>
    <row r="74" spans="1:8" x14ac:dyDescent="0.3">
      <c r="A74" t="s">
        <v>287</v>
      </c>
      <c r="B74" t="s">
        <v>288</v>
      </c>
      <c r="C74" t="str">
        <f t="shared" si="4"/>
        <v>Talisa Kröll</v>
      </c>
      <c r="F74">
        <v>17</v>
      </c>
      <c r="G74" t="str">
        <f>VLOOKUP(C74,Teilnehmer!$A$1:$A$200,1,FALSE)</f>
        <v>Talisa Kröll</v>
      </c>
      <c r="H74">
        <f t="shared" si="3"/>
        <v>0</v>
      </c>
    </row>
    <row r="75" spans="1:8" x14ac:dyDescent="0.3">
      <c r="A75" t="s">
        <v>225</v>
      </c>
      <c r="B75" t="s">
        <v>226</v>
      </c>
      <c r="C75" t="str">
        <f t="shared" si="4"/>
        <v>Antonia Schmitt</v>
      </c>
      <c r="F75">
        <v>16</v>
      </c>
      <c r="G75" t="str">
        <f>VLOOKUP(C75,Teilnehmer!$A$1:$A$200,1,FALSE)</f>
        <v>Antonia Schmitt</v>
      </c>
      <c r="H75">
        <f t="shared" ref="H75:H78" si="5">MOD(ROW(),2)</f>
        <v>1</v>
      </c>
    </row>
    <row r="76" spans="1:8" x14ac:dyDescent="0.3">
      <c r="A76" t="s">
        <v>291</v>
      </c>
      <c r="B76" t="s">
        <v>292</v>
      </c>
      <c r="C76" t="str">
        <f t="shared" si="4"/>
        <v>Nicole Vischi</v>
      </c>
      <c r="F76">
        <v>16</v>
      </c>
      <c r="G76" t="str">
        <f>VLOOKUP(C76,Teilnehmer!$A$1:$A$200,1,FALSE)</f>
        <v>Nicole Vischi</v>
      </c>
      <c r="H76">
        <f t="shared" si="5"/>
        <v>0</v>
      </c>
    </row>
    <row r="77" spans="1:8" x14ac:dyDescent="0.3">
      <c r="A77" t="s">
        <v>395</v>
      </c>
      <c r="B77" t="s">
        <v>396</v>
      </c>
      <c r="C77" t="str">
        <f t="shared" si="4"/>
        <v>Jack Neszi</v>
      </c>
      <c r="F77">
        <v>16</v>
      </c>
      <c r="G77" t="str">
        <f>VLOOKUP(C77,Teilnehmer!$A$1:$A$200,1,FALSE)</f>
        <v>Jack Neszi</v>
      </c>
      <c r="H77">
        <f t="shared" si="5"/>
        <v>1</v>
      </c>
    </row>
    <row r="78" spans="1:8" x14ac:dyDescent="0.3">
      <c r="A78" t="s">
        <v>400</v>
      </c>
      <c r="B78" t="s">
        <v>401</v>
      </c>
      <c r="C78" t="str">
        <f t="shared" si="4"/>
        <v>Hira Hakan</v>
      </c>
      <c r="F78">
        <v>15</v>
      </c>
      <c r="G78" t="str">
        <f>VLOOKUP(C78,Teilnehmer!$A$1:$A$200,1,FALSE)</f>
        <v>Hira Hakan</v>
      </c>
      <c r="H78">
        <f t="shared" si="5"/>
        <v>0</v>
      </c>
    </row>
  </sheetData>
  <autoFilter ref="H1:H78" xr:uid="{00000000-0009-0000-0000-00001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M9</vt:lpstr>
      <vt:lpstr>M8</vt:lpstr>
      <vt:lpstr>W9</vt:lpstr>
      <vt:lpstr>W8</vt:lpstr>
      <vt:lpstr>Teilnehmer</vt:lpstr>
      <vt:lpstr>ALS_Sprint</vt:lpstr>
      <vt:lpstr>ALS_Wurf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FRI_Stoß</vt:lpstr>
      <vt:lpstr>LAT_Stab</vt:lpstr>
      <vt:lpstr>LAT_Dreh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cp:keywords/>
  <dc:description/>
  <cp:lastModifiedBy>Dr. Erich Falk</cp:lastModifiedBy>
  <cp:revision>1</cp:revision>
  <dcterms:created xsi:type="dcterms:W3CDTF">2020-03-10T10:37:25Z</dcterms:created>
  <dcterms:modified xsi:type="dcterms:W3CDTF">2025-06-09T17:37:32Z</dcterms:modified>
  <cp:category/>
  <cp:contentStatus/>
</cp:coreProperties>
</file>