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7" documentId="8_{E82835F7-22F2-4831-9426-B3913A2CDBE9}" xr6:coauthVersionLast="47" xr6:coauthVersionMax="47" xr10:uidLastSave="{D365AF6F-AABE-48FF-A88E-6EAC35E22EA3}"/>
  <bookViews>
    <workbookView xWindow="-108" yWindow="-108" windowWidth="23256" windowHeight="12456" tabRatio="500" xr2:uid="{00000000-000D-0000-FFFF-FFFF00000000}"/>
  </bookViews>
  <sheets>
    <sheet name="M9" sheetId="2" r:id="rId1"/>
    <sheet name="M8" sheetId="22" r:id="rId2"/>
    <sheet name="W9" sheetId="23" r:id="rId3"/>
    <sheet name="W8" sheetId="24" r:id="rId4"/>
    <sheet name="Teilnehmer" sheetId="6" state="hidden" r:id="rId5"/>
    <sheet name="Punktezuordnung" sheetId="1" state="hidden" r:id="rId6"/>
    <sheet name="ALS_1" sheetId="7" state="hidden" r:id="rId7"/>
    <sheet name="ALS_2" sheetId="8" state="hidden" r:id="rId8"/>
    <sheet name="FRI_1" sheetId="9" state="hidden" r:id="rId9"/>
    <sheet name="FRI_2" sheetId="16" state="hidden" r:id="rId10"/>
    <sheet name="NIA_1" sheetId="25" state="hidden" r:id="rId11"/>
    <sheet name="NIA_2" sheetId="11" state="hidden" r:id="rId12"/>
    <sheet name="STO_1" sheetId="12" state="hidden" r:id="rId13"/>
    <sheet name="STO_2" sheetId="13" state="hidden" r:id="rId14"/>
    <sheet name="ANG_1" sheetId="14" state="hidden" r:id="rId15"/>
    <sheet name="ANG_2" sheetId="15" state="hidden" r:id="rId16"/>
    <sheet name="LAT_1" sheetId="17" state="hidden" r:id="rId17"/>
    <sheet name="LAT_2" sheetId="18" state="hidden" r:id="rId18"/>
    <sheet name="HER_1" sheetId="20" state="hidden" r:id="rId19"/>
    <sheet name="HER_2" sheetId="21" state="hidden" r:id="rId20"/>
  </sheets>
  <externalReferences>
    <externalReference r:id="rId21"/>
  </externalReferences>
  <definedNames>
    <definedName name="_xlnm._FilterDatabase" localSheetId="6" hidden="1">ALS_1!$A$1:$H$97</definedName>
    <definedName name="_xlnm._FilterDatabase" localSheetId="7" hidden="1">ALS_2!$H$1:$H$97</definedName>
    <definedName name="_xlnm._FilterDatabase" localSheetId="14" hidden="1">ANG_1!$A$1:$F$30</definedName>
    <definedName name="_xlnm._FilterDatabase" localSheetId="15" hidden="1">ANG_2!$A$1:$H$49</definedName>
    <definedName name="_xlnm._FilterDatabase" localSheetId="8" hidden="1">FRI_1!$A$1:$F$30</definedName>
    <definedName name="_xlnm._FilterDatabase" localSheetId="9" hidden="1">FRI_2!$H$1:$H$51</definedName>
    <definedName name="_xlnm._FilterDatabase" localSheetId="18" hidden="1">HER_1!$H$1:$H$47</definedName>
    <definedName name="_xlnm._FilterDatabase" localSheetId="19" hidden="1">HER_2!$H$1:$H$47</definedName>
    <definedName name="_xlnm._FilterDatabase" localSheetId="16" hidden="1">LAT_1!$H$1:$H$47</definedName>
    <definedName name="_xlnm._FilterDatabase" localSheetId="17" hidden="1">LAT_2!$H$1:$H$47</definedName>
    <definedName name="_xlnm._FilterDatabase" localSheetId="10" hidden="1">NIA_1!$A$1:$H$95</definedName>
    <definedName name="_xlnm._FilterDatabase" localSheetId="11" hidden="1">NIA_2!$A$1:$H$95</definedName>
    <definedName name="_xlnm._FilterDatabase" localSheetId="12" hidden="1">STO_1!$A$1:$H$54</definedName>
    <definedName name="_xlnm._FilterDatabase" localSheetId="13" hidden="1">STO_2!$A$1:$H$53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Q17" i="24" l="1" a="1"/>
  <c r="AQ17" i="24" s="1"/>
  <c r="AQ33" i="24" a="1"/>
  <c r="AQ33" i="24" s="1"/>
  <c r="AQ15" i="24" a="1"/>
  <c r="AQ15" i="24" s="1"/>
  <c r="AQ34" i="24" a="1"/>
  <c r="AQ34" i="24" s="1"/>
  <c r="AQ35" i="24" a="1"/>
  <c r="AQ35" i="24" s="1"/>
  <c r="AQ36" i="24" a="1"/>
  <c r="AQ36" i="24" s="1"/>
  <c r="AQ37" i="24" a="1"/>
  <c r="AQ37" i="24" s="1"/>
  <c r="AQ16" i="24" a="1"/>
  <c r="AQ16" i="24" s="1"/>
  <c r="AQ38" i="24" a="1"/>
  <c r="AQ38" i="24" s="1"/>
  <c r="AQ19" i="24" a="1"/>
  <c r="AQ19" i="24" s="1"/>
  <c r="AQ24" i="24" a="1"/>
  <c r="AQ24" i="24" s="1"/>
  <c r="AQ22" i="24" a="1"/>
  <c r="AQ22" i="24"/>
  <c r="AQ30" i="24" a="1"/>
  <c r="AQ30" i="24" s="1"/>
  <c r="AQ23" i="24" a="1"/>
  <c r="AQ23" i="24" s="1"/>
  <c r="AQ28" i="24" a="1"/>
  <c r="AQ28" i="24"/>
  <c r="AQ41" i="24" a="1"/>
  <c r="AQ41" i="24" s="1"/>
  <c r="AQ42" i="24" a="1"/>
  <c r="AQ42" i="24" s="1"/>
  <c r="AQ43" i="24" a="1"/>
  <c r="AQ43" i="24"/>
  <c r="AQ44" i="24" a="1"/>
  <c r="AQ44" i="24" s="1"/>
  <c r="AQ45" i="24" a="1"/>
  <c r="AQ45" i="24" s="1"/>
  <c r="AQ46" i="24" a="1"/>
  <c r="AQ46" i="24" s="1"/>
  <c r="AQ47" i="24" a="1"/>
  <c r="AQ47" i="24" s="1"/>
  <c r="AQ48" i="24" a="1"/>
  <c r="AQ48" i="24" s="1"/>
  <c r="AQ49" i="24" a="1"/>
  <c r="AQ49" i="24" s="1"/>
  <c r="AQ50" i="24" a="1"/>
  <c r="AQ50" i="24" s="1"/>
  <c r="AQ51" i="24" a="1"/>
  <c r="AQ51" i="24" s="1"/>
  <c r="AQ52" i="24" a="1"/>
  <c r="AQ52" i="24" s="1"/>
  <c r="AQ53" i="24" a="1"/>
  <c r="AQ53" i="24" s="1"/>
  <c r="AQ54" i="24" a="1"/>
  <c r="AQ54" i="24" s="1"/>
  <c r="AQ55" i="24" a="1"/>
  <c r="AQ55" i="24"/>
  <c r="AQ56" i="24" a="1"/>
  <c r="AQ56" i="24" s="1"/>
  <c r="AQ57" i="24" a="1"/>
  <c r="AQ57" i="24" s="1"/>
  <c r="AQ58" i="24" a="1"/>
  <c r="AQ58" i="24" s="1"/>
  <c r="AQ59" i="24" a="1"/>
  <c r="AQ59" i="24"/>
  <c r="AQ60" i="24" a="1"/>
  <c r="AQ60" i="24" s="1"/>
  <c r="AQ6" i="24" a="1"/>
  <c r="AQ6" i="24" s="1"/>
  <c r="AQ4" i="24" a="1"/>
  <c r="AQ4" i="24" s="1"/>
  <c r="AQ5" i="24" a="1"/>
  <c r="AQ5" i="24" s="1"/>
  <c r="AQ20" i="24" a="1"/>
  <c r="AQ20" i="24" s="1"/>
  <c r="AQ21" i="24" a="1"/>
  <c r="AQ21" i="24" s="1"/>
  <c r="AQ25" i="24" a="1"/>
  <c r="AQ25" i="24" s="1"/>
  <c r="AQ12" i="24" a="1"/>
  <c r="AQ12" i="24" s="1"/>
  <c r="AQ26" i="24" a="1"/>
  <c r="AQ26" i="24"/>
  <c r="AQ8" i="24" a="1"/>
  <c r="AQ8" i="24" s="1"/>
  <c r="AQ9" i="24" a="1"/>
  <c r="AQ9" i="24" s="1"/>
  <c r="AQ7" i="24" a="1"/>
  <c r="AQ7" i="24" s="1"/>
  <c r="AQ11" i="24" a="1"/>
  <c r="AQ11" i="24" s="1"/>
  <c r="AQ27" i="24" a="1"/>
  <c r="AQ27" i="24" s="1"/>
  <c r="AQ13" i="24" a="1"/>
  <c r="AQ13" i="24" s="1"/>
  <c r="AQ14" i="24" a="1"/>
  <c r="AQ14" i="24" s="1"/>
  <c r="AQ29" i="24" a="1"/>
  <c r="AQ29" i="24"/>
  <c r="AQ31" i="24" a="1"/>
  <c r="AQ31" i="24" s="1"/>
  <c r="AQ10" i="24" a="1"/>
  <c r="AQ10" i="24" s="1"/>
  <c r="AQ32" i="24" a="1"/>
  <c r="AQ32" i="24" s="1"/>
  <c r="AQ18" i="24" a="1"/>
  <c r="AQ18" i="24" s="1"/>
  <c r="AQ46" i="23" a="1"/>
  <c r="AQ46" i="23" s="1"/>
  <c r="AQ47" i="23" a="1"/>
  <c r="AQ47" i="23" s="1"/>
  <c r="AQ48" i="23" a="1"/>
  <c r="AQ48" i="23" s="1"/>
  <c r="AQ49" i="23" a="1"/>
  <c r="AQ49" i="23" s="1"/>
  <c r="AQ50" i="23" a="1"/>
  <c r="AQ50" i="23" s="1"/>
  <c r="AQ51" i="23" a="1"/>
  <c r="AQ51" i="23" s="1"/>
  <c r="AQ52" i="23" a="1"/>
  <c r="AQ52" i="23" s="1"/>
  <c r="AQ53" i="23" a="1"/>
  <c r="AQ53" i="23"/>
  <c r="AQ54" i="23" a="1"/>
  <c r="AQ54" i="23" s="1"/>
  <c r="AQ55" i="23" a="1"/>
  <c r="AQ55" i="23"/>
  <c r="AQ56" i="23" a="1"/>
  <c r="AQ56" i="23" s="1"/>
  <c r="AQ57" i="23" a="1"/>
  <c r="AQ57" i="23" s="1"/>
  <c r="AQ58" i="23" a="1"/>
  <c r="AQ58" i="23" s="1"/>
  <c r="AQ59" i="23" a="1"/>
  <c r="AQ59" i="23"/>
  <c r="AQ60" i="23" a="1"/>
  <c r="AQ60" i="23" s="1"/>
  <c r="AQ30" i="23" a="1"/>
  <c r="AQ30" i="23" s="1"/>
  <c r="AQ24" i="23" a="1"/>
  <c r="AQ24" i="23" s="1"/>
  <c r="AQ23" i="23" a="1"/>
  <c r="AQ23" i="23" s="1"/>
  <c r="AQ25" i="23" a="1"/>
  <c r="AQ25" i="23" s="1"/>
  <c r="AQ29" i="23" a="1"/>
  <c r="AQ29" i="23" s="1"/>
  <c r="AQ35" i="23" a="1"/>
  <c r="AQ35" i="23" s="1"/>
  <c r="AQ26" i="23" a="1"/>
  <c r="AQ26" i="23" s="1"/>
  <c r="AQ42" i="23" a="1"/>
  <c r="AQ42" i="23" s="1"/>
  <c r="AQ36" i="23" a="1"/>
  <c r="AQ36" i="23" s="1"/>
  <c r="AQ33" i="23" a="1"/>
  <c r="AQ33" i="23" s="1"/>
  <c r="AQ44" i="23" a="1"/>
  <c r="AQ44" i="23" s="1"/>
  <c r="AQ37" i="23" a="1"/>
  <c r="AQ37" i="23" s="1"/>
  <c r="AQ19" i="23" a="1"/>
  <c r="AQ19" i="23" s="1"/>
  <c r="AQ16" i="23" a="1"/>
  <c r="AQ16" i="23" s="1"/>
  <c r="AQ17" i="23" a="1"/>
  <c r="AQ17" i="23" s="1"/>
  <c r="AQ20" i="23" a="1"/>
  <c r="AQ20" i="23" s="1"/>
  <c r="AQ38" i="23" a="1"/>
  <c r="AQ38" i="23" s="1"/>
  <c r="AQ21" i="23" a="1"/>
  <c r="AQ21" i="23" s="1"/>
  <c r="AQ39" i="23" a="1"/>
  <c r="AQ39" i="23" s="1"/>
  <c r="AQ40" i="23" a="1"/>
  <c r="AQ40" i="23" s="1"/>
  <c r="AQ41" i="23" a="1"/>
  <c r="AQ41" i="23" s="1"/>
  <c r="AQ22" i="23" a="1"/>
  <c r="AQ22" i="23" s="1"/>
  <c r="AQ43" i="23" a="1"/>
  <c r="AQ43" i="23" s="1"/>
  <c r="AQ45" i="23" a="1"/>
  <c r="AQ45" i="23" s="1"/>
  <c r="AQ34" i="23" a="1"/>
  <c r="AQ34" i="23" s="1"/>
  <c r="AQ7" i="23" a="1"/>
  <c r="AQ7" i="23" s="1"/>
  <c r="AQ6" i="23" a="1"/>
  <c r="AQ6" i="23" s="1"/>
  <c r="AQ8" i="23" a="1"/>
  <c r="AQ8" i="23" s="1"/>
  <c r="AQ5" i="23" a="1"/>
  <c r="AQ5" i="23" s="1"/>
  <c r="AQ9" i="23" a="1"/>
  <c r="AQ9" i="23" s="1"/>
  <c r="AQ10" i="23" a="1"/>
  <c r="AQ10" i="23" s="1"/>
  <c r="AQ13" i="23" a="1"/>
  <c r="AQ13" i="23" s="1"/>
  <c r="AQ11" i="23" a="1"/>
  <c r="AQ11" i="23" s="1"/>
  <c r="AQ14" i="23" a="1"/>
  <c r="AQ14" i="23" s="1"/>
  <c r="AQ18" i="23" a="1"/>
  <c r="AQ18" i="23" s="1"/>
  <c r="AQ27" i="23" a="1"/>
  <c r="AQ27" i="23" s="1"/>
  <c r="AQ28" i="23" a="1"/>
  <c r="AQ28" i="23"/>
  <c r="AQ12" i="23" a="1"/>
  <c r="AQ12" i="23" s="1"/>
  <c r="AQ15" i="23" a="1"/>
  <c r="AQ15" i="23" s="1"/>
  <c r="AQ31" i="23" a="1"/>
  <c r="AQ31" i="23" s="1"/>
  <c r="AQ32" i="23" a="1"/>
  <c r="AQ32" i="23" s="1"/>
  <c r="AQ4" i="23" a="1"/>
  <c r="AQ4" i="23" s="1"/>
  <c r="AQ31" i="22" a="1"/>
  <c r="AQ31" i="22"/>
  <c r="AQ32" i="22" a="1"/>
  <c r="AQ32" i="22" s="1"/>
  <c r="AQ33" i="22" a="1"/>
  <c r="AQ33" i="22" s="1"/>
  <c r="AQ34" i="22" a="1"/>
  <c r="AQ34" i="22"/>
  <c r="AQ35" i="22" a="1"/>
  <c r="AQ35" i="22" s="1"/>
  <c r="AQ36" i="22" a="1"/>
  <c r="AQ36" i="22" s="1"/>
  <c r="AQ37" i="22" a="1"/>
  <c r="AQ37" i="22" s="1"/>
  <c r="AQ38" i="22" a="1"/>
  <c r="AQ38" i="22" s="1"/>
  <c r="AQ39" i="22" a="1"/>
  <c r="AQ39" i="22" s="1"/>
  <c r="AQ40" i="22" a="1"/>
  <c r="AQ40" i="22" s="1"/>
  <c r="AQ41" i="22" a="1"/>
  <c r="AQ41" i="22" s="1"/>
  <c r="AQ42" i="22" a="1"/>
  <c r="AQ42" i="22" s="1"/>
  <c r="AQ43" i="22" a="1"/>
  <c r="AQ43" i="22" s="1"/>
  <c r="AQ44" i="22" a="1"/>
  <c r="AQ44" i="22" s="1"/>
  <c r="AQ45" i="22" a="1"/>
  <c r="AQ45" i="22" s="1"/>
  <c r="AQ46" i="22" a="1"/>
  <c r="AQ46" i="22" s="1"/>
  <c r="AQ47" i="22" a="1"/>
  <c r="AQ47" i="22" s="1"/>
  <c r="AQ48" i="22" a="1"/>
  <c r="AQ48" i="22" s="1"/>
  <c r="AQ49" i="22" a="1"/>
  <c r="AQ49" i="22" s="1"/>
  <c r="AQ50" i="22" a="1"/>
  <c r="AQ50" i="22" s="1"/>
  <c r="AQ51" i="22" a="1"/>
  <c r="AQ51" i="22" s="1"/>
  <c r="AQ52" i="22" a="1"/>
  <c r="AQ52" i="22" s="1"/>
  <c r="AQ53" i="22" a="1"/>
  <c r="AQ53" i="22" s="1"/>
  <c r="AQ54" i="22" a="1"/>
  <c r="AQ54" i="22" s="1"/>
  <c r="AQ55" i="22" a="1"/>
  <c r="AQ55" i="22" s="1"/>
  <c r="AQ56" i="22" a="1"/>
  <c r="AQ56" i="22" s="1"/>
  <c r="AQ57" i="22" a="1"/>
  <c r="AQ57" i="22" s="1"/>
  <c r="AQ58" i="22" a="1"/>
  <c r="AQ58" i="22" s="1"/>
  <c r="AQ59" i="22" a="1"/>
  <c r="AQ59" i="22" s="1"/>
  <c r="AQ60" i="22" a="1"/>
  <c r="AQ60" i="22" s="1"/>
  <c r="AQ24" i="22" a="1"/>
  <c r="AQ24" i="22" s="1"/>
  <c r="AQ23" i="22" a="1"/>
  <c r="AQ23" i="22" s="1"/>
  <c r="AQ27" i="22" a="1"/>
  <c r="AQ27" i="22" s="1"/>
  <c r="AQ28" i="22" a="1"/>
  <c r="AQ28" i="22" s="1"/>
  <c r="AQ30" i="22" a="1"/>
  <c r="AQ30" i="22" s="1"/>
  <c r="AQ12" i="22" a="1"/>
  <c r="AQ12" i="22" s="1"/>
  <c r="AQ17" i="22" a="1"/>
  <c r="AQ17" i="22" s="1"/>
  <c r="AQ16" i="22" a="1"/>
  <c r="AQ16" i="22" s="1"/>
  <c r="AQ14" i="22" a="1"/>
  <c r="AQ14" i="22"/>
  <c r="AQ18" i="22" a="1"/>
  <c r="AQ18" i="22" s="1"/>
  <c r="AQ19" i="22" a="1"/>
  <c r="AQ19" i="22" s="1"/>
  <c r="AQ29" i="22" a="1"/>
  <c r="AQ29" i="22" s="1"/>
  <c r="AQ20" i="22" a="1"/>
  <c r="AQ20" i="22" s="1"/>
  <c r="AQ21" i="22" a="1"/>
  <c r="AQ21" i="22" s="1"/>
  <c r="AQ22" i="22" a="1"/>
  <c r="AQ22" i="22" s="1"/>
  <c r="AQ5" i="22" a="1"/>
  <c r="AQ5" i="22" s="1"/>
  <c r="AQ9" i="22" a="1"/>
  <c r="AQ9" i="22" s="1"/>
  <c r="AQ10" i="22" a="1"/>
  <c r="AQ10" i="22" s="1"/>
  <c r="AQ7" i="22" a="1"/>
  <c r="AQ7" i="22" s="1"/>
  <c r="AQ11" i="22" a="1"/>
  <c r="AQ11" i="22" s="1"/>
  <c r="AQ8" i="22" a="1"/>
  <c r="AQ8" i="22" s="1"/>
  <c r="AQ15" i="22" a="1"/>
  <c r="AQ15" i="22" s="1"/>
  <c r="AQ25" i="22" a="1"/>
  <c r="AQ25" i="22" s="1"/>
  <c r="AQ6" i="22" a="1"/>
  <c r="AQ6" i="22" s="1"/>
  <c r="AQ13" i="22" a="1"/>
  <c r="AQ13" i="22" s="1"/>
  <c r="AQ26" i="22" a="1"/>
  <c r="AQ26" i="22" s="1"/>
  <c r="AQ4" i="22" a="1"/>
  <c r="AQ4" i="22" s="1"/>
  <c r="AQ24" i="2" a="1"/>
  <c r="AQ24" i="2" s="1"/>
  <c r="AQ25" i="2" a="1"/>
  <c r="AQ25" i="2" s="1"/>
  <c r="AQ26" i="2" a="1"/>
  <c r="AQ26" i="2" s="1"/>
  <c r="AQ27" i="2" a="1"/>
  <c r="AQ27" i="2"/>
  <c r="AQ28" i="2" a="1"/>
  <c r="AQ28" i="2" s="1"/>
  <c r="AQ29" i="2" a="1"/>
  <c r="AQ29" i="2" s="1"/>
  <c r="AQ30" i="2" a="1"/>
  <c r="AQ30" i="2" s="1"/>
  <c r="AQ31" i="2" a="1"/>
  <c r="AQ31" i="2" s="1"/>
  <c r="AQ32" i="2" a="1"/>
  <c r="AQ32" i="2" s="1"/>
  <c r="AQ33" i="2" a="1"/>
  <c r="AQ33" i="2" s="1"/>
  <c r="AQ34" i="2" a="1"/>
  <c r="AQ34" i="2" s="1"/>
  <c r="AQ35" i="2" a="1"/>
  <c r="AQ35" i="2"/>
  <c r="AQ36" i="2" a="1"/>
  <c r="AQ36" i="2" s="1"/>
  <c r="AQ37" i="2" a="1"/>
  <c r="AQ37" i="2" s="1"/>
  <c r="AQ38" i="2" a="1"/>
  <c r="AQ38" i="2" s="1"/>
  <c r="AQ39" i="2" a="1"/>
  <c r="AQ39" i="2" s="1"/>
  <c r="AQ40" i="2" a="1"/>
  <c r="AQ40" i="2" s="1"/>
  <c r="AQ41" i="2" a="1"/>
  <c r="AQ41" i="2" s="1"/>
  <c r="AQ42" i="2" a="1"/>
  <c r="AQ42" i="2" s="1"/>
  <c r="AQ43" i="2" a="1"/>
  <c r="AQ43" i="2" s="1"/>
  <c r="AQ44" i="2" a="1"/>
  <c r="AQ44" i="2" s="1"/>
  <c r="AQ45" i="2" a="1"/>
  <c r="AQ45" i="2" s="1"/>
  <c r="AQ46" i="2" a="1"/>
  <c r="AQ46" i="2" s="1"/>
  <c r="AQ47" i="2" a="1"/>
  <c r="AQ47" i="2" s="1"/>
  <c r="AQ48" i="2" a="1"/>
  <c r="AQ48" i="2" s="1"/>
  <c r="AQ49" i="2" a="1"/>
  <c r="AQ49" i="2" s="1"/>
  <c r="AQ50" i="2" a="1"/>
  <c r="AQ50" i="2" s="1"/>
  <c r="AQ51" i="2" a="1"/>
  <c r="AQ51" i="2" s="1"/>
  <c r="AQ52" i="2" a="1"/>
  <c r="AQ52" i="2" s="1"/>
  <c r="AQ53" i="2" a="1"/>
  <c r="AQ53" i="2" s="1"/>
  <c r="AQ54" i="2" a="1"/>
  <c r="AQ54" i="2" s="1"/>
  <c r="AQ55" i="2" a="1"/>
  <c r="AQ55" i="2"/>
  <c r="AQ56" i="2" a="1"/>
  <c r="AQ56" i="2" s="1"/>
  <c r="AQ57" i="2" a="1"/>
  <c r="AQ57" i="2" s="1"/>
  <c r="AQ58" i="2" a="1"/>
  <c r="AQ58" i="2" s="1"/>
  <c r="AQ59" i="2" a="1"/>
  <c r="AQ59" i="2" s="1"/>
  <c r="AQ60" i="2" a="1"/>
  <c r="AQ60" i="2" s="1"/>
  <c r="AQ5" i="2" a="1"/>
  <c r="AQ5" i="2" s="1"/>
  <c r="AQ6" i="2" a="1"/>
  <c r="AQ6" i="2" s="1"/>
  <c r="AQ7" i="2" a="1"/>
  <c r="AQ7" i="2" s="1"/>
  <c r="AQ8" i="2" a="1"/>
  <c r="AQ8" i="2" s="1"/>
  <c r="AQ9" i="2" a="1"/>
  <c r="AQ9" i="2" s="1"/>
  <c r="AQ10" i="2" a="1"/>
  <c r="AQ10" i="2" s="1"/>
  <c r="AQ11" i="2" a="1"/>
  <c r="AQ11" i="2" s="1"/>
  <c r="AQ12" i="2" a="1"/>
  <c r="AQ12" i="2" s="1"/>
  <c r="AQ13" i="2" a="1"/>
  <c r="AQ13" i="2" s="1"/>
  <c r="AQ14" i="2" a="1"/>
  <c r="AQ14" i="2" s="1"/>
  <c r="AQ15" i="2" a="1"/>
  <c r="AQ15" i="2" s="1"/>
  <c r="AQ16" i="2" a="1"/>
  <c r="AQ16" i="2" s="1"/>
  <c r="AQ17" i="2" a="1"/>
  <c r="AQ17" i="2" s="1"/>
  <c r="AQ18" i="2" a="1"/>
  <c r="AQ18" i="2" s="1"/>
  <c r="AQ19" i="2" a="1"/>
  <c r="AQ19" i="2" s="1"/>
  <c r="AQ20" i="2" a="1"/>
  <c r="AQ20" i="2" s="1"/>
  <c r="AQ21" i="2" a="1"/>
  <c r="AQ21" i="2" s="1"/>
  <c r="AQ22" i="2" a="1"/>
  <c r="AQ22" i="2" s="1"/>
  <c r="AQ23" i="2" a="1"/>
  <c r="AQ23" i="2" s="1"/>
  <c r="AQ4" i="2" a="1"/>
  <c r="AQ4" i="2" s="1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71" i="6"/>
  <c r="C46" i="25"/>
  <c r="C2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AN47" i="23" a="1"/>
  <c r="AN47" i="23" s="1"/>
  <c r="AO47" i="23" s="1"/>
  <c r="AP47" i="23" s="1"/>
  <c r="AN48" i="23" a="1"/>
  <c r="AN48" i="23" s="1"/>
  <c r="AO48" i="23" s="1"/>
  <c r="AP48" i="23" s="1"/>
  <c r="AN49" i="23" a="1"/>
  <c r="AN49" i="23" s="1"/>
  <c r="AO49" i="23" s="1"/>
  <c r="AP49" i="23" s="1"/>
  <c r="AN50" i="23" a="1"/>
  <c r="AN50" i="23" s="1"/>
  <c r="AO50" i="23" s="1"/>
  <c r="AP50" i="23" s="1"/>
  <c r="AN51" i="23" a="1"/>
  <c r="AN51" i="23" s="1"/>
  <c r="AO51" i="23" s="1"/>
  <c r="AP51" i="23" s="1"/>
  <c r="AN52" i="23" a="1"/>
  <c r="AN52" i="23" s="1"/>
  <c r="AO52" i="23" s="1"/>
  <c r="AP52" i="23" s="1"/>
  <c r="AN53" i="23" a="1"/>
  <c r="AN53" i="23" s="1"/>
  <c r="AO53" i="23" s="1"/>
  <c r="AP53" i="23" s="1"/>
  <c r="AN54" i="23" a="1"/>
  <c r="AN54" i="23" s="1"/>
  <c r="AO54" i="23" s="1"/>
  <c r="AP54" i="23" s="1"/>
  <c r="AN55" i="23" a="1"/>
  <c r="AN55" i="23" s="1"/>
  <c r="AO55" i="23" s="1"/>
  <c r="AP55" i="23" s="1"/>
  <c r="AN56" i="23" a="1"/>
  <c r="AN56" i="23" s="1"/>
  <c r="AO56" i="23" s="1"/>
  <c r="AP56" i="23" s="1"/>
  <c r="AN57" i="23" a="1"/>
  <c r="AN57" i="23" s="1"/>
  <c r="AO57" i="23" s="1"/>
  <c r="AP57" i="23" s="1"/>
  <c r="AN58" i="23" a="1"/>
  <c r="AN58" i="23" s="1"/>
  <c r="AO58" i="23" s="1"/>
  <c r="AP58" i="23" s="1"/>
  <c r="AN59" i="23" a="1"/>
  <c r="AN59" i="23" s="1"/>
  <c r="AO59" i="23" s="1"/>
  <c r="AP59" i="23" s="1"/>
  <c r="AN60" i="23" a="1"/>
  <c r="AN60" i="23" s="1"/>
  <c r="AO60" i="23" s="1"/>
  <c r="AP60" i="23" s="1"/>
  <c r="AO17" i="24"/>
  <c r="AP17" i="24" s="1"/>
  <c r="AO40" i="24"/>
  <c r="AP40" i="24" s="1"/>
  <c r="AN41" i="24" a="1"/>
  <c r="AN41" i="24" s="1"/>
  <c r="AO41" i="24" s="1"/>
  <c r="AP41" i="24" s="1"/>
  <c r="AN42" i="24" a="1"/>
  <c r="AN42" i="24" s="1"/>
  <c r="AO42" i="24" s="1"/>
  <c r="AP42" i="24" s="1"/>
  <c r="AN43" i="24" a="1"/>
  <c r="AN43" i="24" s="1"/>
  <c r="AO43" i="24" s="1"/>
  <c r="AP43" i="24" s="1"/>
  <c r="AN44" i="24" a="1"/>
  <c r="AN44" i="24" s="1"/>
  <c r="AO44" i="24" s="1"/>
  <c r="AP44" i="24" s="1"/>
  <c r="AN45" i="24" a="1"/>
  <c r="AN45" i="24" s="1"/>
  <c r="AO45" i="24" s="1"/>
  <c r="AP45" i="24" s="1"/>
  <c r="AN46" i="24" a="1"/>
  <c r="AN46" i="24" s="1"/>
  <c r="AO46" i="24" s="1"/>
  <c r="AP46" i="24" s="1"/>
  <c r="AN47" i="24" a="1"/>
  <c r="AN47" i="24" s="1"/>
  <c r="AO47" i="24" s="1"/>
  <c r="AP47" i="24" s="1"/>
  <c r="AN48" i="24" a="1"/>
  <c r="AN48" i="24" s="1"/>
  <c r="AO48" i="24" s="1"/>
  <c r="AP48" i="24" s="1"/>
  <c r="AN49" i="24" a="1"/>
  <c r="AN49" i="24" s="1"/>
  <c r="AO49" i="24" s="1"/>
  <c r="AP49" i="24" s="1"/>
  <c r="AN50" i="24" a="1"/>
  <c r="AN50" i="24" s="1"/>
  <c r="AO50" i="24" s="1"/>
  <c r="AP50" i="24" s="1"/>
  <c r="AN51" i="24" a="1"/>
  <c r="AN51" i="24" s="1"/>
  <c r="AO51" i="24" s="1"/>
  <c r="AP51" i="24" s="1"/>
  <c r="AN52" i="24" a="1"/>
  <c r="AN52" i="24" s="1"/>
  <c r="AO52" i="24" s="1"/>
  <c r="AP52" i="24" s="1"/>
  <c r="AN53" i="24" a="1"/>
  <c r="AN53" i="24" s="1"/>
  <c r="AO53" i="24" s="1"/>
  <c r="AP53" i="24" s="1"/>
  <c r="AN54" i="24" a="1"/>
  <c r="AN54" i="24" s="1"/>
  <c r="AO54" i="24" s="1"/>
  <c r="AP54" i="24" s="1"/>
  <c r="AN55" i="24" a="1"/>
  <c r="AN55" i="24" s="1"/>
  <c r="AO55" i="24" s="1"/>
  <c r="AP55" i="24" s="1"/>
  <c r="AN56" i="24" a="1"/>
  <c r="AN56" i="24" s="1"/>
  <c r="AO56" i="24" s="1"/>
  <c r="AP56" i="24" s="1"/>
  <c r="AN57" i="24" a="1"/>
  <c r="AN57" i="24" s="1"/>
  <c r="AO57" i="24" s="1"/>
  <c r="AP57" i="24" s="1"/>
  <c r="AN58" i="24" a="1"/>
  <c r="AN58" i="24" s="1"/>
  <c r="AO58" i="24" s="1"/>
  <c r="AP58" i="24" s="1"/>
  <c r="AN59" i="24" a="1"/>
  <c r="AN59" i="24" s="1"/>
  <c r="AO59" i="24" s="1"/>
  <c r="AP59" i="24" s="1"/>
  <c r="AN60" i="24" a="1"/>
  <c r="AN60" i="24" s="1"/>
  <c r="AO60" i="24" s="1"/>
  <c r="AP60" i="24" s="1"/>
  <c r="AN2" i="22"/>
  <c r="AN2" i="23"/>
  <c r="AN2" i="24"/>
  <c r="AN30" i="22" a="1"/>
  <c r="AN30" i="22" s="1"/>
  <c r="AO30" i="22" s="1"/>
  <c r="AP30" i="22" s="1"/>
  <c r="AN31" i="22" a="1"/>
  <c r="AN31" i="22" s="1"/>
  <c r="AO31" i="22" s="1"/>
  <c r="AP31" i="22" s="1"/>
  <c r="AN32" i="22" a="1"/>
  <c r="AN32" i="22" s="1"/>
  <c r="AO32" i="22" s="1"/>
  <c r="AP32" i="22" s="1"/>
  <c r="AN33" i="22" a="1"/>
  <c r="AN33" i="22" s="1"/>
  <c r="AO33" i="22" s="1"/>
  <c r="AP33" i="22" s="1"/>
  <c r="AN34" i="22" a="1"/>
  <c r="AN34" i="22" s="1"/>
  <c r="AO34" i="22" s="1"/>
  <c r="AP34" i="22" s="1"/>
  <c r="AN35" i="22" a="1"/>
  <c r="AN35" i="22" s="1"/>
  <c r="AO35" i="22" s="1"/>
  <c r="AP35" i="22" s="1"/>
  <c r="AN36" i="22" a="1"/>
  <c r="AN36" i="22" s="1"/>
  <c r="AO36" i="22" s="1"/>
  <c r="AP36" i="22" s="1"/>
  <c r="AN37" i="22" a="1"/>
  <c r="AN37" i="22" s="1"/>
  <c r="AO37" i="22" s="1"/>
  <c r="AP37" i="22" s="1"/>
  <c r="AN38" i="22" a="1"/>
  <c r="AN38" i="22" s="1"/>
  <c r="AO38" i="22" s="1"/>
  <c r="AP38" i="22" s="1"/>
  <c r="AN39" i="22" a="1"/>
  <c r="AN39" i="22" s="1"/>
  <c r="AO39" i="22" s="1"/>
  <c r="AP39" i="22" s="1"/>
  <c r="AN40" i="22" a="1"/>
  <c r="AN40" i="22" s="1"/>
  <c r="AO40" i="22" s="1"/>
  <c r="AP40" i="22" s="1"/>
  <c r="AN41" i="22" a="1"/>
  <c r="AN41" i="22" s="1"/>
  <c r="AO41" i="22" s="1"/>
  <c r="AP41" i="22" s="1"/>
  <c r="AN42" i="22" a="1"/>
  <c r="AN42" i="22" s="1"/>
  <c r="AO42" i="22" s="1"/>
  <c r="AP42" i="22" s="1"/>
  <c r="AN43" i="22" a="1"/>
  <c r="AN43" i="22" s="1"/>
  <c r="AO43" i="22" s="1"/>
  <c r="AP43" i="22" s="1"/>
  <c r="AN44" i="22" a="1"/>
  <c r="AN44" i="22" s="1"/>
  <c r="AO44" i="22" s="1"/>
  <c r="AP44" i="22" s="1"/>
  <c r="AN45" i="22" a="1"/>
  <c r="AN45" i="22" s="1"/>
  <c r="AO45" i="22" s="1"/>
  <c r="AP45" i="22" s="1"/>
  <c r="AN46" i="22" a="1"/>
  <c r="AN46" i="22" s="1"/>
  <c r="AO46" i="22" s="1"/>
  <c r="AP46" i="22" s="1"/>
  <c r="AN47" i="22" a="1"/>
  <c r="AN47" i="22" s="1"/>
  <c r="AO47" i="22" s="1"/>
  <c r="AP47" i="22" s="1"/>
  <c r="AN48" i="22" a="1"/>
  <c r="AN48" i="22" s="1"/>
  <c r="AO48" i="22" s="1"/>
  <c r="AP48" i="22" s="1"/>
  <c r="AN49" i="22" a="1"/>
  <c r="AN49" i="22" s="1"/>
  <c r="AO49" i="22" s="1"/>
  <c r="AP49" i="22" s="1"/>
  <c r="AN50" i="22" a="1"/>
  <c r="AN50" i="22" s="1"/>
  <c r="AO50" i="22" s="1"/>
  <c r="AP50" i="22" s="1"/>
  <c r="AN51" i="22" a="1"/>
  <c r="AN51" i="22" s="1"/>
  <c r="AO51" i="22" s="1"/>
  <c r="AP51" i="22" s="1"/>
  <c r="AN52" i="22" a="1"/>
  <c r="AN52" i="22" s="1"/>
  <c r="AO52" i="22" s="1"/>
  <c r="AP52" i="22" s="1"/>
  <c r="AN53" i="22" a="1"/>
  <c r="AN53" i="22" s="1"/>
  <c r="AO53" i="22" s="1"/>
  <c r="AP53" i="22" s="1"/>
  <c r="AN54" i="22" a="1"/>
  <c r="AN54" i="22" s="1"/>
  <c r="AO54" i="22" s="1"/>
  <c r="AP54" i="22" s="1"/>
  <c r="AN55" i="22" a="1"/>
  <c r="AN55" i="22" s="1"/>
  <c r="AO55" i="22" s="1"/>
  <c r="AP55" i="22" s="1"/>
  <c r="AN56" i="22" a="1"/>
  <c r="AN56" i="22" s="1"/>
  <c r="AO56" i="22" s="1"/>
  <c r="AP56" i="22" s="1"/>
  <c r="AN57" i="22" a="1"/>
  <c r="AN57" i="22" s="1"/>
  <c r="AO57" i="22" s="1"/>
  <c r="AP57" i="22" s="1"/>
  <c r="AN58" i="22" a="1"/>
  <c r="AN58" i="22" s="1"/>
  <c r="AO58" i="22" s="1"/>
  <c r="AP58" i="22" s="1"/>
  <c r="AN59" i="22" a="1"/>
  <c r="AN59" i="22" s="1"/>
  <c r="AO59" i="22" s="1"/>
  <c r="AP59" i="22" s="1"/>
  <c r="AN60" i="22" a="1"/>
  <c r="AN60" i="22" s="1"/>
  <c r="AO60" i="22" s="1"/>
  <c r="AP60" i="22" s="1"/>
  <c r="AN25" i="2" a="1"/>
  <c r="AN25" i="2" s="1"/>
  <c r="AO25" i="2" s="1"/>
  <c r="AP25" i="2" s="1"/>
  <c r="AN26" i="2" a="1"/>
  <c r="AN26" i="2" s="1"/>
  <c r="AO26" i="2" s="1"/>
  <c r="AP26" i="2" s="1"/>
  <c r="AN27" i="2" a="1"/>
  <c r="AN27" i="2" s="1"/>
  <c r="AO27" i="2" s="1"/>
  <c r="AP27" i="2" s="1"/>
  <c r="AN28" i="2" a="1"/>
  <c r="AN28" i="2" s="1"/>
  <c r="AO28" i="2" s="1"/>
  <c r="AP28" i="2" s="1"/>
  <c r="AN29" i="2" a="1"/>
  <c r="AN29" i="2" s="1"/>
  <c r="AO29" i="2" s="1"/>
  <c r="AP29" i="2" s="1"/>
  <c r="AN30" i="2" a="1"/>
  <c r="AN30" i="2" s="1"/>
  <c r="AO30" i="2" s="1"/>
  <c r="AP30" i="2" s="1"/>
  <c r="AN31" i="2" a="1"/>
  <c r="AN31" i="2" s="1"/>
  <c r="AO31" i="2" s="1"/>
  <c r="AP31" i="2" s="1"/>
  <c r="AN32" i="2" a="1"/>
  <c r="AN32" i="2" s="1"/>
  <c r="AO32" i="2" s="1"/>
  <c r="AP32" i="2" s="1"/>
  <c r="AN33" i="2" a="1"/>
  <c r="AN33" i="2" s="1"/>
  <c r="AO33" i="2" s="1"/>
  <c r="AP33" i="2" s="1"/>
  <c r="AN34" i="2" a="1"/>
  <c r="AN34" i="2" s="1"/>
  <c r="AO34" i="2" s="1"/>
  <c r="AP34" i="2" s="1"/>
  <c r="AN35" i="2" a="1"/>
  <c r="AN35" i="2" s="1"/>
  <c r="AO35" i="2" s="1"/>
  <c r="AP35" i="2" s="1"/>
  <c r="AN36" i="2" a="1"/>
  <c r="AN36" i="2" s="1"/>
  <c r="AO36" i="2" s="1"/>
  <c r="AP36" i="2" s="1"/>
  <c r="AN37" i="2" a="1"/>
  <c r="AN37" i="2" s="1"/>
  <c r="AO37" i="2" s="1"/>
  <c r="AP37" i="2" s="1"/>
  <c r="AN38" i="2" a="1"/>
  <c r="AN38" i="2" s="1"/>
  <c r="AO38" i="2" s="1"/>
  <c r="AP38" i="2" s="1"/>
  <c r="AN39" i="2" a="1"/>
  <c r="AN39" i="2" s="1"/>
  <c r="AO39" i="2" s="1"/>
  <c r="AP39" i="2" s="1"/>
  <c r="AN40" i="2" a="1"/>
  <c r="AN40" i="2" s="1"/>
  <c r="AO40" i="2" s="1"/>
  <c r="AP40" i="2" s="1"/>
  <c r="AN41" i="2" a="1"/>
  <c r="AN41" i="2" s="1"/>
  <c r="AO41" i="2" s="1"/>
  <c r="AP41" i="2" s="1"/>
  <c r="AN42" i="2" a="1"/>
  <c r="AN42" i="2" s="1"/>
  <c r="AO42" i="2" s="1"/>
  <c r="AP42" i="2" s="1"/>
  <c r="AN43" i="2" a="1"/>
  <c r="AN43" i="2" s="1"/>
  <c r="AO43" i="2" s="1"/>
  <c r="AP43" i="2" s="1"/>
  <c r="AN44" i="2" a="1"/>
  <c r="AN44" i="2" s="1"/>
  <c r="AO44" i="2" s="1"/>
  <c r="AP44" i="2" s="1"/>
  <c r="AN45" i="2" a="1"/>
  <c r="AN45" i="2" s="1"/>
  <c r="AO45" i="2" s="1"/>
  <c r="AP45" i="2" s="1"/>
  <c r="AN46" i="2" a="1"/>
  <c r="AN46" i="2" s="1"/>
  <c r="AO46" i="2" s="1"/>
  <c r="AP46" i="2" s="1"/>
  <c r="AN47" i="2" a="1"/>
  <c r="AN47" i="2" s="1"/>
  <c r="AO47" i="2" s="1"/>
  <c r="AP47" i="2" s="1"/>
  <c r="AN48" i="2" a="1"/>
  <c r="AN48" i="2" s="1"/>
  <c r="AO48" i="2" s="1"/>
  <c r="AP48" i="2" s="1"/>
  <c r="AN49" i="2" a="1"/>
  <c r="AN49" i="2" s="1"/>
  <c r="AO49" i="2" s="1"/>
  <c r="AP49" i="2" s="1"/>
  <c r="AN50" i="2" a="1"/>
  <c r="AN50" i="2" s="1"/>
  <c r="AO50" i="2" s="1"/>
  <c r="AP50" i="2" s="1"/>
  <c r="AN51" i="2" a="1"/>
  <c r="AN51" i="2" s="1"/>
  <c r="AO51" i="2" s="1"/>
  <c r="AP51" i="2" s="1"/>
  <c r="AN52" i="2" a="1"/>
  <c r="AN52" i="2" s="1"/>
  <c r="AO52" i="2" s="1"/>
  <c r="AP52" i="2" s="1"/>
  <c r="AN53" i="2" a="1"/>
  <c r="AN53" i="2" s="1"/>
  <c r="AO53" i="2" s="1"/>
  <c r="AP53" i="2" s="1"/>
  <c r="AN54" i="2" a="1"/>
  <c r="AN54" i="2" s="1"/>
  <c r="AO54" i="2" s="1"/>
  <c r="AP54" i="2" s="1"/>
  <c r="AN55" i="2" a="1"/>
  <c r="AN55" i="2" s="1"/>
  <c r="AO55" i="2" s="1"/>
  <c r="AP55" i="2" s="1"/>
  <c r="AN56" i="2" a="1"/>
  <c r="AN56" i="2" s="1"/>
  <c r="AO56" i="2" s="1"/>
  <c r="AP56" i="2" s="1"/>
  <c r="AN57" i="2" a="1"/>
  <c r="AN57" i="2" s="1"/>
  <c r="AO57" i="2" s="1"/>
  <c r="AP57" i="2" s="1"/>
  <c r="AN58" i="2" a="1"/>
  <c r="AN58" i="2" s="1"/>
  <c r="AO58" i="2" s="1"/>
  <c r="AP58" i="2" s="1"/>
  <c r="AN59" i="2" a="1"/>
  <c r="AN59" i="2" s="1"/>
  <c r="AO59" i="2" s="1"/>
  <c r="AP59" i="2" s="1"/>
  <c r="AN60" i="2" a="1"/>
  <c r="AN60" i="2" s="1"/>
  <c r="AO60" i="2" s="1"/>
  <c r="AP60" i="2" s="1"/>
  <c r="AN2" i="2" l="1"/>
  <c r="F3" i="25"/>
  <c r="F5" i="25"/>
  <c r="F6" i="25"/>
  <c r="F8" i="25"/>
  <c r="F9" i="25"/>
  <c r="F10" i="25"/>
  <c r="F11" i="25"/>
  <c r="F13" i="25"/>
  <c r="F14" i="25"/>
  <c r="F15" i="25"/>
  <c r="F17" i="25"/>
  <c r="F19" i="25"/>
  <c r="F20" i="25"/>
  <c r="F22" i="25"/>
  <c r="F24" i="25"/>
  <c r="F25" i="25"/>
  <c r="F27" i="25"/>
  <c r="F29" i="25"/>
  <c r="F30" i="25"/>
  <c r="F31" i="25"/>
  <c r="F33" i="25"/>
  <c r="F34" i="25"/>
  <c r="F35" i="25"/>
  <c r="F37" i="25"/>
  <c r="F38" i="25"/>
  <c r="F39" i="25"/>
  <c r="F41" i="25"/>
  <c r="F42" i="25"/>
  <c r="F43" i="25"/>
  <c r="F45" i="25"/>
  <c r="F46" i="25"/>
  <c r="F47" i="25"/>
  <c r="F49" i="25"/>
  <c r="F51" i="25"/>
  <c r="F53" i="25"/>
  <c r="F55" i="25"/>
  <c r="F56" i="25"/>
  <c r="F58" i="25"/>
  <c r="F60" i="25"/>
  <c r="F62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2" i="25"/>
  <c r="C2" i="25"/>
  <c r="C3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H4" i="25"/>
  <c r="H3" i="25"/>
  <c r="H2" i="25"/>
  <c r="C1" i="25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Y18" i="2" s="1" a="1"/>
  <c r="Y18" i="2" s="1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C19" i="7"/>
  <c r="C2" i="7"/>
  <c r="C20" i="7"/>
  <c r="C48" i="7"/>
  <c r="C3" i="7"/>
  <c r="C4" i="7"/>
  <c r="C5" i="7"/>
  <c r="C21" i="7"/>
  <c r="C22" i="7"/>
  <c r="C49" i="7"/>
  <c r="C6" i="7"/>
  <c r="C23" i="7"/>
  <c r="C7" i="7"/>
  <c r="C24" i="7"/>
  <c r="C25" i="7"/>
  <c r="C8" i="7"/>
  <c r="C68" i="7"/>
  <c r="C50" i="7"/>
  <c r="C9" i="7"/>
  <c r="C69" i="7"/>
  <c r="C51" i="7"/>
  <c r="C26" i="7"/>
  <c r="C70" i="7"/>
  <c r="C27" i="7"/>
  <c r="C28" i="7"/>
  <c r="C29" i="7"/>
  <c r="C10" i="7"/>
  <c r="C30" i="7"/>
  <c r="C31" i="7"/>
  <c r="C71" i="7"/>
  <c r="C32" i="7"/>
  <c r="C52" i="7"/>
  <c r="C72" i="7"/>
  <c r="C73" i="7"/>
  <c r="C33" i="7"/>
  <c r="C74" i="7"/>
  <c r="C75" i="7"/>
  <c r="C76" i="7"/>
  <c r="C53" i="7"/>
  <c r="C77" i="7"/>
  <c r="C11" i="7"/>
  <c r="C12" i="7"/>
  <c r="C34" i="7"/>
  <c r="C78" i="7"/>
  <c r="C54" i="7"/>
  <c r="C35" i="7"/>
  <c r="C13" i="7"/>
  <c r="C55" i="7"/>
  <c r="C14" i="7"/>
  <c r="C79" i="7"/>
  <c r="C80" i="7"/>
  <c r="C81" i="7"/>
  <c r="C82" i="7"/>
  <c r="C56" i="7"/>
  <c r="C83" i="7"/>
  <c r="C36" i="7"/>
  <c r="C37" i="7"/>
  <c r="C57" i="7"/>
  <c r="C38" i="7"/>
  <c r="C84" i="7"/>
  <c r="C15" i="7"/>
  <c r="C39" i="7"/>
  <c r="C16" i="7"/>
  <c r="C58" i="7"/>
  <c r="C17" i="7"/>
  <c r="C40" i="7"/>
  <c r="C59" i="7"/>
  <c r="C85" i="7"/>
  <c r="C41" i="7"/>
  <c r="C60" i="7"/>
  <c r="C61" i="7"/>
  <c r="C86" i="7"/>
  <c r="C42" i="7"/>
  <c r="V18" i="2" s="1" a="1"/>
  <c r="V18" i="2" s="1"/>
  <c r="C87" i="7"/>
  <c r="C43" i="7"/>
  <c r="C88" i="7"/>
  <c r="C89" i="7"/>
  <c r="C44" i="7"/>
  <c r="C90" i="7"/>
  <c r="C91" i="7"/>
  <c r="C92" i="7"/>
  <c r="C62" i="7"/>
  <c r="C45" i="7"/>
  <c r="C46" i="7"/>
  <c r="C63" i="7"/>
  <c r="C93" i="7"/>
  <c r="C97" i="7"/>
  <c r="C94" i="7"/>
  <c r="C64" i="7"/>
  <c r="V13" i="24" s="1" a="1"/>
  <c r="V13" i="24" s="1"/>
  <c r="C47" i="7"/>
  <c r="C95" i="7"/>
  <c r="C96" i="7"/>
  <c r="C65" i="7"/>
  <c r="C66" i="7"/>
  <c r="C67" i="7"/>
  <c r="C18" i="7"/>
  <c r="H2" i="7"/>
  <c r="H20" i="7"/>
  <c r="H48" i="7"/>
  <c r="H3" i="7"/>
  <c r="H4" i="7"/>
  <c r="H5" i="7"/>
  <c r="H21" i="7"/>
  <c r="H22" i="7"/>
  <c r="H49" i="7"/>
  <c r="H6" i="7"/>
  <c r="H23" i="7"/>
  <c r="H7" i="7"/>
  <c r="H24" i="7"/>
  <c r="H25" i="7"/>
  <c r="H8" i="7"/>
  <c r="H68" i="7"/>
  <c r="H50" i="7"/>
  <c r="H9" i="7"/>
  <c r="H69" i="7"/>
  <c r="H51" i="7"/>
  <c r="H26" i="7"/>
  <c r="H70" i="7"/>
  <c r="H27" i="7"/>
  <c r="H28" i="7"/>
  <c r="H29" i="7"/>
  <c r="H10" i="7"/>
  <c r="H30" i="7"/>
  <c r="H31" i="7"/>
  <c r="H71" i="7"/>
  <c r="H32" i="7"/>
  <c r="H52" i="7"/>
  <c r="H72" i="7"/>
  <c r="H73" i="7"/>
  <c r="H33" i="7"/>
  <c r="H74" i="7"/>
  <c r="H75" i="7"/>
  <c r="H76" i="7"/>
  <c r="H53" i="7"/>
  <c r="H77" i="7"/>
  <c r="H11" i="7"/>
  <c r="H12" i="7"/>
  <c r="H34" i="7"/>
  <c r="H78" i="7"/>
  <c r="H54" i="7"/>
  <c r="H35" i="7"/>
  <c r="H13" i="7"/>
  <c r="H55" i="7"/>
  <c r="H14" i="7"/>
  <c r="H79" i="7"/>
  <c r="H80" i="7"/>
  <c r="H81" i="7"/>
  <c r="H82" i="7"/>
  <c r="H56" i="7"/>
  <c r="H83" i="7"/>
  <c r="H36" i="7"/>
  <c r="H37" i="7"/>
  <c r="H57" i="7"/>
  <c r="H38" i="7"/>
  <c r="H84" i="7"/>
  <c r="H15" i="7"/>
  <c r="H39" i="7"/>
  <c r="H16" i="7"/>
  <c r="H58" i="7"/>
  <c r="H17" i="7"/>
  <c r="H40" i="7"/>
  <c r="H59" i="7"/>
  <c r="H85" i="7"/>
  <c r="H41" i="7"/>
  <c r="H60" i="7"/>
  <c r="H61" i="7"/>
  <c r="H86" i="7"/>
  <c r="H42" i="7"/>
  <c r="H87" i="7"/>
  <c r="H43" i="7"/>
  <c r="H88" i="7"/>
  <c r="H89" i="7"/>
  <c r="H44" i="7"/>
  <c r="H90" i="7"/>
  <c r="H91" i="7"/>
  <c r="H92" i="7"/>
  <c r="H62" i="7"/>
  <c r="H45" i="7"/>
  <c r="H46" i="7"/>
  <c r="H63" i="7"/>
  <c r="H93" i="7"/>
  <c r="H97" i="7"/>
  <c r="H94" i="7"/>
  <c r="H64" i="7"/>
  <c r="H47" i="7"/>
  <c r="H95" i="7"/>
  <c r="H96" i="7"/>
  <c r="H65" i="7"/>
  <c r="H66" i="7"/>
  <c r="H67" i="7"/>
  <c r="H18" i="7"/>
  <c r="Y22" i="24" a="1"/>
  <c r="Y22" i="24" s="1"/>
  <c r="Z22" i="24" s="1"/>
  <c r="AA22" i="24" s="1"/>
  <c r="Y30" i="24" a="1"/>
  <c r="Y30" i="24" s="1"/>
  <c r="Z30" i="24" s="1"/>
  <c r="AA30" i="24" s="1"/>
  <c r="Y23" i="24" a="1"/>
  <c r="Y23" i="24" s="1"/>
  <c r="Z23" i="24" s="1"/>
  <c r="AA23" i="24" s="1"/>
  <c r="Y39" i="24" a="1"/>
  <c r="Y39" i="24" s="1"/>
  <c r="Z39" i="24" s="1"/>
  <c r="Y28" i="24" a="1"/>
  <c r="Y28" i="24" s="1"/>
  <c r="Z28" i="24" s="1"/>
  <c r="Y40" i="24" a="1"/>
  <c r="Y40" i="24" s="1"/>
  <c r="Z40" i="24" s="1"/>
  <c r="Y41" i="24" a="1"/>
  <c r="Y41" i="24" s="1"/>
  <c r="Z41" i="24" s="1"/>
  <c r="AA41" i="24" s="1"/>
  <c r="Y42" i="24" a="1"/>
  <c r="Y42" i="24" s="1"/>
  <c r="Z42" i="24" s="1"/>
  <c r="AA42" i="24" s="1"/>
  <c r="Y43" i="24" a="1"/>
  <c r="Y43" i="24" s="1"/>
  <c r="Z43" i="24" s="1"/>
  <c r="AA43" i="24" s="1"/>
  <c r="Y44" i="24" a="1"/>
  <c r="Y44" i="24" s="1"/>
  <c r="Z44" i="24" s="1"/>
  <c r="AA44" i="24" s="1"/>
  <c r="Y45" i="24" a="1"/>
  <c r="Y45" i="24" s="1"/>
  <c r="Z45" i="24" s="1"/>
  <c r="AA45" i="24" s="1"/>
  <c r="Y46" i="24" a="1"/>
  <c r="Y46" i="24" s="1"/>
  <c r="Z46" i="24" s="1"/>
  <c r="Y47" i="24" a="1"/>
  <c r="Y47" i="24" s="1"/>
  <c r="Z47" i="24" s="1"/>
  <c r="Y48" i="24" a="1"/>
  <c r="Y48" i="24" s="1"/>
  <c r="Z48" i="24" s="1"/>
  <c r="Y49" i="24" a="1"/>
  <c r="Y49" i="24" s="1"/>
  <c r="Z49" i="24" s="1"/>
  <c r="Y50" i="24" a="1"/>
  <c r="Y50" i="24" s="1"/>
  <c r="Z50" i="24" s="1"/>
  <c r="Y51" i="24" a="1"/>
  <c r="Y51" i="24" s="1"/>
  <c r="Z51" i="24" s="1"/>
  <c r="AA51" i="24" s="1"/>
  <c r="Y52" i="24" a="1"/>
  <c r="Y52" i="24" s="1"/>
  <c r="Z52" i="24" s="1"/>
  <c r="AA52" i="24" s="1"/>
  <c r="Y53" i="24" a="1"/>
  <c r="Y53" i="24" s="1"/>
  <c r="Z53" i="24" s="1"/>
  <c r="AA53" i="24" s="1"/>
  <c r="Y54" i="24" a="1"/>
  <c r="Y54" i="24" s="1"/>
  <c r="Z54" i="24" s="1"/>
  <c r="Y55" i="24" a="1"/>
  <c r="Y55" i="24" s="1"/>
  <c r="Z55" i="24" s="1"/>
  <c r="Y56" i="24" a="1"/>
  <c r="Y56" i="24" s="1"/>
  <c r="Z56" i="24" s="1"/>
  <c r="Y57" i="24" a="1"/>
  <c r="Y57" i="24" s="1"/>
  <c r="Z57" i="24" s="1"/>
  <c r="Y58" i="24" a="1"/>
  <c r="Y58" i="24" s="1"/>
  <c r="Z58" i="24" s="1"/>
  <c r="AA58" i="24" s="1"/>
  <c r="Y59" i="24" a="1"/>
  <c r="Y59" i="24" s="1"/>
  <c r="Z59" i="24" s="1"/>
  <c r="AA59" i="24" s="1"/>
  <c r="Y60" i="24" a="1"/>
  <c r="Y60" i="24" s="1"/>
  <c r="Z60" i="24" s="1"/>
  <c r="AA60" i="24" s="1"/>
  <c r="V6" i="24" a="1"/>
  <c r="V6" i="24" s="1"/>
  <c r="V27" i="24" a="1"/>
  <c r="V27" i="24" s="1"/>
  <c r="V10" i="24" a="1"/>
  <c r="V10" i="24" s="1"/>
  <c r="V16" i="24" a="1"/>
  <c r="V16" i="24" s="1"/>
  <c r="V24" i="24" a="1"/>
  <c r="V24" i="24" s="1"/>
  <c r="W24" i="24" s="1"/>
  <c r="V22" i="24" a="1"/>
  <c r="V22" i="24" s="1"/>
  <c r="W22" i="24" s="1"/>
  <c r="V30" i="24" a="1"/>
  <c r="V30" i="24" s="1"/>
  <c r="W30" i="24" s="1"/>
  <c r="X30" i="24" s="1"/>
  <c r="V23" i="24" a="1"/>
  <c r="V23" i="24" s="1"/>
  <c r="W23" i="24" s="1"/>
  <c r="V39" i="24" a="1"/>
  <c r="V39" i="24" s="1"/>
  <c r="W39" i="24" s="1"/>
  <c r="V28" i="24" a="1"/>
  <c r="V28" i="24" s="1"/>
  <c r="W28" i="24" s="1"/>
  <c r="V40" i="24" a="1"/>
  <c r="V40" i="24" s="1"/>
  <c r="W40" i="24" s="1"/>
  <c r="V41" i="24" a="1"/>
  <c r="V41" i="24" s="1"/>
  <c r="W41" i="24" s="1"/>
  <c r="V42" i="24" a="1"/>
  <c r="V42" i="24" s="1"/>
  <c r="W42" i="24" s="1"/>
  <c r="V43" i="24" a="1"/>
  <c r="V43" i="24" s="1"/>
  <c r="W43" i="24" s="1"/>
  <c r="V44" i="24" a="1"/>
  <c r="V44" i="24" s="1"/>
  <c r="W44" i="24" s="1"/>
  <c r="X44" i="24" s="1"/>
  <c r="V45" i="24" a="1"/>
  <c r="V45" i="24" s="1"/>
  <c r="W45" i="24" s="1"/>
  <c r="V46" i="24" a="1"/>
  <c r="V46" i="24" s="1"/>
  <c r="W46" i="24" s="1"/>
  <c r="V47" i="24" a="1"/>
  <c r="V47" i="24" s="1"/>
  <c r="W47" i="24" s="1"/>
  <c r="V48" i="24" a="1"/>
  <c r="V48" i="24" s="1"/>
  <c r="W48" i="24" s="1"/>
  <c r="V49" i="24" a="1"/>
  <c r="V49" i="24" s="1"/>
  <c r="W49" i="24" s="1"/>
  <c r="V50" i="24" a="1"/>
  <c r="V50" i="24" s="1"/>
  <c r="W50" i="24" s="1"/>
  <c r="V51" i="24" a="1"/>
  <c r="V51" i="24" s="1"/>
  <c r="W51" i="24" s="1"/>
  <c r="V52" i="24" a="1"/>
  <c r="V52" i="24" s="1"/>
  <c r="W52" i="24" s="1"/>
  <c r="X52" i="24" s="1"/>
  <c r="V53" i="24" a="1"/>
  <c r="V53" i="24" s="1"/>
  <c r="W53" i="24" s="1"/>
  <c r="V54" i="24" a="1"/>
  <c r="V54" i="24" s="1"/>
  <c r="W54" i="24" s="1"/>
  <c r="V55" i="24" a="1"/>
  <c r="V55" i="24" s="1"/>
  <c r="W55" i="24" s="1"/>
  <c r="V56" i="24" a="1"/>
  <c r="V56" i="24" s="1"/>
  <c r="W56" i="24" s="1"/>
  <c r="V57" i="24" a="1"/>
  <c r="V57" i="24" s="1"/>
  <c r="W57" i="24" s="1"/>
  <c r="V58" i="24" a="1"/>
  <c r="V58" i="24" s="1"/>
  <c r="W58" i="24" s="1"/>
  <c r="V59" i="24" a="1"/>
  <c r="V59" i="24" s="1"/>
  <c r="W59" i="24" s="1"/>
  <c r="V60" i="24" a="1"/>
  <c r="V60" i="24" s="1"/>
  <c r="W60" i="24" s="1"/>
  <c r="X60" i="24" s="1"/>
  <c r="Y34" i="23" a="1"/>
  <c r="Y34" i="23" s="1"/>
  <c r="Z34" i="23" s="1"/>
  <c r="Y30" i="23" a="1"/>
  <c r="Y30" i="23" s="1"/>
  <c r="Z30" i="23" s="1"/>
  <c r="Y24" i="23" a="1"/>
  <c r="Y24" i="23" s="1"/>
  <c r="Z24" i="23" s="1"/>
  <c r="Y23" i="23" a="1"/>
  <c r="Y23" i="23" s="1"/>
  <c r="Z23" i="23" s="1"/>
  <c r="AA23" i="23" s="1"/>
  <c r="Y25" i="23" a="1"/>
  <c r="Y25" i="23" s="1"/>
  <c r="Z25" i="23" s="1"/>
  <c r="AA25" i="23" s="1"/>
  <c r="Y29" i="23" a="1"/>
  <c r="Y29" i="23" s="1"/>
  <c r="Z29" i="23" s="1"/>
  <c r="AA29" i="23" s="1"/>
  <c r="Y35" i="23" a="1"/>
  <c r="Y35" i="23" s="1"/>
  <c r="Z35" i="23" s="1"/>
  <c r="AA35" i="23" s="1"/>
  <c r="Y26" i="23" a="1"/>
  <c r="Y26" i="23" s="1"/>
  <c r="Z26" i="23" s="1"/>
  <c r="AA26" i="23" s="1"/>
  <c r="Y42" i="23" a="1"/>
  <c r="Y42" i="23" s="1"/>
  <c r="Z42" i="23" s="1"/>
  <c r="Y36" i="23" a="1"/>
  <c r="Y36" i="23" s="1"/>
  <c r="Z36" i="23" s="1"/>
  <c r="Y33" i="23" a="1"/>
  <c r="Y33" i="23" s="1"/>
  <c r="Z33" i="23" s="1"/>
  <c r="Y44" i="23" a="1"/>
  <c r="Y44" i="23" s="1"/>
  <c r="Z44" i="23" s="1"/>
  <c r="AA44" i="23" s="1"/>
  <c r="Y37" i="23" a="1"/>
  <c r="Y37" i="23" s="1"/>
  <c r="Z37" i="23" s="1"/>
  <c r="Y46" i="23" a="1"/>
  <c r="Y46" i="23" s="1"/>
  <c r="Z46" i="23" s="1"/>
  <c r="Y47" i="23" a="1"/>
  <c r="Y47" i="23" s="1"/>
  <c r="Z47" i="23" s="1"/>
  <c r="AA47" i="23" s="1"/>
  <c r="Y48" i="23" a="1"/>
  <c r="Y48" i="23" s="1"/>
  <c r="Z48" i="23" s="1"/>
  <c r="AA48" i="23" s="1"/>
  <c r="Y49" i="23" a="1"/>
  <c r="Y49" i="23" s="1"/>
  <c r="Z49" i="23" s="1"/>
  <c r="Y50" i="23" a="1"/>
  <c r="Y50" i="23" s="1"/>
  <c r="Z50" i="23" s="1"/>
  <c r="Y51" i="23" a="1"/>
  <c r="Y51" i="23" s="1"/>
  <c r="Z51" i="23" s="1"/>
  <c r="AA51" i="23" s="1"/>
  <c r="Y52" i="23" a="1"/>
  <c r="Y52" i="23" s="1"/>
  <c r="Z52" i="23" s="1"/>
  <c r="AA52" i="23" s="1"/>
  <c r="Y53" i="23" a="1"/>
  <c r="Y53" i="23" s="1"/>
  <c r="Z53" i="23" s="1"/>
  <c r="Y54" i="23" a="1"/>
  <c r="Y54" i="23" s="1"/>
  <c r="Z54" i="23" s="1"/>
  <c r="Y55" i="23" a="1"/>
  <c r="Y55" i="23" s="1"/>
  <c r="Z55" i="23" s="1"/>
  <c r="AA55" i="23" s="1"/>
  <c r="Y56" i="23" a="1"/>
  <c r="Y56" i="23" s="1"/>
  <c r="Z56" i="23" s="1"/>
  <c r="AA56" i="23" s="1"/>
  <c r="Y57" i="23" a="1"/>
  <c r="Y57" i="23" s="1"/>
  <c r="Z57" i="23" s="1"/>
  <c r="Y58" i="23" a="1"/>
  <c r="Y58" i="23" s="1"/>
  <c r="Z58" i="23" s="1"/>
  <c r="AA58" i="23" s="1"/>
  <c r="Y59" i="23" a="1"/>
  <c r="Y59" i="23" s="1"/>
  <c r="Z59" i="23" s="1"/>
  <c r="Y60" i="23" a="1"/>
  <c r="Y60" i="23" s="1"/>
  <c r="Z60" i="23" s="1"/>
  <c r="AA60" i="23" s="1"/>
  <c r="V8" i="23" a="1"/>
  <c r="V8" i="23" s="1"/>
  <c r="V7" i="23" a="1"/>
  <c r="V7" i="23" s="1"/>
  <c r="V11" i="23" a="1"/>
  <c r="V11" i="23" s="1"/>
  <c r="V12" i="23" a="1"/>
  <c r="V12" i="23" s="1"/>
  <c r="V38" i="23" a="1"/>
  <c r="V38" i="23" s="1"/>
  <c r="V19" i="23" a="1"/>
  <c r="V19" i="23" s="1"/>
  <c r="V43" i="23" a="1"/>
  <c r="V43" i="23" s="1"/>
  <c r="V34" i="23" a="1"/>
  <c r="V34" i="23" s="1"/>
  <c r="W34" i="23" s="1"/>
  <c r="V30" i="23" a="1"/>
  <c r="V30" i="23" s="1"/>
  <c r="W30" i="23" s="1"/>
  <c r="V24" i="23" a="1"/>
  <c r="V24" i="23" s="1"/>
  <c r="W24" i="23" s="1"/>
  <c r="V23" i="23" a="1"/>
  <c r="V23" i="23" s="1"/>
  <c r="W23" i="23" s="1"/>
  <c r="X23" i="23" s="1"/>
  <c r="V25" i="23" a="1"/>
  <c r="V25" i="23" s="1"/>
  <c r="W25" i="23" s="1"/>
  <c r="V29" i="23" a="1"/>
  <c r="V29" i="23" s="1"/>
  <c r="W29" i="23" s="1"/>
  <c r="V35" i="23" a="1"/>
  <c r="V35" i="23" s="1"/>
  <c r="W35" i="23" s="1"/>
  <c r="V26" i="23" a="1"/>
  <c r="V26" i="23" s="1"/>
  <c r="W26" i="23" s="1"/>
  <c r="V42" i="23" a="1"/>
  <c r="V42" i="23" s="1"/>
  <c r="W42" i="23" s="1"/>
  <c r="V36" i="23" a="1"/>
  <c r="V36" i="23" s="1"/>
  <c r="W36" i="23" s="1"/>
  <c r="V33" i="23" a="1"/>
  <c r="V33" i="23" s="1"/>
  <c r="W33" i="23" s="1"/>
  <c r="V44" i="23" a="1"/>
  <c r="V44" i="23" s="1"/>
  <c r="W44" i="23" s="1"/>
  <c r="X44" i="23" s="1"/>
  <c r="V37" i="23" a="1"/>
  <c r="V37" i="23" s="1"/>
  <c r="W37" i="23" s="1"/>
  <c r="V46" i="23" a="1"/>
  <c r="V46" i="23" s="1"/>
  <c r="W46" i="23" s="1"/>
  <c r="V47" i="23" a="1"/>
  <c r="V47" i="23" s="1"/>
  <c r="W47" i="23" s="1"/>
  <c r="V48" i="23" a="1"/>
  <c r="V48" i="23" s="1"/>
  <c r="W48" i="23" s="1"/>
  <c r="V49" i="23" a="1"/>
  <c r="V49" i="23" s="1"/>
  <c r="W49" i="23" s="1"/>
  <c r="V50" i="23" a="1"/>
  <c r="V50" i="23" s="1"/>
  <c r="W50" i="23" s="1"/>
  <c r="V51" i="23" a="1"/>
  <c r="V51" i="23" s="1"/>
  <c r="W51" i="23" s="1"/>
  <c r="V52" i="23" a="1"/>
  <c r="V52" i="23" s="1"/>
  <c r="W52" i="23" s="1"/>
  <c r="X52" i="23" s="1"/>
  <c r="V53" i="23" a="1"/>
  <c r="V53" i="23" s="1"/>
  <c r="W53" i="23" s="1"/>
  <c r="V54" i="23" a="1"/>
  <c r="V54" i="23" s="1"/>
  <c r="W54" i="23" s="1"/>
  <c r="V55" i="23" a="1"/>
  <c r="V55" i="23" s="1"/>
  <c r="W55" i="23" s="1"/>
  <c r="V56" i="23" a="1"/>
  <c r="V56" i="23" s="1"/>
  <c r="W56" i="23" s="1"/>
  <c r="V57" i="23" a="1"/>
  <c r="V57" i="23" s="1"/>
  <c r="W57" i="23" s="1"/>
  <c r="V58" i="23" a="1"/>
  <c r="V58" i="23" s="1"/>
  <c r="W58" i="23" s="1"/>
  <c r="V59" i="23" a="1"/>
  <c r="V59" i="23" s="1"/>
  <c r="W59" i="23" s="1"/>
  <c r="V60" i="23" a="1"/>
  <c r="V60" i="23" s="1"/>
  <c r="W60" i="23" s="1"/>
  <c r="Y16" i="22" a="1"/>
  <c r="Y16" i="22" s="1"/>
  <c r="Y24" i="22" a="1"/>
  <c r="Y24" i="22" s="1"/>
  <c r="Z24" i="22" s="1"/>
  <c r="Y23" i="22" a="1"/>
  <c r="Y23" i="22" s="1"/>
  <c r="Z23" i="22" s="1"/>
  <c r="AA23" i="22" s="1"/>
  <c r="Y27" i="22" a="1"/>
  <c r="Y27" i="22" s="1"/>
  <c r="Z27" i="22" s="1"/>
  <c r="AA27" i="22" s="1"/>
  <c r="Y28" i="22" a="1"/>
  <c r="Y28" i="22" s="1"/>
  <c r="Z28" i="22" s="1"/>
  <c r="Y30" i="22" a="1"/>
  <c r="Y30" i="22" s="1"/>
  <c r="Z30" i="22" s="1"/>
  <c r="AA30" i="22" s="1"/>
  <c r="Y31" i="22" a="1"/>
  <c r="Y31" i="22" s="1"/>
  <c r="Z31" i="22" s="1"/>
  <c r="AA31" i="22" s="1"/>
  <c r="Y32" i="22" a="1"/>
  <c r="Y32" i="22" s="1"/>
  <c r="Z32" i="22" s="1"/>
  <c r="Y33" i="22" a="1"/>
  <c r="Y33" i="22" s="1"/>
  <c r="Z33" i="22" s="1"/>
  <c r="Y34" i="22" a="1"/>
  <c r="Y34" i="22" s="1"/>
  <c r="Z34" i="22" s="1"/>
  <c r="AA34" i="22" s="1"/>
  <c r="Y35" i="22" a="1"/>
  <c r="Y35" i="22" s="1"/>
  <c r="Z35" i="22" s="1"/>
  <c r="AA35" i="22" s="1"/>
  <c r="Y36" i="22" a="1"/>
  <c r="Y36" i="22" s="1"/>
  <c r="Z36" i="22" s="1"/>
  <c r="AA36" i="22" s="1"/>
  <c r="Y37" i="22" a="1"/>
  <c r="Y37" i="22" s="1"/>
  <c r="Z37" i="22" s="1"/>
  <c r="Y38" i="22" a="1"/>
  <c r="Y38" i="22" s="1"/>
  <c r="Z38" i="22" s="1"/>
  <c r="AA38" i="22" s="1"/>
  <c r="Y39" i="22" a="1"/>
  <c r="Y39" i="22" s="1"/>
  <c r="Z39" i="22" s="1"/>
  <c r="AA39" i="22" s="1"/>
  <c r="Y40" i="22" a="1"/>
  <c r="Y40" i="22" s="1"/>
  <c r="Z40" i="22" s="1"/>
  <c r="Y41" i="22" a="1"/>
  <c r="Y41" i="22" s="1"/>
  <c r="Z41" i="22" s="1"/>
  <c r="Y42" i="22" a="1"/>
  <c r="Y42" i="22" s="1"/>
  <c r="Z42" i="22" s="1"/>
  <c r="Y43" i="22" a="1"/>
  <c r="Y43" i="22" s="1"/>
  <c r="Z43" i="22" s="1"/>
  <c r="AA43" i="22" s="1"/>
  <c r="Y44" i="22" a="1"/>
  <c r="Y44" i="22" s="1"/>
  <c r="Z44" i="22" s="1"/>
  <c r="AA44" i="22" s="1"/>
  <c r="Y45" i="22" a="1"/>
  <c r="Y45" i="22" s="1"/>
  <c r="Z45" i="22" s="1"/>
  <c r="AA45" i="22" s="1"/>
  <c r="Y46" i="22" a="1"/>
  <c r="Y46" i="22" s="1"/>
  <c r="Z46" i="22" s="1"/>
  <c r="AA46" i="22" s="1"/>
  <c r="Y47" i="22" a="1"/>
  <c r="Y47" i="22" s="1"/>
  <c r="Z47" i="22" s="1"/>
  <c r="Y48" i="22" a="1"/>
  <c r="Y48" i="22" s="1"/>
  <c r="Z48" i="22" s="1"/>
  <c r="Y49" i="22" a="1"/>
  <c r="Y49" i="22" s="1"/>
  <c r="Z49" i="22" s="1"/>
  <c r="Y50" i="22" a="1"/>
  <c r="Y50" i="22" s="1"/>
  <c r="Z50" i="22" s="1"/>
  <c r="Y51" i="22" a="1"/>
  <c r="Y51" i="22" s="1"/>
  <c r="Z51" i="22" s="1"/>
  <c r="AA51" i="22" s="1"/>
  <c r="Y52" i="22" a="1"/>
  <c r="Y52" i="22" s="1"/>
  <c r="Z52" i="22" s="1"/>
  <c r="AA52" i="22" s="1"/>
  <c r="Y53" i="22" a="1"/>
  <c r="Y53" i="22" s="1"/>
  <c r="Z53" i="22" s="1"/>
  <c r="AA53" i="22" s="1"/>
  <c r="Y54" i="22" a="1"/>
  <c r="Y54" i="22" s="1"/>
  <c r="Z54" i="22" s="1"/>
  <c r="Y55" i="22" a="1"/>
  <c r="Y55" i="22" s="1"/>
  <c r="Z55" i="22" s="1"/>
  <c r="AA55" i="22" s="1"/>
  <c r="Y56" i="22" a="1"/>
  <c r="Y56" i="22" s="1"/>
  <c r="Z56" i="22" s="1"/>
  <c r="Y57" i="22" a="1"/>
  <c r="Y57" i="22" s="1"/>
  <c r="Z57" i="22" s="1"/>
  <c r="Y58" i="22" a="1"/>
  <c r="Y58" i="22" s="1"/>
  <c r="Z58" i="22" s="1"/>
  <c r="Y59" i="22" a="1"/>
  <c r="Y59" i="22" s="1"/>
  <c r="Z59" i="22" s="1"/>
  <c r="AA59" i="22" s="1"/>
  <c r="Y60" i="22" a="1"/>
  <c r="Y60" i="22" s="1"/>
  <c r="Z60" i="22" s="1"/>
  <c r="AA60" i="22" s="1"/>
  <c r="V4" i="22" a="1"/>
  <c r="V4" i="22" s="1"/>
  <c r="V10" i="22" a="1"/>
  <c r="V10" i="22" s="1"/>
  <c r="V7" i="22" a="1"/>
  <c r="V7" i="22" s="1"/>
  <c r="V17" i="22" a="1"/>
  <c r="V17" i="22" s="1"/>
  <c r="V13" i="22" a="1"/>
  <c r="V13" i="22" s="1"/>
  <c r="V18" i="22" a="1"/>
  <c r="V18" i="22" s="1"/>
  <c r="V20" i="22" a="1"/>
  <c r="V20" i="22" s="1"/>
  <c r="V24" i="22" a="1"/>
  <c r="V24" i="22" s="1"/>
  <c r="W24" i="22" s="1"/>
  <c r="V23" i="22" a="1"/>
  <c r="V23" i="22" s="1"/>
  <c r="W23" i="22" s="1"/>
  <c r="V27" i="22" a="1"/>
  <c r="V27" i="22" s="1"/>
  <c r="W27" i="22" s="1"/>
  <c r="V28" i="22" a="1"/>
  <c r="V28" i="22" s="1"/>
  <c r="W28" i="22" s="1"/>
  <c r="V30" i="22" a="1"/>
  <c r="V30" i="22" s="1"/>
  <c r="W30" i="22" s="1"/>
  <c r="V31" i="22" a="1"/>
  <c r="V31" i="22" s="1"/>
  <c r="W31" i="22" s="1"/>
  <c r="V32" i="22" a="1"/>
  <c r="V32" i="22" s="1"/>
  <c r="W32" i="22" s="1"/>
  <c r="X32" i="22" s="1"/>
  <c r="V33" i="22" a="1"/>
  <c r="V33" i="22" s="1"/>
  <c r="W33" i="22" s="1"/>
  <c r="V34" i="22" a="1"/>
  <c r="V34" i="22" s="1"/>
  <c r="W34" i="22" s="1"/>
  <c r="V35" i="22" a="1"/>
  <c r="V35" i="22" s="1"/>
  <c r="W35" i="22" s="1"/>
  <c r="V36" i="22" a="1"/>
  <c r="V36" i="22" s="1"/>
  <c r="W36" i="22" s="1"/>
  <c r="X36" i="22" s="1"/>
  <c r="V37" i="22" a="1"/>
  <c r="V37" i="22" s="1"/>
  <c r="W37" i="22" s="1"/>
  <c r="V38" i="22" a="1"/>
  <c r="V38" i="22" s="1"/>
  <c r="W38" i="22" s="1"/>
  <c r="V39" i="22" a="1"/>
  <c r="V39" i="22" s="1"/>
  <c r="W39" i="22" s="1"/>
  <c r="V40" i="22" a="1"/>
  <c r="V40" i="22" s="1"/>
  <c r="W40" i="22" s="1"/>
  <c r="V41" i="22" a="1"/>
  <c r="V41" i="22" s="1"/>
  <c r="W41" i="22" s="1"/>
  <c r="V42" i="22" a="1"/>
  <c r="V42" i="22" s="1"/>
  <c r="W42" i="22" s="1"/>
  <c r="V43" i="22" a="1"/>
  <c r="V43" i="22" s="1"/>
  <c r="W43" i="22" s="1"/>
  <c r="V44" i="22" a="1"/>
  <c r="V44" i="22" s="1"/>
  <c r="W44" i="22" s="1"/>
  <c r="V45" i="22" a="1"/>
  <c r="V45" i="22" s="1"/>
  <c r="W45" i="22" s="1"/>
  <c r="V46" i="22" a="1"/>
  <c r="V46" i="22" s="1"/>
  <c r="W46" i="22" s="1"/>
  <c r="V47" i="22" a="1"/>
  <c r="V47" i="22" s="1"/>
  <c r="W47" i="22" s="1"/>
  <c r="V48" i="22" a="1"/>
  <c r="V48" i="22" s="1"/>
  <c r="W48" i="22" s="1"/>
  <c r="V49" i="22" a="1"/>
  <c r="V49" i="22" s="1"/>
  <c r="W49" i="22" s="1"/>
  <c r="V50" i="22" a="1"/>
  <c r="V50" i="22" s="1"/>
  <c r="W50" i="22" s="1"/>
  <c r="V51" i="22" a="1"/>
  <c r="V51" i="22" s="1"/>
  <c r="W51" i="22" s="1"/>
  <c r="V52" i="22" a="1"/>
  <c r="V52" i="22" s="1"/>
  <c r="W52" i="22" s="1"/>
  <c r="V53" i="22" a="1"/>
  <c r="V53" i="22" s="1"/>
  <c r="W53" i="22" s="1"/>
  <c r="V54" i="22" a="1"/>
  <c r="V54" i="22" s="1"/>
  <c r="W54" i="22" s="1"/>
  <c r="V55" i="22" a="1"/>
  <c r="V55" i="22" s="1"/>
  <c r="W55" i="22" s="1"/>
  <c r="V56" i="22" a="1"/>
  <c r="V56" i="22" s="1"/>
  <c r="W56" i="22" s="1"/>
  <c r="V57" i="22" a="1"/>
  <c r="V57" i="22" s="1"/>
  <c r="W57" i="22" s="1"/>
  <c r="V58" i="22" a="1"/>
  <c r="V58" i="22" s="1"/>
  <c r="W58" i="22" s="1"/>
  <c r="V59" i="22" a="1"/>
  <c r="V59" i="22" s="1"/>
  <c r="W59" i="22" s="1"/>
  <c r="V60" i="22" a="1"/>
  <c r="V60" i="22" s="1"/>
  <c r="W60" i="22" s="1"/>
  <c r="X60" i="22" s="1"/>
  <c r="V5" i="2" a="1"/>
  <c r="V5" i="2" s="1"/>
  <c r="V10" i="2" a="1"/>
  <c r="V10" i="2" s="1"/>
  <c r="V13" i="2" a="1"/>
  <c r="V13" i="2" s="1"/>
  <c r="V15" i="2" a="1"/>
  <c r="V15" i="2" s="1"/>
  <c r="V16" i="2" a="1"/>
  <c r="V16" i="2" s="1"/>
  <c r="V17" i="2" a="1"/>
  <c r="V17" i="2" s="1"/>
  <c r="V19" i="2" a="1"/>
  <c r="V19" i="2" s="1"/>
  <c r="V24" i="2" a="1"/>
  <c r="V24" i="2" s="1"/>
  <c r="V22" i="2" a="1"/>
  <c r="V22" i="2" s="1"/>
  <c r="V25" i="2" a="1"/>
  <c r="V25" i="2" s="1"/>
  <c r="V26" i="2" a="1"/>
  <c r="V26" i="2" s="1"/>
  <c r="V27" i="2" a="1"/>
  <c r="V27" i="2" s="1"/>
  <c r="V28" i="2" a="1"/>
  <c r="V28" i="2" s="1"/>
  <c r="V29" i="2" a="1"/>
  <c r="V29" i="2" s="1"/>
  <c r="V30" i="2" a="1"/>
  <c r="V30" i="2" s="1"/>
  <c r="V31" i="2" a="1"/>
  <c r="V31" i="2" s="1"/>
  <c r="V32" i="2" a="1"/>
  <c r="V32" i="2" s="1"/>
  <c r="V33" i="2" a="1"/>
  <c r="V33" i="2" s="1"/>
  <c r="V34" i="2" a="1"/>
  <c r="V34" i="2" s="1"/>
  <c r="V35" i="2" a="1"/>
  <c r="V35" i="2" s="1"/>
  <c r="V36" i="2" a="1"/>
  <c r="V36" i="2" s="1"/>
  <c r="V37" i="2" a="1"/>
  <c r="V37" i="2" s="1"/>
  <c r="V38" i="2" a="1"/>
  <c r="V38" i="2" s="1"/>
  <c r="V39" i="2" a="1"/>
  <c r="V39" i="2" s="1"/>
  <c r="V40" i="2" a="1"/>
  <c r="V40" i="2" s="1"/>
  <c r="V41" i="2" a="1"/>
  <c r="V41" i="2" s="1"/>
  <c r="V42" i="2" a="1"/>
  <c r="V42" i="2" s="1"/>
  <c r="V43" i="2" a="1"/>
  <c r="V43" i="2" s="1"/>
  <c r="V44" i="2" a="1"/>
  <c r="V44" i="2" s="1"/>
  <c r="V45" i="2" a="1"/>
  <c r="V45" i="2" s="1"/>
  <c r="V46" i="2" a="1"/>
  <c r="V46" i="2" s="1"/>
  <c r="V47" i="2" a="1"/>
  <c r="V47" i="2" s="1"/>
  <c r="V48" i="2" a="1"/>
  <c r="V48" i="2" s="1"/>
  <c r="V49" i="2" a="1"/>
  <c r="V49" i="2" s="1"/>
  <c r="V50" i="2" a="1"/>
  <c r="V50" i="2" s="1"/>
  <c r="V51" i="2" a="1"/>
  <c r="V51" i="2" s="1"/>
  <c r="V52" i="2" a="1"/>
  <c r="V52" i="2" s="1"/>
  <c r="V53" i="2" a="1"/>
  <c r="V53" i="2" s="1"/>
  <c r="V54" i="2" a="1"/>
  <c r="V54" i="2" s="1"/>
  <c r="V55" i="2" a="1"/>
  <c r="V55" i="2" s="1"/>
  <c r="V56" i="2" a="1"/>
  <c r="V56" i="2" s="1"/>
  <c r="V57" i="2" a="1"/>
  <c r="V57" i="2" s="1"/>
  <c r="V58" i="2" a="1"/>
  <c r="V58" i="2" s="1"/>
  <c r="V59" i="2" a="1"/>
  <c r="V59" i="2" s="1"/>
  <c r="V60" i="2" a="1"/>
  <c r="V60" i="2" s="1"/>
  <c r="Y17" i="2" a="1"/>
  <c r="Y17" i="2" s="1"/>
  <c r="Y19" i="2" a="1"/>
  <c r="Y19" i="2" s="1"/>
  <c r="Y24" i="2" a="1"/>
  <c r="Y24" i="2" s="1"/>
  <c r="Y22" i="2" a="1"/>
  <c r="Y22" i="2" s="1"/>
  <c r="Y25" i="2" a="1"/>
  <c r="Y25" i="2" s="1"/>
  <c r="Y26" i="2" a="1"/>
  <c r="Y26" i="2" s="1"/>
  <c r="Y27" i="2" a="1"/>
  <c r="Y27" i="2" s="1"/>
  <c r="Y28" i="2" a="1"/>
  <c r="Y28" i="2" s="1"/>
  <c r="Y29" i="2" a="1"/>
  <c r="Y29" i="2" s="1"/>
  <c r="Y30" i="2" a="1"/>
  <c r="Y30" i="2" s="1"/>
  <c r="Y31" i="2" a="1"/>
  <c r="Y31" i="2" s="1"/>
  <c r="Y32" i="2" a="1"/>
  <c r="Y32" i="2" s="1"/>
  <c r="Y33" i="2" a="1"/>
  <c r="Y33" i="2" s="1"/>
  <c r="Y34" i="2" a="1"/>
  <c r="Y34" i="2" s="1"/>
  <c r="Y35" i="2" a="1"/>
  <c r="Y35" i="2" s="1"/>
  <c r="Y36" i="2" a="1"/>
  <c r="Y36" i="2" s="1"/>
  <c r="Y37" i="2" a="1"/>
  <c r="Y37" i="2" s="1"/>
  <c r="Y38" i="2" a="1"/>
  <c r="Y38" i="2" s="1"/>
  <c r="Y39" i="2" a="1"/>
  <c r="Y39" i="2" s="1"/>
  <c r="Y40" i="2" a="1"/>
  <c r="Y40" i="2" s="1"/>
  <c r="Y41" i="2" a="1"/>
  <c r="Y41" i="2" s="1"/>
  <c r="Y42" i="2" a="1"/>
  <c r="Y42" i="2" s="1"/>
  <c r="Y43" i="2" a="1"/>
  <c r="Y43" i="2" s="1"/>
  <c r="Y44" i="2" a="1"/>
  <c r="Y44" i="2" s="1"/>
  <c r="Y45" i="2" a="1"/>
  <c r="Y45" i="2" s="1"/>
  <c r="Y46" i="2" a="1"/>
  <c r="Y46" i="2" s="1"/>
  <c r="Y47" i="2" a="1"/>
  <c r="Y47" i="2" s="1"/>
  <c r="Y48" i="2" a="1"/>
  <c r="Y48" i="2" s="1"/>
  <c r="Y49" i="2" a="1"/>
  <c r="Y49" i="2" s="1"/>
  <c r="Y50" i="2" a="1"/>
  <c r="Y50" i="2" s="1"/>
  <c r="Y51" i="2" a="1"/>
  <c r="Y51" i="2" s="1"/>
  <c r="Y52" i="2" a="1"/>
  <c r="Y52" i="2" s="1"/>
  <c r="Y53" i="2" a="1"/>
  <c r="Y53" i="2" s="1"/>
  <c r="Y54" i="2" a="1"/>
  <c r="Y54" i="2" s="1"/>
  <c r="Y55" i="2" a="1"/>
  <c r="Y55" i="2" s="1"/>
  <c r="Y56" i="2" a="1"/>
  <c r="Y56" i="2" s="1"/>
  <c r="Y57" i="2" a="1"/>
  <c r="Y57" i="2" s="1"/>
  <c r="Y58" i="2" a="1"/>
  <c r="Y58" i="2" s="1"/>
  <c r="Y59" i="2" a="1"/>
  <c r="Y59" i="2" s="1"/>
  <c r="Y60" i="2" a="1"/>
  <c r="Y60" i="2" s="1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15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0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51" i="6"/>
  <c r="BI60" i="24" a="1"/>
  <c r="BI60" i="24" s="1"/>
  <c r="BJ60" i="24" s="1"/>
  <c r="BK60" i="24" s="1"/>
  <c r="BF60" i="24" a="1"/>
  <c r="BF60" i="24" s="1"/>
  <c r="BG60" i="24" s="1"/>
  <c r="BH60" i="24" s="1"/>
  <c r="BC60" i="24" a="1"/>
  <c r="BC60" i="24" s="1"/>
  <c r="BD60" i="24" s="1"/>
  <c r="AZ60" i="24" a="1"/>
  <c r="AZ60" i="24" s="1"/>
  <c r="BA60" i="24" s="1"/>
  <c r="AW60" i="24" a="1"/>
  <c r="AW60" i="24" s="1"/>
  <c r="AX60" i="24" s="1"/>
  <c r="AY60" i="24" s="1"/>
  <c r="AT60" i="24" a="1"/>
  <c r="AT60" i="24" s="1"/>
  <c r="AU60" i="24" s="1"/>
  <c r="AV60" i="24" s="1"/>
  <c r="AR60" i="24"/>
  <c r="AS60" i="24" s="1"/>
  <c r="AK60" i="24" a="1"/>
  <c r="AK60" i="24" s="1"/>
  <c r="AL60" i="24" s="1"/>
  <c r="AM60" i="24" s="1"/>
  <c r="AH60" i="24" a="1"/>
  <c r="AH60" i="24" s="1"/>
  <c r="AI60" i="24" s="1"/>
  <c r="AJ60" i="24" s="1"/>
  <c r="AE60" i="24" a="1"/>
  <c r="AE60" i="24" s="1"/>
  <c r="AF60" i="24" s="1"/>
  <c r="AB60" i="24" a="1"/>
  <c r="AB60" i="24" s="1"/>
  <c r="AC60" i="24" s="1"/>
  <c r="BI59" i="24" a="1"/>
  <c r="BI59" i="24" s="1"/>
  <c r="BJ59" i="24" s="1"/>
  <c r="BK59" i="24" s="1"/>
  <c r="BF59" i="24" a="1"/>
  <c r="BF59" i="24" s="1"/>
  <c r="BG59" i="24" s="1"/>
  <c r="BH59" i="24" s="1"/>
  <c r="BC59" i="24" a="1"/>
  <c r="BC59" i="24" s="1"/>
  <c r="BD59" i="24" s="1"/>
  <c r="BE59" i="24" s="1"/>
  <c r="AZ59" i="24" a="1"/>
  <c r="AZ59" i="24" s="1"/>
  <c r="BA59" i="24" s="1"/>
  <c r="BB59" i="24" s="1"/>
  <c r="AW59" i="24" a="1"/>
  <c r="AW59" i="24" s="1"/>
  <c r="AX59" i="24" s="1"/>
  <c r="AY59" i="24" s="1"/>
  <c r="AT59" i="24" a="1"/>
  <c r="AT59" i="24" s="1"/>
  <c r="AU59" i="24" s="1"/>
  <c r="AV59" i="24" s="1"/>
  <c r="AR59" i="24"/>
  <c r="AK59" i="24" a="1"/>
  <c r="AK59" i="24" s="1"/>
  <c r="AL59" i="24" s="1"/>
  <c r="AH59" i="24" a="1"/>
  <c r="AH59" i="24" s="1"/>
  <c r="AI59" i="24" s="1"/>
  <c r="AE59" i="24" a="1"/>
  <c r="AE59" i="24" s="1"/>
  <c r="AF59" i="24" s="1"/>
  <c r="AG59" i="24" s="1"/>
  <c r="AB59" i="24" a="1"/>
  <c r="AB59" i="24" s="1"/>
  <c r="AC59" i="24" s="1"/>
  <c r="BI58" i="24" a="1"/>
  <c r="BI58" i="24" s="1"/>
  <c r="BJ58" i="24" s="1"/>
  <c r="BK58" i="24" s="1"/>
  <c r="BF58" i="24" a="1"/>
  <c r="BF58" i="24" s="1"/>
  <c r="BG58" i="24" s="1"/>
  <c r="BH58" i="24" s="1"/>
  <c r="BC58" i="24" a="1"/>
  <c r="BC58" i="24" s="1"/>
  <c r="BD58" i="24" s="1"/>
  <c r="AZ58" i="24" a="1"/>
  <c r="AZ58" i="24" s="1"/>
  <c r="BA58" i="24" s="1"/>
  <c r="BB58" i="24" s="1"/>
  <c r="AW58" i="24" a="1"/>
  <c r="AW58" i="24" s="1"/>
  <c r="AX58" i="24" s="1"/>
  <c r="AY58" i="24" s="1"/>
  <c r="AT58" i="24" a="1"/>
  <c r="AT58" i="24" s="1"/>
  <c r="AU58" i="24" s="1"/>
  <c r="AR58" i="24"/>
  <c r="AS58" i="24" s="1"/>
  <c r="AK58" i="24" a="1"/>
  <c r="AK58" i="24" s="1"/>
  <c r="AL58" i="24" s="1"/>
  <c r="AM58" i="24" s="1"/>
  <c r="AH58" i="24" a="1"/>
  <c r="AH58" i="24" s="1"/>
  <c r="AI58" i="24" s="1"/>
  <c r="AE58" i="24" a="1"/>
  <c r="AE58" i="24" s="1"/>
  <c r="AF58" i="24" s="1"/>
  <c r="AB58" i="24" a="1"/>
  <c r="AB58" i="24" s="1"/>
  <c r="AC58" i="24" s="1"/>
  <c r="BI57" i="24" a="1"/>
  <c r="BI57" i="24" s="1"/>
  <c r="BJ57" i="24" s="1"/>
  <c r="BK57" i="24" s="1"/>
  <c r="BF57" i="24" a="1"/>
  <c r="BF57" i="24" s="1"/>
  <c r="BG57" i="24" s="1"/>
  <c r="BH57" i="24" s="1"/>
  <c r="BC57" i="24" a="1"/>
  <c r="BC57" i="24" s="1"/>
  <c r="BD57" i="24" s="1"/>
  <c r="BE57" i="24" s="1"/>
  <c r="AZ57" i="24" a="1"/>
  <c r="AZ57" i="24" s="1"/>
  <c r="BA57" i="24" s="1"/>
  <c r="BB57" i="24" s="1"/>
  <c r="AW57" i="24" a="1"/>
  <c r="AW57" i="24" s="1"/>
  <c r="AX57" i="24" s="1"/>
  <c r="AT57" i="24" a="1"/>
  <c r="AT57" i="24" s="1"/>
  <c r="AU57" i="24" s="1"/>
  <c r="AR57" i="24"/>
  <c r="AK57" i="24" a="1"/>
  <c r="AK57" i="24" s="1"/>
  <c r="AL57" i="24" s="1"/>
  <c r="AH57" i="24" a="1"/>
  <c r="AH57" i="24" s="1"/>
  <c r="AI57" i="24" s="1"/>
  <c r="AE57" i="24" a="1"/>
  <c r="AE57" i="24" s="1"/>
  <c r="AF57" i="24" s="1"/>
  <c r="AG57" i="24" s="1"/>
  <c r="AB57" i="24" a="1"/>
  <c r="AB57" i="24" s="1"/>
  <c r="AC57" i="24" s="1"/>
  <c r="AD57" i="24" s="1"/>
  <c r="BI56" i="24" a="1"/>
  <c r="BI56" i="24" s="1"/>
  <c r="BJ56" i="24" s="1"/>
  <c r="BK56" i="24" s="1"/>
  <c r="BF56" i="24" a="1"/>
  <c r="BF56" i="24" s="1"/>
  <c r="BG56" i="24" s="1"/>
  <c r="BH56" i="24" s="1"/>
  <c r="BC56" i="24" a="1"/>
  <c r="BC56" i="24" s="1"/>
  <c r="BD56" i="24" s="1"/>
  <c r="AZ56" i="24" a="1"/>
  <c r="AZ56" i="24" s="1"/>
  <c r="BA56" i="24" s="1"/>
  <c r="AW56" i="24" a="1"/>
  <c r="AW56" i="24" s="1"/>
  <c r="AX56" i="24" s="1"/>
  <c r="AT56" i="24" a="1"/>
  <c r="AT56" i="24" s="1"/>
  <c r="AU56" i="24" s="1"/>
  <c r="AR56" i="24"/>
  <c r="AS56" i="24" s="1"/>
  <c r="AK56" i="24" a="1"/>
  <c r="AK56" i="24" s="1"/>
  <c r="AL56" i="24" s="1"/>
  <c r="AH56" i="24" a="1"/>
  <c r="AH56" i="24" s="1"/>
  <c r="AI56" i="24" s="1"/>
  <c r="AE56" i="24" a="1"/>
  <c r="AE56" i="24" s="1"/>
  <c r="AF56" i="24" s="1"/>
  <c r="AB56" i="24" a="1"/>
  <c r="AB56" i="24" s="1"/>
  <c r="AC56" i="24" s="1"/>
  <c r="AD56" i="24" s="1"/>
  <c r="BI55" i="24" a="1"/>
  <c r="BI55" i="24" s="1"/>
  <c r="BJ55" i="24" s="1"/>
  <c r="BK55" i="24" s="1"/>
  <c r="BF55" i="24" a="1"/>
  <c r="BF55" i="24" s="1"/>
  <c r="BG55" i="24" s="1"/>
  <c r="BH55" i="24" s="1"/>
  <c r="BC55" i="24" a="1"/>
  <c r="BC55" i="24" s="1"/>
  <c r="BD55" i="24" s="1"/>
  <c r="AZ55" i="24" a="1"/>
  <c r="AZ55" i="24" s="1"/>
  <c r="BA55" i="24" s="1"/>
  <c r="AW55" i="24" a="1"/>
  <c r="AW55" i="24" s="1"/>
  <c r="AX55" i="24" s="1"/>
  <c r="AT55" i="24" a="1"/>
  <c r="AT55" i="24" s="1"/>
  <c r="AU55" i="24" s="1"/>
  <c r="AR55" i="24"/>
  <c r="AK55" i="24" a="1"/>
  <c r="AK55" i="24" s="1"/>
  <c r="AL55" i="24" s="1"/>
  <c r="AH55" i="24" a="1"/>
  <c r="AH55" i="24" s="1"/>
  <c r="AI55" i="24" s="1"/>
  <c r="AE55" i="24" a="1"/>
  <c r="AE55" i="24" s="1"/>
  <c r="AF55" i="24" s="1"/>
  <c r="AB55" i="24" a="1"/>
  <c r="AB55" i="24" s="1"/>
  <c r="AC55" i="24" s="1"/>
  <c r="BI54" i="24" a="1"/>
  <c r="BI54" i="24" s="1"/>
  <c r="BJ54" i="24" s="1"/>
  <c r="BK54" i="24" s="1"/>
  <c r="BF54" i="24" a="1"/>
  <c r="BF54" i="24" s="1"/>
  <c r="BG54" i="24" s="1"/>
  <c r="BH54" i="24" s="1"/>
  <c r="BC54" i="24" a="1"/>
  <c r="BC54" i="24" s="1"/>
  <c r="BD54" i="24" s="1"/>
  <c r="BE54" i="24" s="1"/>
  <c r="AZ54" i="24" a="1"/>
  <c r="AZ54" i="24" s="1"/>
  <c r="BA54" i="24" s="1"/>
  <c r="BB54" i="24" s="1"/>
  <c r="AW54" i="24" a="1"/>
  <c r="AW54" i="24" s="1"/>
  <c r="AX54" i="24" s="1"/>
  <c r="AY54" i="24" s="1"/>
  <c r="AT54" i="24" a="1"/>
  <c r="AT54" i="24" s="1"/>
  <c r="AU54" i="24" s="1"/>
  <c r="AR54" i="24"/>
  <c r="AS54" i="24" s="1"/>
  <c r="AK54" i="24" a="1"/>
  <c r="AK54" i="24" s="1"/>
  <c r="AL54" i="24" s="1"/>
  <c r="AM54" i="24" s="1"/>
  <c r="AH54" i="24" a="1"/>
  <c r="AH54" i="24" s="1"/>
  <c r="AI54" i="24" s="1"/>
  <c r="AE54" i="24" a="1"/>
  <c r="AE54" i="24" s="1"/>
  <c r="AF54" i="24" s="1"/>
  <c r="AB54" i="24" a="1"/>
  <c r="AB54" i="24" s="1"/>
  <c r="AC54" i="24" s="1"/>
  <c r="BI53" i="24" a="1"/>
  <c r="BI53" i="24" s="1"/>
  <c r="BJ53" i="24" s="1"/>
  <c r="BK53" i="24" s="1"/>
  <c r="BF53" i="24" a="1"/>
  <c r="BF53" i="24" s="1"/>
  <c r="BG53" i="24" s="1"/>
  <c r="BH53" i="24" s="1"/>
  <c r="BC53" i="24" a="1"/>
  <c r="BC53" i="24" s="1"/>
  <c r="BD53" i="24" s="1"/>
  <c r="BE53" i="24" s="1"/>
  <c r="AZ53" i="24" a="1"/>
  <c r="AZ53" i="24" s="1"/>
  <c r="BA53" i="24" s="1"/>
  <c r="BB53" i="24" s="1"/>
  <c r="AW53" i="24" a="1"/>
  <c r="AW53" i="24" s="1"/>
  <c r="AX53" i="24" s="1"/>
  <c r="AY53" i="24" s="1"/>
  <c r="AT53" i="24" a="1"/>
  <c r="AT53" i="24" s="1"/>
  <c r="AU53" i="24" s="1"/>
  <c r="AV53" i="24" s="1"/>
  <c r="AR53" i="24"/>
  <c r="AK53" i="24" a="1"/>
  <c r="AK53" i="24" s="1"/>
  <c r="AL53" i="24" s="1"/>
  <c r="AH53" i="24" a="1"/>
  <c r="AH53" i="24" s="1"/>
  <c r="AI53" i="24" s="1"/>
  <c r="AE53" i="24" a="1"/>
  <c r="AE53" i="24" s="1"/>
  <c r="AF53" i="24" s="1"/>
  <c r="AB53" i="24" a="1"/>
  <c r="AB53" i="24" s="1"/>
  <c r="AC53" i="24" s="1"/>
  <c r="BI52" i="24" a="1"/>
  <c r="BI52" i="24" s="1"/>
  <c r="BJ52" i="24" s="1"/>
  <c r="BK52" i="24" s="1"/>
  <c r="BF52" i="24" a="1"/>
  <c r="BF52" i="24" s="1"/>
  <c r="BG52" i="24" s="1"/>
  <c r="BH52" i="24" s="1"/>
  <c r="BC52" i="24" a="1"/>
  <c r="BC52" i="24" s="1"/>
  <c r="BD52" i="24" s="1"/>
  <c r="AZ52" i="24" a="1"/>
  <c r="AZ52" i="24" s="1"/>
  <c r="BA52" i="24" s="1"/>
  <c r="AW52" i="24" a="1"/>
  <c r="AW52" i="24" s="1"/>
  <c r="AX52" i="24" s="1"/>
  <c r="AY52" i="24" s="1"/>
  <c r="AT52" i="24" a="1"/>
  <c r="AT52" i="24" s="1"/>
  <c r="AU52" i="24" s="1"/>
  <c r="AR52" i="24"/>
  <c r="AS52" i="24" s="1"/>
  <c r="AK52" i="24" a="1"/>
  <c r="AK52" i="24" s="1"/>
  <c r="AL52" i="24" s="1"/>
  <c r="AM52" i="24" s="1"/>
  <c r="AH52" i="24" a="1"/>
  <c r="AH52" i="24" s="1"/>
  <c r="AI52" i="24" s="1"/>
  <c r="AJ52" i="24" s="1"/>
  <c r="AE52" i="24" a="1"/>
  <c r="AE52" i="24" s="1"/>
  <c r="AF52" i="24" s="1"/>
  <c r="AG52" i="24" s="1"/>
  <c r="AB52" i="24" a="1"/>
  <c r="AB52" i="24" s="1"/>
  <c r="AC52" i="24" s="1"/>
  <c r="AD52" i="24" s="1"/>
  <c r="BI51" i="24" a="1"/>
  <c r="BI51" i="24" s="1"/>
  <c r="BJ51" i="24" s="1"/>
  <c r="BK51" i="24" s="1"/>
  <c r="BF51" i="24" a="1"/>
  <c r="BF51" i="24" s="1"/>
  <c r="BG51" i="24" s="1"/>
  <c r="BH51" i="24" s="1"/>
  <c r="BC51" i="24" a="1"/>
  <c r="BC51" i="24" s="1"/>
  <c r="BD51" i="24" s="1"/>
  <c r="BE51" i="24" s="1"/>
  <c r="AZ51" i="24" a="1"/>
  <c r="AZ51" i="24" s="1"/>
  <c r="BA51" i="24" s="1"/>
  <c r="BB51" i="24" s="1"/>
  <c r="AW51" i="24" a="1"/>
  <c r="AW51" i="24" s="1"/>
  <c r="AX51" i="24" s="1"/>
  <c r="AY51" i="24" s="1"/>
  <c r="AT51" i="24" a="1"/>
  <c r="AT51" i="24" s="1"/>
  <c r="AU51" i="24" s="1"/>
  <c r="AV51" i="24" s="1"/>
  <c r="AR51" i="24"/>
  <c r="AK51" i="24" a="1"/>
  <c r="AK51" i="24" s="1"/>
  <c r="AL51" i="24" s="1"/>
  <c r="AH51" i="24" a="1"/>
  <c r="AH51" i="24" s="1"/>
  <c r="AI51" i="24" s="1"/>
  <c r="AE51" i="24" a="1"/>
  <c r="AE51" i="24" s="1"/>
  <c r="AF51" i="24" s="1"/>
  <c r="AG51" i="24" s="1"/>
  <c r="AB51" i="24" a="1"/>
  <c r="AB51" i="24" s="1"/>
  <c r="AC51" i="24" s="1"/>
  <c r="BI50" i="24" a="1"/>
  <c r="BI50" i="24" s="1"/>
  <c r="BJ50" i="24" s="1"/>
  <c r="BK50" i="24" s="1"/>
  <c r="BF50" i="24" a="1"/>
  <c r="BF50" i="24" s="1"/>
  <c r="BG50" i="24" s="1"/>
  <c r="BH50" i="24" s="1"/>
  <c r="BC50" i="24" a="1"/>
  <c r="BC50" i="24" s="1"/>
  <c r="BD50" i="24" s="1"/>
  <c r="AZ50" i="24" a="1"/>
  <c r="AZ50" i="24" s="1"/>
  <c r="BA50" i="24" s="1"/>
  <c r="BB50" i="24" s="1"/>
  <c r="AW50" i="24" a="1"/>
  <c r="AW50" i="24" s="1"/>
  <c r="AX50" i="24" s="1"/>
  <c r="AY50" i="24" s="1"/>
  <c r="AT50" i="24" a="1"/>
  <c r="AT50" i="24" s="1"/>
  <c r="AU50" i="24" s="1"/>
  <c r="AR50" i="24"/>
  <c r="AS50" i="24" s="1"/>
  <c r="AK50" i="24" a="1"/>
  <c r="AK50" i="24" s="1"/>
  <c r="AL50" i="24" s="1"/>
  <c r="AM50" i="24" s="1"/>
  <c r="AH50" i="24" a="1"/>
  <c r="AH50" i="24" s="1"/>
  <c r="AI50" i="24" s="1"/>
  <c r="AE50" i="24" a="1"/>
  <c r="AE50" i="24" s="1"/>
  <c r="AF50" i="24" s="1"/>
  <c r="AB50" i="24" a="1"/>
  <c r="AB50" i="24" s="1"/>
  <c r="AC50" i="24" s="1"/>
  <c r="BI49" i="24" a="1"/>
  <c r="BI49" i="24" s="1"/>
  <c r="BJ49" i="24" s="1"/>
  <c r="BK49" i="24" s="1"/>
  <c r="BF49" i="24" a="1"/>
  <c r="BF49" i="24" s="1"/>
  <c r="BG49" i="24" s="1"/>
  <c r="BH49" i="24" s="1"/>
  <c r="BC49" i="24" a="1"/>
  <c r="BC49" i="24" s="1"/>
  <c r="BD49" i="24" s="1"/>
  <c r="BE49" i="24" s="1"/>
  <c r="AZ49" i="24" a="1"/>
  <c r="AZ49" i="24" s="1"/>
  <c r="BA49" i="24" s="1"/>
  <c r="BB49" i="24" s="1"/>
  <c r="AW49" i="24" a="1"/>
  <c r="AW49" i="24" s="1"/>
  <c r="AX49" i="24" s="1"/>
  <c r="AT49" i="24" a="1"/>
  <c r="AT49" i="24" s="1"/>
  <c r="AU49" i="24" s="1"/>
  <c r="AR49" i="24"/>
  <c r="AK49" i="24" a="1"/>
  <c r="AK49" i="24" s="1"/>
  <c r="AL49" i="24" s="1"/>
  <c r="AH49" i="24" a="1"/>
  <c r="AH49" i="24" s="1"/>
  <c r="AI49" i="24" s="1"/>
  <c r="AE49" i="24" a="1"/>
  <c r="AE49" i="24" s="1"/>
  <c r="AF49" i="24" s="1"/>
  <c r="AG49" i="24" s="1"/>
  <c r="AB49" i="24" a="1"/>
  <c r="AB49" i="24" s="1"/>
  <c r="AC49" i="24" s="1"/>
  <c r="AD49" i="24" s="1"/>
  <c r="BI48" i="24" a="1"/>
  <c r="BI48" i="24" s="1"/>
  <c r="BJ48" i="24" s="1"/>
  <c r="BK48" i="24" s="1"/>
  <c r="BF48" i="24" a="1"/>
  <c r="BF48" i="24" s="1"/>
  <c r="BG48" i="24" s="1"/>
  <c r="BH48" i="24" s="1"/>
  <c r="BC48" i="24" a="1"/>
  <c r="BC48" i="24" s="1"/>
  <c r="BD48" i="24" s="1"/>
  <c r="AZ48" i="24" a="1"/>
  <c r="AZ48" i="24" s="1"/>
  <c r="BA48" i="24" s="1"/>
  <c r="AW48" i="24" a="1"/>
  <c r="AW48" i="24" s="1"/>
  <c r="AX48" i="24" s="1"/>
  <c r="AT48" i="24" a="1"/>
  <c r="AT48" i="24" s="1"/>
  <c r="AU48" i="24" s="1"/>
  <c r="AR48" i="24"/>
  <c r="AS48" i="24" s="1"/>
  <c r="AK48" i="24" a="1"/>
  <c r="AK48" i="24" s="1"/>
  <c r="AL48" i="24" s="1"/>
  <c r="AH48" i="24" a="1"/>
  <c r="AH48" i="24" s="1"/>
  <c r="AI48" i="24" s="1"/>
  <c r="AJ48" i="24" s="1"/>
  <c r="AE48" i="24" a="1"/>
  <c r="AE48" i="24" s="1"/>
  <c r="AF48" i="24" s="1"/>
  <c r="AB48" i="24" a="1"/>
  <c r="AB48" i="24" s="1"/>
  <c r="AC48" i="24" s="1"/>
  <c r="BI47" i="24" a="1"/>
  <c r="BI47" i="24" s="1"/>
  <c r="BJ47" i="24" s="1"/>
  <c r="BK47" i="24" s="1"/>
  <c r="BF47" i="24" a="1"/>
  <c r="BF47" i="24" s="1"/>
  <c r="BG47" i="24" s="1"/>
  <c r="BH47" i="24" s="1"/>
  <c r="BC47" i="24" a="1"/>
  <c r="BC47" i="24" s="1"/>
  <c r="BD47" i="24" s="1"/>
  <c r="AZ47" i="24" a="1"/>
  <c r="AZ47" i="24" s="1"/>
  <c r="BA47" i="24" s="1"/>
  <c r="AW47" i="24" a="1"/>
  <c r="AW47" i="24" s="1"/>
  <c r="AX47" i="24" s="1"/>
  <c r="AT47" i="24" a="1"/>
  <c r="AT47" i="24" s="1"/>
  <c r="AU47" i="24" s="1"/>
  <c r="AR47" i="24"/>
  <c r="AK47" i="24" a="1"/>
  <c r="AK47" i="24" s="1"/>
  <c r="AL47" i="24" s="1"/>
  <c r="AH47" i="24" a="1"/>
  <c r="AH47" i="24" s="1"/>
  <c r="AI47" i="24" s="1"/>
  <c r="AE47" i="24" a="1"/>
  <c r="AE47" i="24" s="1"/>
  <c r="AF47" i="24" s="1"/>
  <c r="AB47" i="24" a="1"/>
  <c r="AB47" i="24" s="1"/>
  <c r="AC47" i="24" s="1"/>
  <c r="BI46" i="24" a="1"/>
  <c r="BI46" i="24" s="1"/>
  <c r="BJ46" i="24" s="1"/>
  <c r="BK46" i="24" s="1"/>
  <c r="BF46" i="24" a="1"/>
  <c r="BF46" i="24" s="1"/>
  <c r="BG46" i="24" s="1"/>
  <c r="BH46" i="24" s="1"/>
  <c r="BC46" i="24" a="1"/>
  <c r="BC46" i="24" s="1"/>
  <c r="BD46" i="24" s="1"/>
  <c r="BE46" i="24" s="1"/>
  <c r="AZ46" i="24" a="1"/>
  <c r="AZ46" i="24" s="1"/>
  <c r="BA46" i="24" s="1"/>
  <c r="BB46" i="24" s="1"/>
  <c r="AW46" i="24" a="1"/>
  <c r="AW46" i="24" s="1"/>
  <c r="AX46" i="24" s="1"/>
  <c r="AY46" i="24" s="1"/>
  <c r="AT46" i="24" a="1"/>
  <c r="AT46" i="24" s="1"/>
  <c r="AU46" i="24" s="1"/>
  <c r="AV46" i="24" s="1"/>
  <c r="AR46" i="24"/>
  <c r="AS46" i="24" s="1"/>
  <c r="AK46" i="24" a="1"/>
  <c r="AK46" i="24" s="1"/>
  <c r="AL46" i="24" s="1"/>
  <c r="AM46" i="24" s="1"/>
  <c r="AH46" i="24" a="1"/>
  <c r="AH46" i="24" s="1"/>
  <c r="AI46" i="24" s="1"/>
  <c r="AE46" i="24" a="1"/>
  <c r="AE46" i="24" s="1"/>
  <c r="AF46" i="24" s="1"/>
  <c r="AB46" i="24" a="1"/>
  <c r="AB46" i="24" s="1"/>
  <c r="AC46" i="24" s="1"/>
  <c r="BI45" i="24" a="1"/>
  <c r="BI45" i="24" s="1"/>
  <c r="BJ45" i="24" s="1"/>
  <c r="BK45" i="24" s="1"/>
  <c r="BF45" i="24" a="1"/>
  <c r="BF45" i="24" s="1"/>
  <c r="BG45" i="24" s="1"/>
  <c r="BH45" i="24" s="1"/>
  <c r="BC45" i="24" a="1"/>
  <c r="BC45" i="24" s="1"/>
  <c r="BD45" i="24" s="1"/>
  <c r="BE45" i="24" s="1"/>
  <c r="AZ45" i="24" a="1"/>
  <c r="AZ45" i="24" s="1"/>
  <c r="BA45" i="24" s="1"/>
  <c r="BB45" i="24" s="1"/>
  <c r="AW45" i="24" a="1"/>
  <c r="AW45" i="24" s="1"/>
  <c r="AX45" i="24" s="1"/>
  <c r="AY45" i="24" s="1"/>
  <c r="AT45" i="24" a="1"/>
  <c r="AT45" i="24" s="1"/>
  <c r="AU45" i="24" s="1"/>
  <c r="AV45" i="24" s="1"/>
  <c r="AR45" i="24"/>
  <c r="AK45" i="24" a="1"/>
  <c r="AK45" i="24" s="1"/>
  <c r="AL45" i="24" s="1"/>
  <c r="AH45" i="24" a="1"/>
  <c r="AH45" i="24" s="1"/>
  <c r="AI45" i="24" s="1"/>
  <c r="AE45" i="24" a="1"/>
  <c r="AE45" i="24" s="1"/>
  <c r="AF45" i="24" s="1"/>
  <c r="AB45" i="24" a="1"/>
  <c r="AB45" i="24" s="1"/>
  <c r="AC45" i="24" s="1"/>
  <c r="BI44" i="24" a="1"/>
  <c r="BI44" i="24" s="1"/>
  <c r="BJ44" i="24" s="1"/>
  <c r="BK44" i="24" s="1"/>
  <c r="BF44" i="24" a="1"/>
  <c r="BF44" i="24" s="1"/>
  <c r="BG44" i="24" s="1"/>
  <c r="BH44" i="24" s="1"/>
  <c r="BC44" i="24" a="1"/>
  <c r="BC44" i="24" s="1"/>
  <c r="BD44" i="24" s="1"/>
  <c r="AZ44" i="24" a="1"/>
  <c r="AZ44" i="24" s="1"/>
  <c r="BA44" i="24" s="1"/>
  <c r="AW44" i="24" a="1"/>
  <c r="AW44" i="24" s="1"/>
  <c r="AX44" i="24" s="1"/>
  <c r="AY44" i="24" s="1"/>
  <c r="AT44" i="24" a="1"/>
  <c r="AT44" i="24" s="1"/>
  <c r="AU44" i="24" s="1"/>
  <c r="AR44" i="24"/>
  <c r="AS44" i="24" s="1"/>
  <c r="AK44" i="24" a="1"/>
  <c r="AK44" i="24" s="1"/>
  <c r="AL44" i="24" s="1"/>
  <c r="AM44" i="24" s="1"/>
  <c r="AH44" i="24" a="1"/>
  <c r="AH44" i="24" s="1"/>
  <c r="AI44" i="24" s="1"/>
  <c r="AJ44" i="24" s="1"/>
  <c r="AE44" i="24" a="1"/>
  <c r="AE44" i="24" s="1"/>
  <c r="AF44" i="24" s="1"/>
  <c r="AG44" i="24" s="1"/>
  <c r="AB44" i="24" a="1"/>
  <c r="AB44" i="24" s="1"/>
  <c r="AC44" i="24" s="1"/>
  <c r="BI43" i="24" a="1"/>
  <c r="BI43" i="24" s="1"/>
  <c r="BJ43" i="24" s="1"/>
  <c r="BK43" i="24" s="1"/>
  <c r="BF43" i="24" a="1"/>
  <c r="BF43" i="24" s="1"/>
  <c r="BG43" i="24" s="1"/>
  <c r="BH43" i="24" s="1"/>
  <c r="BC43" i="24" a="1"/>
  <c r="BC43" i="24" s="1"/>
  <c r="BD43" i="24" s="1"/>
  <c r="BE43" i="24" s="1"/>
  <c r="AZ43" i="24" a="1"/>
  <c r="AZ43" i="24" s="1"/>
  <c r="BA43" i="24" s="1"/>
  <c r="BB43" i="24" s="1"/>
  <c r="AW43" i="24" a="1"/>
  <c r="AW43" i="24" s="1"/>
  <c r="AX43" i="24" s="1"/>
  <c r="AT43" i="24" a="1"/>
  <c r="AT43" i="24" s="1"/>
  <c r="AU43" i="24" s="1"/>
  <c r="AV43" i="24" s="1"/>
  <c r="AR43" i="24"/>
  <c r="AK43" i="24" a="1"/>
  <c r="AK43" i="24" s="1"/>
  <c r="AL43" i="24" s="1"/>
  <c r="AH43" i="24" a="1"/>
  <c r="AH43" i="24" s="1"/>
  <c r="AI43" i="24" s="1"/>
  <c r="AE43" i="24" a="1"/>
  <c r="AE43" i="24" s="1"/>
  <c r="AF43" i="24" s="1"/>
  <c r="AG43" i="24" s="1"/>
  <c r="AB43" i="24" a="1"/>
  <c r="AB43" i="24" s="1"/>
  <c r="AC43" i="24" s="1"/>
  <c r="BI42" i="24" a="1"/>
  <c r="BI42" i="24" s="1"/>
  <c r="BJ42" i="24" s="1"/>
  <c r="BK42" i="24" s="1"/>
  <c r="BF42" i="24" a="1"/>
  <c r="BF42" i="24" s="1"/>
  <c r="BG42" i="24" s="1"/>
  <c r="BH42" i="24" s="1"/>
  <c r="BC42" i="24" a="1"/>
  <c r="BC42" i="24" s="1"/>
  <c r="BD42" i="24" s="1"/>
  <c r="AZ42" i="24" a="1"/>
  <c r="AZ42" i="24" s="1"/>
  <c r="BA42" i="24" s="1"/>
  <c r="BB42" i="24" s="1"/>
  <c r="AW42" i="24" a="1"/>
  <c r="AW42" i="24" s="1"/>
  <c r="AX42" i="24" s="1"/>
  <c r="AY42" i="24" s="1"/>
  <c r="AT42" i="24" a="1"/>
  <c r="AT42" i="24" s="1"/>
  <c r="AU42" i="24" s="1"/>
  <c r="AR42" i="24"/>
  <c r="AK42" i="24" a="1"/>
  <c r="AK42" i="24" s="1"/>
  <c r="AL42" i="24" s="1"/>
  <c r="AH42" i="24" a="1"/>
  <c r="AH42" i="24" s="1"/>
  <c r="AI42" i="24" s="1"/>
  <c r="AE42" i="24" a="1"/>
  <c r="AE42" i="24" s="1"/>
  <c r="AF42" i="24" s="1"/>
  <c r="AB42" i="24" a="1"/>
  <c r="AB42" i="24" s="1"/>
  <c r="AC42" i="24" s="1"/>
  <c r="BI41" i="24" a="1"/>
  <c r="BI41" i="24" s="1"/>
  <c r="BJ41" i="24" s="1"/>
  <c r="BK41" i="24" s="1"/>
  <c r="BF41" i="24" a="1"/>
  <c r="BF41" i="24" s="1"/>
  <c r="BG41" i="24" s="1"/>
  <c r="BH41" i="24" s="1"/>
  <c r="BC41" i="24" a="1"/>
  <c r="BC41" i="24" s="1"/>
  <c r="BD41" i="24" s="1"/>
  <c r="AZ41" i="24" a="1"/>
  <c r="AZ41" i="24" s="1"/>
  <c r="BA41" i="24" s="1"/>
  <c r="BB41" i="24" s="1"/>
  <c r="AW41" i="24" a="1"/>
  <c r="AW41" i="24" s="1"/>
  <c r="AX41" i="24" s="1"/>
  <c r="AT41" i="24" a="1"/>
  <c r="AT41" i="24" s="1"/>
  <c r="AU41" i="24" s="1"/>
  <c r="AR41" i="24"/>
  <c r="AK41" i="24" a="1"/>
  <c r="AK41" i="24" s="1"/>
  <c r="AL41" i="24" s="1"/>
  <c r="AH41" i="24" a="1"/>
  <c r="AH41" i="24" s="1"/>
  <c r="AI41" i="24" s="1"/>
  <c r="AE41" i="24" a="1"/>
  <c r="AE41" i="24" s="1"/>
  <c r="AF41" i="24" s="1"/>
  <c r="AB41" i="24" a="1"/>
  <c r="AB41" i="24" s="1"/>
  <c r="AC41" i="24" s="1"/>
  <c r="BI40" i="24" a="1"/>
  <c r="BI40" i="24" s="1"/>
  <c r="BJ40" i="24" s="1"/>
  <c r="BK40" i="24" s="1"/>
  <c r="BF40" i="24" a="1"/>
  <c r="BF40" i="24" s="1"/>
  <c r="BG40" i="24" s="1"/>
  <c r="BH40" i="24" s="1"/>
  <c r="BC40" i="24" a="1"/>
  <c r="BC40" i="24" s="1"/>
  <c r="BD40" i="24" s="1"/>
  <c r="AZ40" i="24" a="1"/>
  <c r="AZ40" i="24" s="1"/>
  <c r="BA40" i="24" s="1"/>
  <c r="AW40" i="24" a="1"/>
  <c r="AW40" i="24" s="1"/>
  <c r="AX40" i="24" s="1"/>
  <c r="AT40" i="24" a="1"/>
  <c r="AT40" i="24" s="1"/>
  <c r="AU40" i="24" s="1"/>
  <c r="AR40" i="24"/>
  <c r="AK40" i="24" a="1"/>
  <c r="AK40" i="24" s="1"/>
  <c r="AL40" i="24" s="1"/>
  <c r="AH40" i="24" a="1"/>
  <c r="AH40" i="24" s="1"/>
  <c r="AI40" i="24" s="1"/>
  <c r="AE40" i="24" a="1"/>
  <c r="AE40" i="24" s="1"/>
  <c r="AF40" i="24" s="1"/>
  <c r="AB40" i="24" a="1"/>
  <c r="AB40" i="24" s="1"/>
  <c r="AC40" i="24" s="1"/>
  <c r="BI28" i="24" a="1"/>
  <c r="BI28" i="24" s="1"/>
  <c r="BJ28" i="24" s="1"/>
  <c r="BK28" i="24" s="1"/>
  <c r="BF28" i="24" a="1"/>
  <c r="BF28" i="24" s="1"/>
  <c r="BG28" i="24" s="1"/>
  <c r="BH28" i="24" s="1"/>
  <c r="BC28" i="24" a="1"/>
  <c r="BC28" i="24" s="1"/>
  <c r="BD28" i="24" s="1"/>
  <c r="AZ28" i="24" a="1"/>
  <c r="AZ28" i="24" s="1"/>
  <c r="BA28" i="24" s="1"/>
  <c r="AW28" i="24" a="1"/>
  <c r="AW28" i="24" s="1"/>
  <c r="AX28" i="24" s="1"/>
  <c r="AT28" i="24" a="1"/>
  <c r="AT28" i="24" s="1"/>
  <c r="AU28" i="24" s="1"/>
  <c r="AK28" i="24" a="1"/>
  <c r="AK28" i="24" s="1"/>
  <c r="AL28" i="24" s="1"/>
  <c r="AH28" i="24" a="1"/>
  <c r="AH28" i="24" s="1"/>
  <c r="AI28" i="24" s="1"/>
  <c r="AE28" i="24" a="1"/>
  <c r="AE28" i="24" s="1"/>
  <c r="AF28" i="24" s="1"/>
  <c r="AB28" i="24" a="1"/>
  <c r="AB28" i="24" s="1"/>
  <c r="AC28" i="24" s="1"/>
  <c r="BI39" i="24" a="1"/>
  <c r="BI39" i="24" s="1"/>
  <c r="BJ39" i="24" s="1"/>
  <c r="BK39" i="24" s="1"/>
  <c r="BF39" i="24" a="1"/>
  <c r="BF39" i="24" s="1"/>
  <c r="BG39" i="24" s="1"/>
  <c r="BH39" i="24" s="1"/>
  <c r="BC39" i="24" a="1"/>
  <c r="BC39" i="24" s="1"/>
  <c r="BD39" i="24" s="1"/>
  <c r="AZ39" i="24" a="1"/>
  <c r="AZ39" i="24" s="1"/>
  <c r="BA39" i="24" s="1"/>
  <c r="AW39" i="24" a="1"/>
  <c r="AW39" i="24" s="1"/>
  <c r="AX39" i="24" s="1"/>
  <c r="AT39" i="24" a="1"/>
  <c r="AT39" i="24" s="1"/>
  <c r="AU39" i="24" s="1"/>
  <c r="AR39" i="24"/>
  <c r="AK39" i="24" a="1"/>
  <c r="AK39" i="24" s="1"/>
  <c r="AL39" i="24" s="1"/>
  <c r="AH39" i="24" a="1"/>
  <c r="AH39" i="24" s="1"/>
  <c r="AI39" i="24" s="1"/>
  <c r="AE39" i="24" a="1"/>
  <c r="AE39" i="24" s="1"/>
  <c r="AF39" i="24" s="1"/>
  <c r="AB39" i="24" a="1"/>
  <c r="AB39" i="24" s="1"/>
  <c r="AC39" i="24" s="1"/>
  <c r="BI23" i="24" a="1"/>
  <c r="BI23" i="24" s="1"/>
  <c r="BJ23" i="24" s="1"/>
  <c r="BK23" i="24" s="1"/>
  <c r="BF23" i="24" a="1"/>
  <c r="BF23" i="24" s="1"/>
  <c r="BG23" i="24" s="1"/>
  <c r="BH23" i="24" s="1"/>
  <c r="BC23" i="24" a="1"/>
  <c r="BC23" i="24" s="1"/>
  <c r="BD23" i="24" s="1"/>
  <c r="AZ23" i="24" a="1"/>
  <c r="AZ23" i="24" s="1"/>
  <c r="BA23" i="24" s="1"/>
  <c r="BB23" i="24" s="1"/>
  <c r="AW23" i="24" a="1"/>
  <c r="AW23" i="24" s="1"/>
  <c r="AX23" i="24" s="1"/>
  <c r="AT23" i="24" a="1"/>
  <c r="AT23" i="24" s="1"/>
  <c r="AU23" i="24" s="1"/>
  <c r="AK23" i="24" a="1"/>
  <c r="AK23" i="24" s="1"/>
  <c r="AL23" i="24" s="1"/>
  <c r="AH23" i="24" a="1"/>
  <c r="AH23" i="24" s="1"/>
  <c r="AI23" i="24" s="1"/>
  <c r="AE23" i="24" a="1"/>
  <c r="AE23" i="24" s="1"/>
  <c r="AF23" i="24" s="1"/>
  <c r="AB23" i="24" a="1"/>
  <c r="AB23" i="24" s="1"/>
  <c r="AC23" i="24" s="1"/>
  <c r="BI30" i="24" a="1"/>
  <c r="BI30" i="24" s="1"/>
  <c r="BJ30" i="24" s="1"/>
  <c r="BK30" i="24" s="1"/>
  <c r="BF30" i="24" a="1"/>
  <c r="BF30" i="24" s="1"/>
  <c r="BG30" i="24" s="1"/>
  <c r="BH30" i="24" s="1"/>
  <c r="BC30" i="24" a="1"/>
  <c r="BC30" i="24" s="1"/>
  <c r="BD30" i="24" s="1"/>
  <c r="AZ30" i="24" a="1"/>
  <c r="AZ30" i="24" s="1"/>
  <c r="BA30" i="24" s="1"/>
  <c r="AW30" i="24" a="1"/>
  <c r="AW30" i="24" s="1"/>
  <c r="AX30" i="24" s="1"/>
  <c r="AY30" i="24" s="1"/>
  <c r="AT30" i="24" a="1"/>
  <c r="AT30" i="24" s="1"/>
  <c r="AU30" i="24" s="1"/>
  <c r="AR30" i="24"/>
  <c r="AK30" i="24" a="1"/>
  <c r="AK30" i="24" s="1"/>
  <c r="AL30" i="24" s="1"/>
  <c r="AH30" i="24" a="1"/>
  <c r="AH30" i="24" s="1"/>
  <c r="AI30" i="24" s="1"/>
  <c r="AE30" i="24" a="1"/>
  <c r="AE30" i="24" s="1"/>
  <c r="AF30" i="24" s="1"/>
  <c r="AB30" i="24" a="1"/>
  <c r="AB30" i="24" s="1"/>
  <c r="AC30" i="24" s="1"/>
  <c r="AD30" i="24" s="1"/>
  <c r="BI22" i="24" a="1"/>
  <c r="BI22" i="24" s="1"/>
  <c r="BJ22" i="24" s="1"/>
  <c r="BK22" i="24" s="1"/>
  <c r="BF22" i="24" a="1"/>
  <c r="BF22" i="24" s="1"/>
  <c r="BG22" i="24" s="1"/>
  <c r="BH22" i="24" s="1"/>
  <c r="BC22" i="24" a="1"/>
  <c r="BC22" i="24" s="1"/>
  <c r="BD22" i="24" s="1"/>
  <c r="AZ22" i="24" a="1"/>
  <c r="AZ22" i="24" s="1"/>
  <c r="BA22" i="24" s="1"/>
  <c r="BB22" i="24" s="1"/>
  <c r="AW22" i="24" a="1"/>
  <c r="AW22" i="24" s="1"/>
  <c r="AX22" i="24" s="1"/>
  <c r="AT22" i="24" a="1"/>
  <c r="AT22" i="24" s="1"/>
  <c r="AU22" i="24" s="1"/>
  <c r="AR22" i="24"/>
  <c r="AK22" i="24" a="1"/>
  <c r="AK22" i="24" s="1"/>
  <c r="AL22" i="24" s="1"/>
  <c r="AH22" i="24" a="1"/>
  <c r="AH22" i="24" s="1"/>
  <c r="AI22" i="24" s="1"/>
  <c r="AE22" i="24" a="1"/>
  <c r="AE22" i="24" s="1"/>
  <c r="AF22" i="24" s="1"/>
  <c r="AG22" i="24" s="1"/>
  <c r="AB22" i="24" a="1"/>
  <c r="AB22" i="24" s="1"/>
  <c r="AC22" i="24" s="1"/>
  <c r="BI24" i="24" a="1"/>
  <c r="BI24" i="24" s="1"/>
  <c r="BJ24" i="24" s="1"/>
  <c r="BK24" i="24" s="1"/>
  <c r="BF24" i="24" a="1"/>
  <c r="BF24" i="24" s="1"/>
  <c r="BG24" i="24" s="1"/>
  <c r="BH24" i="24" s="1"/>
  <c r="BC24" i="24" a="1"/>
  <c r="BC24" i="24" s="1"/>
  <c r="BD24" i="24" s="1"/>
  <c r="AZ24" i="24" a="1"/>
  <c r="AZ24" i="24" s="1"/>
  <c r="BA24" i="24" s="1"/>
  <c r="BB24" i="24" s="1"/>
  <c r="AW24" i="24" a="1"/>
  <c r="AW24" i="24" s="1"/>
  <c r="AX24" i="24" s="1"/>
  <c r="AY24" i="24" s="1"/>
  <c r="AT24" i="24" a="1"/>
  <c r="AT24" i="24" s="1"/>
  <c r="AU24" i="24" s="1"/>
  <c r="AR24" i="24"/>
  <c r="AK24" i="24" a="1"/>
  <c r="AK24" i="24" s="1"/>
  <c r="AL24" i="24" s="1"/>
  <c r="AH24" i="24" a="1"/>
  <c r="AH24" i="24" s="1"/>
  <c r="AI24" i="24" s="1"/>
  <c r="AE24" i="24" a="1"/>
  <c r="AE24" i="24" s="1"/>
  <c r="AF24" i="24" s="1"/>
  <c r="AB24" i="24" a="1"/>
  <c r="AB24" i="24" s="1"/>
  <c r="AC24" i="24" s="1"/>
  <c r="BI38" i="24" a="1"/>
  <c r="BI38" i="24" s="1"/>
  <c r="BJ38" i="24" s="1"/>
  <c r="BK38" i="24" s="1"/>
  <c r="BF38" i="24" a="1"/>
  <c r="BF38" i="24" s="1"/>
  <c r="BG38" i="24" s="1"/>
  <c r="BH38" i="24" s="1"/>
  <c r="BC38" i="24" a="1"/>
  <c r="BC38" i="24" s="1"/>
  <c r="BD38" i="24" s="1"/>
  <c r="AZ38" i="24" a="1"/>
  <c r="AZ38" i="24" s="1"/>
  <c r="BA38" i="24" s="1"/>
  <c r="AW38" i="24" a="1"/>
  <c r="AW38" i="24" s="1"/>
  <c r="AX38" i="24" s="1"/>
  <c r="AT38" i="24" a="1"/>
  <c r="AT38" i="24" s="1"/>
  <c r="AU38" i="24" s="1"/>
  <c r="AR38" i="24"/>
  <c r="AK38" i="24" a="1"/>
  <c r="AK38" i="24" s="1"/>
  <c r="AL38" i="24" s="1"/>
  <c r="AH38" i="24" a="1"/>
  <c r="AH38" i="24" s="1"/>
  <c r="AI38" i="24" s="1"/>
  <c r="AE38" i="24" a="1"/>
  <c r="AE38" i="24" s="1"/>
  <c r="AF38" i="24" s="1"/>
  <c r="AB38" i="24" a="1"/>
  <c r="AB38" i="24" s="1"/>
  <c r="AC38" i="24" s="1"/>
  <c r="AD38" i="24" s="1"/>
  <c r="BI33" i="24" a="1"/>
  <c r="BI33" i="24" s="1"/>
  <c r="BJ33" i="24" s="1"/>
  <c r="BK33" i="24" s="1"/>
  <c r="BF33" i="24" a="1"/>
  <c r="BF33" i="24" s="1"/>
  <c r="BG33" i="24" s="1"/>
  <c r="BH33" i="24" s="1"/>
  <c r="BC33" i="24" a="1"/>
  <c r="BC33" i="24" s="1"/>
  <c r="BD33" i="24" s="1"/>
  <c r="AZ33" i="24" a="1"/>
  <c r="AZ33" i="24" s="1"/>
  <c r="BA33" i="24" s="1"/>
  <c r="AW33" i="24" a="1"/>
  <c r="AW33" i="24" s="1"/>
  <c r="AX33" i="24" s="1"/>
  <c r="AT33" i="24" a="1"/>
  <c r="AT33" i="24" s="1"/>
  <c r="AU33" i="24" s="1"/>
  <c r="AR33" i="24"/>
  <c r="AK33" i="24" a="1"/>
  <c r="AK33" i="24" s="1"/>
  <c r="AL33" i="24" s="1"/>
  <c r="AH33" i="24" a="1"/>
  <c r="AH33" i="24" s="1"/>
  <c r="AI33" i="24" s="1"/>
  <c r="AE33" i="24" a="1"/>
  <c r="AE33" i="24" s="1"/>
  <c r="AF33" i="24" s="1"/>
  <c r="AB33" i="24" a="1"/>
  <c r="AB33" i="24" s="1"/>
  <c r="AC33" i="24" s="1"/>
  <c r="BI34" i="24" a="1"/>
  <c r="BI34" i="24" s="1"/>
  <c r="BJ34" i="24" s="1"/>
  <c r="BK34" i="24" s="1"/>
  <c r="BF34" i="24" a="1"/>
  <c r="BF34" i="24" s="1"/>
  <c r="BG34" i="24" s="1"/>
  <c r="BH34" i="24" s="1"/>
  <c r="BC34" i="24" a="1"/>
  <c r="BC34" i="24" s="1"/>
  <c r="BD34" i="24" s="1"/>
  <c r="AZ34" i="24" a="1"/>
  <c r="AZ34" i="24" s="1"/>
  <c r="BA34" i="24" s="1"/>
  <c r="BB34" i="24" s="1"/>
  <c r="AW34" i="24" a="1"/>
  <c r="AW34" i="24" s="1"/>
  <c r="AX34" i="24" s="1"/>
  <c r="AT34" i="24" a="1"/>
  <c r="AT34" i="24" s="1"/>
  <c r="AU34" i="24" s="1"/>
  <c r="AR34" i="24"/>
  <c r="AK34" i="24" a="1"/>
  <c r="AK34" i="24" s="1"/>
  <c r="AL34" i="24" s="1"/>
  <c r="AH34" i="24" a="1"/>
  <c r="AH34" i="24" s="1"/>
  <c r="AI34" i="24" s="1"/>
  <c r="AE34" i="24" a="1"/>
  <c r="AE34" i="24" s="1"/>
  <c r="AF34" i="24" s="1"/>
  <c r="AG34" i="24" s="1"/>
  <c r="AB34" i="24" a="1"/>
  <c r="AB34" i="24" s="1"/>
  <c r="AC34" i="24" s="1"/>
  <c r="BI31" i="24" a="1"/>
  <c r="BI31" i="24" s="1"/>
  <c r="BJ31" i="24" s="1"/>
  <c r="BK31" i="24" s="1"/>
  <c r="BF31" i="24" a="1"/>
  <c r="BF31" i="24" s="1"/>
  <c r="BG31" i="24" s="1"/>
  <c r="BH31" i="24" s="1"/>
  <c r="BC31" i="24" a="1"/>
  <c r="BC31" i="24" s="1"/>
  <c r="BD31" i="24" s="1"/>
  <c r="AZ31" i="24" a="1"/>
  <c r="AZ31" i="24" s="1"/>
  <c r="BA31" i="24" s="1"/>
  <c r="AW31" i="24" a="1"/>
  <c r="AW31" i="24" s="1"/>
  <c r="AX31" i="24" s="1"/>
  <c r="AT31" i="24" a="1"/>
  <c r="AT31" i="24" s="1"/>
  <c r="AU31" i="24" s="1"/>
  <c r="AR31" i="24"/>
  <c r="AK31" i="24" a="1"/>
  <c r="AK31" i="24" s="1"/>
  <c r="AL31" i="24" s="1"/>
  <c r="AH31" i="24" a="1"/>
  <c r="AH31" i="24" s="1"/>
  <c r="AI31" i="24" s="1"/>
  <c r="AE31" i="24" a="1"/>
  <c r="AE31" i="24" s="1"/>
  <c r="AF31" i="24" s="1"/>
  <c r="AB31" i="24" a="1"/>
  <c r="AB31" i="24" s="1"/>
  <c r="AC31" i="24" s="1"/>
  <c r="BI16" i="24" a="1"/>
  <c r="BI16" i="24" s="1"/>
  <c r="BJ16" i="24" s="1"/>
  <c r="BK16" i="24" s="1"/>
  <c r="BF16" i="24" a="1"/>
  <c r="BF16" i="24" s="1"/>
  <c r="BG16" i="24" s="1"/>
  <c r="BH16" i="24" s="1"/>
  <c r="BC16" i="24" a="1"/>
  <c r="BC16" i="24" s="1"/>
  <c r="BD16" i="24" s="1"/>
  <c r="AZ16" i="24" a="1"/>
  <c r="AZ16" i="24" s="1"/>
  <c r="BA16" i="24" s="1"/>
  <c r="AW16" i="24" a="1"/>
  <c r="AW16" i="24" s="1"/>
  <c r="AX16" i="24" s="1"/>
  <c r="AT16" i="24" a="1"/>
  <c r="AT16" i="24" s="1"/>
  <c r="AU16" i="24" s="1"/>
  <c r="AR16" i="24"/>
  <c r="AK16" i="24" a="1"/>
  <c r="AK16" i="24" s="1"/>
  <c r="AL16" i="24" s="1"/>
  <c r="AH16" i="24" a="1"/>
  <c r="AH16" i="24" s="1"/>
  <c r="AI16" i="24" s="1"/>
  <c r="AE16" i="24" a="1"/>
  <c r="AE16" i="24" s="1"/>
  <c r="AF16" i="24" s="1"/>
  <c r="AB16" i="24" a="1"/>
  <c r="AB16" i="24" s="1"/>
  <c r="AC16" i="24" s="1"/>
  <c r="BI15" i="24" a="1"/>
  <c r="BI15" i="24" s="1"/>
  <c r="BJ15" i="24" s="1"/>
  <c r="BK15" i="24" s="1"/>
  <c r="BF15" i="24" a="1"/>
  <c r="BF15" i="24" s="1"/>
  <c r="BG15" i="24" s="1"/>
  <c r="BH15" i="24" s="1"/>
  <c r="BC15" i="24" a="1"/>
  <c r="BC15" i="24" s="1"/>
  <c r="BD15" i="24" s="1"/>
  <c r="AZ15" i="24" a="1"/>
  <c r="AZ15" i="24" s="1"/>
  <c r="BA15" i="24" s="1"/>
  <c r="BB15" i="24" s="1"/>
  <c r="AW15" i="24" a="1"/>
  <c r="AW15" i="24" s="1"/>
  <c r="AX15" i="24" s="1"/>
  <c r="AY15" i="24" s="1"/>
  <c r="AT15" i="24" a="1"/>
  <c r="AT15" i="24" s="1"/>
  <c r="AU15" i="24" s="1"/>
  <c r="AK15" i="24" a="1"/>
  <c r="AK15" i="24" s="1"/>
  <c r="AL15" i="24" s="1"/>
  <c r="AH15" i="24" a="1"/>
  <c r="AH15" i="24" s="1"/>
  <c r="AI15" i="24" s="1"/>
  <c r="AE15" i="24" a="1"/>
  <c r="AE15" i="24" s="1"/>
  <c r="AF15" i="24" s="1"/>
  <c r="AB15" i="24" a="1"/>
  <c r="AB15" i="24" s="1"/>
  <c r="AC15" i="24" s="1"/>
  <c r="BI17" i="24" a="1"/>
  <c r="BI17" i="24" s="1"/>
  <c r="BJ17" i="24" s="1"/>
  <c r="BK17" i="24" s="1"/>
  <c r="BF17" i="24" a="1"/>
  <c r="BF17" i="24" s="1"/>
  <c r="BG17" i="24" s="1"/>
  <c r="BH17" i="24" s="1"/>
  <c r="BC17" i="24" a="1"/>
  <c r="BC17" i="24" s="1"/>
  <c r="BD17" i="24" s="1"/>
  <c r="AZ17" i="24" a="1"/>
  <c r="AZ17" i="24" s="1"/>
  <c r="BA17" i="24" s="1"/>
  <c r="AW17" i="24" a="1"/>
  <c r="AW17" i="24" s="1"/>
  <c r="AX17" i="24" s="1"/>
  <c r="AT17" i="24" a="1"/>
  <c r="AT17" i="24" s="1"/>
  <c r="AU17" i="24" s="1"/>
  <c r="AK17" i="24" a="1"/>
  <c r="AK17" i="24" s="1"/>
  <c r="AL17" i="24" s="1"/>
  <c r="AH17" i="24" a="1"/>
  <c r="AH17" i="24" s="1"/>
  <c r="AI17" i="24" s="1"/>
  <c r="AE17" i="24" a="1"/>
  <c r="AE17" i="24" s="1"/>
  <c r="AF17" i="24" s="1"/>
  <c r="AB17" i="24" a="1"/>
  <c r="AB17" i="24" s="1"/>
  <c r="AC17" i="24" s="1"/>
  <c r="BI36" i="24" a="1"/>
  <c r="BI36" i="24" s="1"/>
  <c r="BJ36" i="24" s="1"/>
  <c r="BK36" i="24" s="1"/>
  <c r="BF36" i="24" a="1"/>
  <c r="BF36" i="24" s="1"/>
  <c r="BG36" i="24" s="1"/>
  <c r="BH36" i="24" s="1"/>
  <c r="BC36" i="24" a="1"/>
  <c r="BC36" i="24" s="1"/>
  <c r="BD36" i="24" s="1"/>
  <c r="AZ36" i="24" a="1"/>
  <c r="AZ36" i="24" s="1"/>
  <c r="BA36" i="24" s="1"/>
  <c r="AW36" i="24" a="1"/>
  <c r="AW36" i="24" s="1"/>
  <c r="AX36" i="24" s="1"/>
  <c r="AT36" i="24" a="1"/>
  <c r="AT36" i="24" s="1"/>
  <c r="AU36" i="24" s="1"/>
  <c r="AR36" i="24"/>
  <c r="AK36" i="24" a="1"/>
  <c r="AK36" i="24" s="1"/>
  <c r="AL36" i="24" s="1"/>
  <c r="AH36" i="24" a="1"/>
  <c r="AH36" i="24" s="1"/>
  <c r="AI36" i="24" s="1"/>
  <c r="AE36" i="24" a="1"/>
  <c r="AE36" i="24" s="1"/>
  <c r="AF36" i="24" s="1"/>
  <c r="AB36" i="24" a="1"/>
  <c r="AB36" i="24" s="1"/>
  <c r="AC36" i="24" s="1"/>
  <c r="BI12" i="24" a="1"/>
  <c r="BI12" i="24" s="1"/>
  <c r="BJ12" i="24" s="1"/>
  <c r="BK12" i="24" s="1"/>
  <c r="BF12" i="24" a="1"/>
  <c r="BF12" i="24" s="1"/>
  <c r="BG12" i="24" s="1"/>
  <c r="BH12" i="24" s="1"/>
  <c r="BC12" i="24" a="1"/>
  <c r="BC12" i="24" s="1"/>
  <c r="BD12" i="24" s="1"/>
  <c r="AZ12" i="24" a="1"/>
  <c r="AZ12" i="24" s="1"/>
  <c r="BA12" i="24" s="1"/>
  <c r="AW12" i="24" a="1"/>
  <c r="AW12" i="24" s="1"/>
  <c r="AX12" i="24" s="1"/>
  <c r="AT12" i="24" a="1"/>
  <c r="AT12" i="24" s="1"/>
  <c r="AU12" i="24" s="1"/>
  <c r="AR12" i="24"/>
  <c r="AK12" i="24" a="1"/>
  <c r="AK12" i="24" s="1"/>
  <c r="AL12" i="24" s="1"/>
  <c r="AH12" i="24" a="1"/>
  <c r="AH12" i="24" s="1"/>
  <c r="AI12" i="24" s="1"/>
  <c r="AE12" i="24" a="1"/>
  <c r="AE12" i="24" s="1"/>
  <c r="AF12" i="24" s="1"/>
  <c r="AG12" i="24" s="1"/>
  <c r="AB12" i="24" a="1"/>
  <c r="AB12" i="24" s="1"/>
  <c r="AC12" i="24" s="1"/>
  <c r="BI35" i="24" a="1"/>
  <c r="BI35" i="24" s="1"/>
  <c r="BJ35" i="24" s="1"/>
  <c r="BK35" i="24" s="1"/>
  <c r="BF35" i="24" a="1"/>
  <c r="BF35" i="24" s="1"/>
  <c r="BG35" i="24" s="1"/>
  <c r="BH35" i="24" s="1"/>
  <c r="BC35" i="24" a="1"/>
  <c r="BC35" i="24" s="1"/>
  <c r="BD35" i="24" s="1"/>
  <c r="AZ35" i="24" a="1"/>
  <c r="AZ35" i="24" s="1"/>
  <c r="BA35" i="24" s="1"/>
  <c r="AW35" i="24" a="1"/>
  <c r="AW35" i="24" s="1"/>
  <c r="AX35" i="24" s="1"/>
  <c r="AY35" i="24" s="1"/>
  <c r="AT35" i="24" a="1"/>
  <c r="AT35" i="24" s="1"/>
  <c r="AU35" i="24" s="1"/>
  <c r="AR35" i="24"/>
  <c r="AK35" i="24" a="1"/>
  <c r="AK35" i="24" s="1"/>
  <c r="AL35" i="24" s="1"/>
  <c r="AH35" i="24" a="1"/>
  <c r="AH35" i="24" s="1"/>
  <c r="AI35" i="24" s="1"/>
  <c r="AE35" i="24" a="1"/>
  <c r="AE35" i="24" s="1"/>
  <c r="AF35" i="24" s="1"/>
  <c r="AB35" i="24" a="1"/>
  <c r="AB35" i="24" s="1"/>
  <c r="AC35" i="24" s="1"/>
  <c r="BI37" i="24" a="1"/>
  <c r="BI37" i="24" s="1"/>
  <c r="BJ37" i="24" s="1"/>
  <c r="BK37" i="24" s="1"/>
  <c r="BF37" i="24" a="1"/>
  <c r="BF37" i="24" s="1"/>
  <c r="BG37" i="24" s="1"/>
  <c r="BH37" i="24" s="1"/>
  <c r="BC37" i="24" a="1"/>
  <c r="BC37" i="24" s="1"/>
  <c r="BD37" i="24" s="1"/>
  <c r="AZ37" i="24" a="1"/>
  <c r="AZ37" i="24" s="1"/>
  <c r="BA37" i="24" s="1"/>
  <c r="BB37" i="24" s="1"/>
  <c r="AW37" i="24" a="1"/>
  <c r="AW37" i="24" s="1"/>
  <c r="AX37" i="24" s="1"/>
  <c r="AY37" i="24" s="1"/>
  <c r="AT37" i="24" a="1"/>
  <c r="AT37" i="24" s="1"/>
  <c r="AU37" i="24" s="1"/>
  <c r="AV37" i="24" s="1"/>
  <c r="AR37" i="24"/>
  <c r="AS37" i="24" s="1"/>
  <c r="AK37" i="24" a="1"/>
  <c r="AK37" i="24" s="1"/>
  <c r="AL37" i="24" s="1"/>
  <c r="AM37" i="24" s="1"/>
  <c r="AH37" i="24" a="1"/>
  <c r="AH37" i="24" s="1"/>
  <c r="AI37" i="24" s="1"/>
  <c r="AE37" i="24" a="1"/>
  <c r="AE37" i="24" s="1"/>
  <c r="AF37" i="24" s="1"/>
  <c r="AB37" i="24" a="1"/>
  <c r="AB37" i="24" s="1"/>
  <c r="AC37" i="24" s="1"/>
  <c r="BI25" i="24" a="1"/>
  <c r="BI25" i="24" s="1"/>
  <c r="BJ25" i="24" s="1"/>
  <c r="BK25" i="24" s="1"/>
  <c r="BF25" i="24" a="1"/>
  <c r="BF25" i="24" s="1"/>
  <c r="BG25" i="24" s="1"/>
  <c r="BH25" i="24" s="1"/>
  <c r="BC25" i="24" a="1"/>
  <c r="BC25" i="24" s="1"/>
  <c r="BD25" i="24" s="1"/>
  <c r="AZ25" i="24" a="1"/>
  <c r="AZ25" i="24" s="1"/>
  <c r="BA25" i="24" s="1"/>
  <c r="BB25" i="24" s="1"/>
  <c r="AW25" i="24" a="1"/>
  <c r="AW25" i="24" s="1"/>
  <c r="AX25" i="24" s="1"/>
  <c r="AY25" i="24" s="1"/>
  <c r="AT25" i="24" a="1"/>
  <c r="AT25" i="24" s="1"/>
  <c r="AU25" i="24" s="1"/>
  <c r="AR25" i="24"/>
  <c r="AK25" i="24" a="1"/>
  <c r="AK25" i="24" s="1"/>
  <c r="AL25" i="24" s="1"/>
  <c r="AH25" i="24" a="1"/>
  <c r="AH25" i="24" s="1"/>
  <c r="AI25" i="24" s="1"/>
  <c r="AE25" i="24" a="1"/>
  <c r="AE25" i="24" s="1"/>
  <c r="AF25" i="24" s="1"/>
  <c r="AB25" i="24" a="1"/>
  <c r="AB25" i="24" s="1"/>
  <c r="AC25" i="24" s="1"/>
  <c r="BI11" i="24" a="1"/>
  <c r="BI11" i="24" s="1"/>
  <c r="BJ11" i="24" s="1"/>
  <c r="BK11" i="24" s="1"/>
  <c r="BF11" i="24" a="1"/>
  <c r="BF11" i="24" s="1"/>
  <c r="BG11" i="24" s="1"/>
  <c r="BH11" i="24" s="1"/>
  <c r="BC11" i="24" a="1"/>
  <c r="BC11" i="24" s="1"/>
  <c r="BD11" i="24" s="1"/>
  <c r="AZ11" i="24" a="1"/>
  <c r="AZ11" i="24" s="1"/>
  <c r="BA11" i="24" s="1"/>
  <c r="AW11" i="24" a="1"/>
  <c r="AW11" i="24" s="1"/>
  <c r="AX11" i="24" s="1"/>
  <c r="AT11" i="24" a="1"/>
  <c r="AT11" i="24" s="1"/>
  <c r="AU11" i="24" s="1"/>
  <c r="AK11" i="24" a="1"/>
  <c r="AK11" i="24" s="1"/>
  <c r="AL11" i="24" s="1"/>
  <c r="AH11" i="24" a="1"/>
  <c r="AH11" i="24" s="1"/>
  <c r="AI11" i="24" s="1"/>
  <c r="AE11" i="24" a="1"/>
  <c r="AE11" i="24" s="1"/>
  <c r="AF11" i="24" s="1"/>
  <c r="AB11" i="24" a="1"/>
  <c r="AB11" i="24" s="1"/>
  <c r="AC11" i="24" s="1"/>
  <c r="AD11" i="24" s="1"/>
  <c r="BI29" i="24" a="1"/>
  <c r="BI29" i="24" s="1"/>
  <c r="BJ29" i="24" s="1"/>
  <c r="BK29" i="24" s="1"/>
  <c r="BF29" i="24" a="1"/>
  <c r="BF29" i="24" s="1"/>
  <c r="BG29" i="24" s="1"/>
  <c r="BH29" i="24" s="1"/>
  <c r="BC29" i="24" a="1"/>
  <c r="BC29" i="24" s="1"/>
  <c r="BD29" i="24" s="1"/>
  <c r="BE29" i="24" s="1"/>
  <c r="AZ29" i="24" a="1"/>
  <c r="AZ29" i="24" s="1"/>
  <c r="BA29" i="24" s="1"/>
  <c r="AW29" i="24" a="1"/>
  <c r="AW29" i="24" s="1"/>
  <c r="AX29" i="24" s="1"/>
  <c r="AY29" i="24" s="1"/>
  <c r="AT29" i="24" a="1"/>
  <c r="AT29" i="24" s="1"/>
  <c r="AU29" i="24" s="1"/>
  <c r="AV29" i="24" s="1"/>
  <c r="AR29" i="24"/>
  <c r="AS29" i="24" s="1"/>
  <c r="AK29" i="24" a="1"/>
  <c r="AK29" i="24" s="1"/>
  <c r="AL29" i="24" s="1"/>
  <c r="AM29" i="24" s="1"/>
  <c r="AH29" i="24" a="1"/>
  <c r="AH29" i="24" s="1"/>
  <c r="AI29" i="24" s="1"/>
  <c r="AJ29" i="24" s="1"/>
  <c r="AE29" i="24" a="1"/>
  <c r="AE29" i="24" s="1"/>
  <c r="AF29" i="24" s="1"/>
  <c r="AG29" i="24" s="1"/>
  <c r="AB29" i="24" a="1"/>
  <c r="AB29" i="24" s="1"/>
  <c r="AC29" i="24" s="1"/>
  <c r="AD29" i="24" s="1"/>
  <c r="BI10" i="24" a="1"/>
  <c r="BI10" i="24" s="1"/>
  <c r="BJ10" i="24" s="1"/>
  <c r="BK10" i="24" s="1"/>
  <c r="BF10" i="24" a="1"/>
  <c r="BF10" i="24" s="1"/>
  <c r="BG10" i="24" s="1"/>
  <c r="BH10" i="24" s="1"/>
  <c r="BC10" i="24" a="1"/>
  <c r="BC10" i="24" s="1"/>
  <c r="BD10" i="24" s="1"/>
  <c r="BE10" i="24" s="1"/>
  <c r="AZ10" i="24" a="1"/>
  <c r="AZ10" i="24" s="1"/>
  <c r="BA10" i="24" s="1"/>
  <c r="BB10" i="24" s="1"/>
  <c r="AW10" i="24" a="1"/>
  <c r="AW10" i="24" s="1"/>
  <c r="AX10" i="24" s="1"/>
  <c r="AY10" i="24" s="1"/>
  <c r="AT10" i="24" a="1"/>
  <c r="AT10" i="24" s="1"/>
  <c r="AU10" i="24" s="1"/>
  <c r="AV10" i="24" s="1"/>
  <c r="AK10" i="24" a="1"/>
  <c r="AK10" i="24" s="1"/>
  <c r="AL10" i="24" s="1"/>
  <c r="AH10" i="24" a="1"/>
  <c r="AH10" i="24" s="1"/>
  <c r="AI10" i="24" s="1"/>
  <c r="AE10" i="24" a="1"/>
  <c r="AE10" i="24" s="1"/>
  <c r="AF10" i="24" s="1"/>
  <c r="AB10" i="24" a="1"/>
  <c r="AB10" i="24" s="1"/>
  <c r="AC10" i="24" s="1"/>
  <c r="BI7" i="24" a="1"/>
  <c r="BI7" i="24" s="1"/>
  <c r="BJ7" i="24" s="1"/>
  <c r="BK7" i="24" s="1"/>
  <c r="BF7" i="24" a="1"/>
  <c r="BF7" i="24" s="1"/>
  <c r="BG7" i="24" s="1"/>
  <c r="BH7" i="24" s="1"/>
  <c r="BC7" i="24" a="1"/>
  <c r="BC7" i="24" s="1"/>
  <c r="BD7" i="24" s="1"/>
  <c r="AZ7" i="24" a="1"/>
  <c r="AZ7" i="24" s="1"/>
  <c r="BA7" i="24" s="1"/>
  <c r="AW7" i="24" a="1"/>
  <c r="AW7" i="24" s="1"/>
  <c r="AX7" i="24" s="1"/>
  <c r="AT7" i="24" a="1"/>
  <c r="AT7" i="24" s="1"/>
  <c r="AU7" i="24" s="1"/>
  <c r="AK7" i="24" a="1"/>
  <c r="AK7" i="24" s="1"/>
  <c r="AL7" i="24" s="1"/>
  <c r="AH7" i="24" a="1"/>
  <c r="AH7" i="24" s="1"/>
  <c r="AI7" i="24" s="1"/>
  <c r="AE7" i="24" a="1"/>
  <c r="AE7" i="24" s="1"/>
  <c r="AF7" i="24" s="1"/>
  <c r="AB7" i="24" a="1"/>
  <c r="AB7" i="24" s="1"/>
  <c r="AC7" i="24" s="1"/>
  <c r="BI32" i="24" a="1"/>
  <c r="BI32" i="24" s="1"/>
  <c r="BJ32" i="24" s="1"/>
  <c r="BK32" i="24" s="1"/>
  <c r="BF32" i="24" a="1"/>
  <c r="BF32" i="24" s="1"/>
  <c r="BG32" i="24" s="1"/>
  <c r="BH32" i="24" s="1"/>
  <c r="BC32" i="24" a="1"/>
  <c r="BC32" i="24" s="1"/>
  <c r="BD32" i="24" s="1"/>
  <c r="AZ32" i="24" a="1"/>
  <c r="AZ32" i="24" s="1"/>
  <c r="BA32" i="24" s="1"/>
  <c r="AW32" i="24" a="1"/>
  <c r="AW32" i="24" s="1"/>
  <c r="AX32" i="24" s="1"/>
  <c r="AT32" i="24" a="1"/>
  <c r="AT32" i="24" s="1"/>
  <c r="AU32" i="24" s="1"/>
  <c r="AR32" i="24"/>
  <c r="AK32" i="24" a="1"/>
  <c r="AK32" i="24" s="1"/>
  <c r="AL32" i="24" s="1"/>
  <c r="AH32" i="24" a="1"/>
  <c r="AH32" i="24" s="1"/>
  <c r="AI32" i="24" s="1"/>
  <c r="AE32" i="24" a="1"/>
  <c r="AE32" i="24" s="1"/>
  <c r="AF32" i="24" s="1"/>
  <c r="AB32" i="24" a="1"/>
  <c r="AB32" i="24" s="1"/>
  <c r="AC32" i="24" s="1"/>
  <c r="BI9" i="24" a="1"/>
  <c r="BI9" i="24" s="1"/>
  <c r="BJ9" i="24" s="1"/>
  <c r="BK9" i="24" s="1"/>
  <c r="BF9" i="24" a="1"/>
  <c r="BF9" i="24" s="1"/>
  <c r="BG9" i="24" s="1"/>
  <c r="BH9" i="24" s="1"/>
  <c r="BC9" i="24" a="1"/>
  <c r="BC9" i="24" s="1"/>
  <c r="BD9" i="24" s="1"/>
  <c r="AZ9" i="24" a="1"/>
  <c r="AZ9" i="24" s="1"/>
  <c r="BA9" i="24" s="1"/>
  <c r="AW9" i="24" a="1"/>
  <c r="AW9" i="24" s="1"/>
  <c r="AX9" i="24" s="1"/>
  <c r="AT9" i="24" a="1"/>
  <c r="AT9" i="24" s="1"/>
  <c r="AU9" i="24" s="1"/>
  <c r="AR9" i="24"/>
  <c r="AS9" i="24" s="1"/>
  <c r="AK9" i="24" a="1"/>
  <c r="AK9" i="24" s="1"/>
  <c r="AL9" i="24" s="1"/>
  <c r="AM9" i="24" s="1"/>
  <c r="AH9" i="24" a="1"/>
  <c r="AH9" i="24" s="1"/>
  <c r="AI9" i="24" s="1"/>
  <c r="AE9" i="24" a="1"/>
  <c r="AE9" i="24" s="1"/>
  <c r="AF9" i="24" s="1"/>
  <c r="AB9" i="24" a="1"/>
  <c r="AB9" i="24" s="1"/>
  <c r="AC9" i="24" s="1"/>
  <c r="BI19" i="24" a="1"/>
  <c r="BI19" i="24" s="1"/>
  <c r="BJ19" i="24" s="1"/>
  <c r="BK19" i="24" s="1"/>
  <c r="BF19" i="24" a="1"/>
  <c r="BF19" i="24" s="1"/>
  <c r="BG19" i="24" s="1"/>
  <c r="BH19" i="24" s="1"/>
  <c r="BC19" i="24" a="1"/>
  <c r="BC19" i="24" s="1"/>
  <c r="BD19" i="24" s="1"/>
  <c r="AZ19" i="24" a="1"/>
  <c r="AZ19" i="24" s="1"/>
  <c r="BA19" i="24" s="1"/>
  <c r="AW19" i="24" a="1"/>
  <c r="AW19" i="24" s="1"/>
  <c r="AX19" i="24" s="1"/>
  <c r="AT19" i="24" a="1"/>
  <c r="AT19" i="24" s="1"/>
  <c r="AU19" i="24" s="1"/>
  <c r="AK19" i="24" a="1"/>
  <c r="AK19" i="24" s="1"/>
  <c r="AL19" i="24" s="1"/>
  <c r="AH19" i="24" a="1"/>
  <c r="AH19" i="24" s="1"/>
  <c r="AI19" i="24" s="1"/>
  <c r="AE19" i="24" a="1"/>
  <c r="AE19" i="24" s="1"/>
  <c r="AF19" i="24" s="1"/>
  <c r="AB19" i="24" a="1"/>
  <c r="AB19" i="24" s="1"/>
  <c r="AC19" i="24" s="1"/>
  <c r="BI21" i="24" a="1"/>
  <c r="BI21" i="24" s="1"/>
  <c r="BJ21" i="24" s="1"/>
  <c r="BK21" i="24" s="1"/>
  <c r="BF21" i="24" a="1"/>
  <c r="BF21" i="24" s="1"/>
  <c r="BG21" i="24" s="1"/>
  <c r="BH21" i="24" s="1"/>
  <c r="BC21" i="24" a="1"/>
  <c r="BC21" i="24" s="1"/>
  <c r="BD21" i="24" s="1"/>
  <c r="AZ21" i="24" a="1"/>
  <c r="AZ21" i="24" s="1"/>
  <c r="BA21" i="24" s="1"/>
  <c r="AW21" i="24" a="1"/>
  <c r="AW21" i="24" s="1"/>
  <c r="AX21" i="24" s="1"/>
  <c r="AT21" i="24" a="1"/>
  <c r="AT21" i="24" s="1"/>
  <c r="AU21" i="24" s="1"/>
  <c r="AR21" i="24"/>
  <c r="AK21" i="24" a="1"/>
  <c r="AK21" i="24" s="1"/>
  <c r="AL21" i="24" s="1"/>
  <c r="AH21" i="24" a="1"/>
  <c r="AH21" i="24" s="1"/>
  <c r="AI21" i="24" s="1"/>
  <c r="AE21" i="24" a="1"/>
  <c r="AE21" i="24" s="1"/>
  <c r="AF21" i="24" s="1"/>
  <c r="AB21" i="24" a="1"/>
  <c r="AB21" i="24" s="1"/>
  <c r="AC21" i="24" s="1"/>
  <c r="BI27" i="24" a="1"/>
  <c r="BI27" i="24" s="1"/>
  <c r="BJ27" i="24" s="1"/>
  <c r="BK27" i="24" s="1"/>
  <c r="BF27" i="24" a="1"/>
  <c r="BF27" i="24" s="1"/>
  <c r="BG27" i="24" s="1"/>
  <c r="BH27" i="24" s="1"/>
  <c r="BC27" i="24" a="1"/>
  <c r="BC27" i="24" s="1"/>
  <c r="BD27" i="24" s="1"/>
  <c r="AZ27" i="24" a="1"/>
  <c r="AZ27" i="24" s="1"/>
  <c r="BA27" i="24" s="1"/>
  <c r="AW27" i="24" a="1"/>
  <c r="AW27" i="24" s="1"/>
  <c r="AX27" i="24" s="1"/>
  <c r="AT27" i="24" a="1"/>
  <c r="AT27" i="24" s="1"/>
  <c r="AU27" i="24" s="1"/>
  <c r="AR27" i="24"/>
  <c r="AK27" i="24" a="1"/>
  <c r="AK27" i="24" s="1"/>
  <c r="AL27" i="24" s="1"/>
  <c r="AH27" i="24" a="1"/>
  <c r="AH27" i="24" s="1"/>
  <c r="AI27" i="24" s="1"/>
  <c r="AE27" i="24" a="1"/>
  <c r="AE27" i="24" s="1"/>
  <c r="AF27" i="24" s="1"/>
  <c r="AB27" i="24" a="1"/>
  <c r="AB27" i="24" s="1"/>
  <c r="AC27" i="24" s="1"/>
  <c r="BI5" i="24" a="1"/>
  <c r="BI5" i="24" s="1"/>
  <c r="BJ5" i="24" s="1"/>
  <c r="BK5" i="24" s="1"/>
  <c r="BF5" i="24" a="1"/>
  <c r="BF5" i="24" s="1"/>
  <c r="BG5" i="24" s="1"/>
  <c r="BH5" i="24" s="1"/>
  <c r="BC5" i="24" a="1"/>
  <c r="BC5" i="24" s="1"/>
  <c r="BD5" i="24" s="1"/>
  <c r="AZ5" i="24" a="1"/>
  <c r="AZ5" i="24" s="1"/>
  <c r="BA5" i="24" s="1"/>
  <c r="AW5" i="24" a="1"/>
  <c r="AW5" i="24" s="1"/>
  <c r="AX5" i="24" s="1"/>
  <c r="AT5" i="24" a="1"/>
  <c r="AT5" i="24" s="1"/>
  <c r="AU5" i="24" s="1"/>
  <c r="AK5" i="24" a="1"/>
  <c r="AK5" i="24" s="1"/>
  <c r="AL5" i="24" s="1"/>
  <c r="AH5" i="24" a="1"/>
  <c r="AH5" i="24" s="1"/>
  <c r="AI5" i="24" s="1"/>
  <c r="AE5" i="24" a="1"/>
  <c r="AE5" i="24" s="1"/>
  <c r="AF5" i="24" s="1"/>
  <c r="AB5" i="24" a="1"/>
  <c r="AB5" i="24" s="1"/>
  <c r="AC5" i="24" s="1"/>
  <c r="BI6" i="24" a="1"/>
  <c r="BI6" i="24" s="1"/>
  <c r="BJ6" i="24" s="1"/>
  <c r="BK6" i="24" s="1"/>
  <c r="BF6" i="24" a="1"/>
  <c r="BF6" i="24" s="1"/>
  <c r="BG6" i="24" s="1"/>
  <c r="BH6" i="24" s="1"/>
  <c r="BC6" i="24" a="1"/>
  <c r="BC6" i="24" s="1"/>
  <c r="BD6" i="24" s="1"/>
  <c r="AZ6" i="24" a="1"/>
  <c r="AZ6" i="24" s="1"/>
  <c r="BA6" i="24" s="1"/>
  <c r="AW6" i="24" a="1"/>
  <c r="AW6" i="24" s="1"/>
  <c r="AX6" i="24" s="1"/>
  <c r="AT6" i="24" a="1"/>
  <c r="AT6" i="24" s="1"/>
  <c r="AU6" i="24" s="1"/>
  <c r="AK6" i="24" a="1"/>
  <c r="AK6" i="24" s="1"/>
  <c r="AL6" i="24" s="1"/>
  <c r="AH6" i="24" a="1"/>
  <c r="AH6" i="24" s="1"/>
  <c r="AI6" i="24" s="1"/>
  <c r="AE6" i="24" a="1"/>
  <c r="AE6" i="24" s="1"/>
  <c r="AF6" i="24" s="1"/>
  <c r="AB6" i="24" a="1"/>
  <c r="AB6" i="24" s="1"/>
  <c r="AC6" i="24" s="1"/>
  <c r="BI20" i="24" a="1"/>
  <c r="BI20" i="24" s="1"/>
  <c r="BJ20" i="24" s="1"/>
  <c r="BK20" i="24" s="1"/>
  <c r="BF20" i="24" a="1"/>
  <c r="BF20" i="24" s="1"/>
  <c r="BG20" i="24" s="1"/>
  <c r="BH20" i="24" s="1"/>
  <c r="BC20" i="24" a="1"/>
  <c r="BC20" i="24" s="1"/>
  <c r="BD20" i="24" s="1"/>
  <c r="AZ20" i="24" a="1"/>
  <c r="AZ20" i="24" s="1"/>
  <c r="BA20" i="24" s="1"/>
  <c r="AW20" i="24" a="1"/>
  <c r="AW20" i="24" s="1"/>
  <c r="AX20" i="24" s="1"/>
  <c r="AT20" i="24" a="1"/>
  <c r="AT20" i="24" s="1"/>
  <c r="AU20" i="24" s="1"/>
  <c r="AR20" i="24"/>
  <c r="AK20" i="24" a="1"/>
  <c r="AK20" i="24" s="1"/>
  <c r="AL20" i="24" s="1"/>
  <c r="AH20" i="24" a="1"/>
  <c r="AH20" i="24" s="1"/>
  <c r="AI20" i="24" s="1"/>
  <c r="AE20" i="24" a="1"/>
  <c r="AE20" i="24" s="1"/>
  <c r="AF20" i="24" s="1"/>
  <c r="AB20" i="24" a="1"/>
  <c r="AB20" i="24" s="1"/>
  <c r="AC20" i="24" s="1"/>
  <c r="BI8" i="24" a="1"/>
  <c r="BI8" i="24" s="1"/>
  <c r="BJ8" i="24" s="1"/>
  <c r="BK8" i="24" s="1"/>
  <c r="BF8" i="24" a="1"/>
  <c r="BF8" i="24" s="1"/>
  <c r="BG8" i="24" s="1"/>
  <c r="BH8" i="24" s="1"/>
  <c r="BC8" i="24" a="1"/>
  <c r="BC8" i="24" s="1"/>
  <c r="BD8" i="24" s="1"/>
  <c r="AZ8" i="24" a="1"/>
  <c r="AZ8" i="24" s="1"/>
  <c r="BA8" i="24" s="1"/>
  <c r="AW8" i="24" a="1"/>
  <c r="AW8" i="24" s="1"/>
  <c r="AX8" i="24" s="1"/>
  <c r="AT8" i="24" a="1"/>
  <c r="AT8" i="24" s="1"/>
  <c r="AU8" i="24" s="1"/>
  <c r="AR8" i="24"/>
  <c r="AK8" i="24" a="1"/>
  <c r="AK8" i="24" s="1"/>
  <c r="AL8" i="24" s="1"/>
  <c r="AH8" i="24" a="1"/>
  <c r="AH8" i="24" s="1"/>
  <c r="AI8" i="24" s="1"/>
  <c r="AE8" i="24" a="1"/>
  <c r="AE8" i="24" s="1"/>
  <c r="AF8" i="24" s="1"/>
  <c r="AB8" i="24" a="1"/>
  <c r="AB8" i="24" s="1"/>
  <c r="AC8" i="24" s="1"/>
  <c r="BI26" i="24" a="1"/>
  <c r="BI26" i="24" s="1"/>
  <c r="BJ26" i="24" s="1"/>
  <c r="BK26" i="24" s="1"/>
  <c r="BF26" i="24" a="1"/>
  <c r="BF26" i="24" s="1"/>
  <c r="BG26" i="24" s="1"/>
  <c r="BH26" i="24" s="1"/>
  <c r="BC26" i="24" a="1"/>
  <c r="BC26" i="24" s="1"/>
  <c r="BD26" i="24" s="1"/>
  <c r="BE26" i="24" s="1"/>
  <c r="AZ26" i="24" a="1"/>
  <c r="AZ26" i="24" s="1"/>
  <c r="BA26" i="24" s="1"/>
  <c r="AW26" i="24" a="1"/>
  <c r="AW26" i="24" s="1"/>
  <c r="AX26" i="24" s="1"/>
  <c r="AY26" i="24" s="1"/>
  <c r="AT26" i="24" a="1"/>
  <c r="AT26" i="24" s="1"/>
  <c r="AU26" i="24" s="1"/>
  <c r="AV26" i="24" s="1"/>
  <c r="AR26" i="24"/>
  <c r="AS26" i="24" s="1"/>
  <c r="AK26" i="24" a="1"/>
  <c r="AK26" i="24" s="1"/>
  <c r="AL26" i="24" s="1"/>
  <c r="AM26" i="24" s="1"/>
  <c r="AH26" i="24" a="1"/>
  <c r="AH26" i="24" s="1"/>
  <c r="AI26" i="24" s="1"/>
  <c r="AJ26" i="24" s="1"/>
  <c r="AE26" i="24" a="1"/>
  <c r="AE26" i="24" s="1"/>
  <c r="AF26" i="24" s="1"/>
  <c r="AG26" i="24" s="1"/>
  <c r="AB26" i="24" a="1"/>
  <c r="AB26" i="24" s="1"/>
  <c r="AC26" i="24" s="1"/>
  <c r="AD26" i="24" s="1"/>
  <c r="BI4" i="24" a="1"/>
  <c r="BI4" i="24" s="1"/>
  <c r="BJ4" i="24" s="1"/>
  <c r="BK4" i="24" s="1"/>
  <c r="BF4" i="24" a="1"/>
  <c r="BF4" i="24" s="1"/>
  <c r="BG4" i="24" s="1"/>
  <c r="BH4" i="24" s="1"/>
  <c r="BC4" i="24" a="1"/>
  <c r="BC4" i="24" s="1"/>
  <c r="BD4" i="24" s="1"/>
  <c r="BE4" i="24" s="1"/>
  <c r="AZ4" i="24" a="1"/>
  <c r="AZ4" i="24" s="1"/>
  <c r="BA4" i="24" s="1"/>
  <c r="AW4" i="24" a="1"/>
  <c r="AW4" i="24" s="1"/>
  <c r="AX4" i="24" s="1"/>
  <c r="AT4" i="24" a="1"/>
  <c r="AT4" i="24" s="1"/>
  <c r="AU4" i="24" s="1"/>
  <c r="AK4" i="24" a="1"/>
  <c r="AK4" i="24" s="1"/>
  <c r="AL4" i="24" s="1"/>
  <c r="AM4" i="24" s="1"/>
  <c r="AH4" i="24" a="1"/>
  <c r="AH4" i="24" s="1"/>
  <c r="AI4" i="24" s="1"/>
  <c r="AE4" i="24" a="1"/>
  <c r="AE4" i="24" s="1"/>
  <c r="AF4" i="24" s="1"/>
  <c r="AB4" i="24" a="1"/>
  <c r="AB4" i="24" s="1"/>
  <c r="AC4" i="24" s="1"/>
  <c r="BI13" i="24" a="1"/>
  <c r="BI13" i="24" s="1"/>
  <c r="BJ13" i="24" s="1"/>
  <c r="BK13" i="24" s="1"/>
  <c r="BF13" i="24" a="1"/>
  <c r="BF13" i="24" s="1"/>
  <c r="BG13" i="24" s="1"/>
  <c r="BH13" i="24" s="1"/>
  <c r="BC13" i="24" a="1"/>
  <c r="BC13" i="24" s="1"/>
  <c r="BD13" i="24" s="1"/>
  <c r="AZ13" i="24" a="1"/>
  <c r="AZ13" i="24" s="1"/>
  <c r="BA13" i="24" s="1"/>
  <c r="BB13" i="24" s="1"/>
  <c r="AW13" i="24" a="1"/>
  <c r="AW13" i="24" s="1"/>
  <c r="AX13" i="24" s="1"/>
  <c r="AY13" i="24" s="1"/>
  <c r="AT13" i="24" a="1"/>
  <c r="AT13" i="24" s="1"/>
  <c r="AU13" i="24" s="1"/>
  <c r="AR13" i="24"/>
  <c r="AK13" i="24" a="1"/>
  <c r="AK13" i="24" s="1"/>
  <c r="AL13" i="24" s="1"/>
  <c r="AH13" i="24" a="1"/>
  <c r="AH13" i="24" s="1"/>
  <c r="AI13" i="24" s="1"/>
  <c r="AE13" i="24" a="1"/>
  <c r="AE13" i="24" s="1"/>
  <c r="AF13" i="24" s="1"/>
  <c r="AB13" i="24" a="1"/>
  <c r="AB13" i="24" s="1"/>
  <c r="AC13" i="24" s="1"/>
  <c r="BI18" i="24" a="1"/>
  <c r="BI18" i="24" s="1"/>
  <c r="BJ18" i="24" s="1"/>
  <c r="BK18" i="24" s="1"/>
  <c r="BF18" i="24" a="1"/>
  <c r="BF18" i="24" s="1"/>
  <c r="BG18" i="24" s="1"/>
  <c r="BH18" i="24" s="1"/>
  <c r="BC18" i="24" a="1"/>
  <c r="BC18" i="24" s="1"/>
  <c r="BD18" i="24" s="1"/>
  <c r="AZ18" i="24" a="1"/>
  <c r="AZ18" i="24" s="1"/>
  <c r="BA18" i="24" s="1"/>
  <c r="AW18" i="24" a="1"/>
  <c r="AW18" i="24" s="1"/>
  <c r="AX18" i="24" s="1"/>
  <c r="AT18" i="24" a="1"/>
  <c r="AT18" i="24" s="1"/>
  <c r="AU18" i="24" s="1"/>
  <c r="AR18" i="24"/>
  <c r="AK18" i="24" a="1"/>
  <c r="AK18" i="24" s="1"/>
  <c r="AL18" i="24" s="1"/>
  <c r="AH18" i="24" a="1"/>
  <c r="AH18" i="24" s="1"/>
  <c r="AI18" i="24" s="1"/>
  <c r="AE18" i="24" a="1"/>
  <c r="AE18" i="24" s="1"/>
  <c r="AF18" i="24" s="1"/>
  <c r="AB18" i="24" a="1"/>
  <c r="AB18" i="24" s="1"/>
  <c r="AC18" i="24" s="1"/>
  <c r="BI14" i="24" a="1"/>
  <c r="BI14" i="24" s="1"/>
  <c r="BJ14" i="24" s="1"/>
  <c r="BK14" i="24" s="1"/>
  <c r="BF14" i="24" a="1"/>
  <c r="BF14" i="24" s="1"/>
  <c r="BG14" i="24" s="1"/>
  <c r="BH14" i="24" s="1"/>
  <c r="BC14" i="24" a="1"/>
  <c r="BC14" i="24" s="1"/>
  <c r="BD14" i="24" s="1"/>
  <c r="AZ14" i="24" a="1"/>
  <c r="AZ14" i="24" s="1"/>
  <c r="BA14" i="24" s="1"/>
  <c r="AW14" i="24" a="1"/>
  <c r="AW14" i="24" s="1"/>
  <c r="AX14" i="24" s="1"/>
  <c r="AT14" i="24" a="1"/>
  <c r="AT14" i="24" s="1"/>
  <c r="AU14" i="24" s="1"/>
  <c r="AR14" i="24"/>
  <c r="AK14" i="24" a="1"/>
  <c r="AK14" i="24" s="1"/>
  <c r="AL14" i="24" s="1"/>
  <c r="AH14" i="24" a="1"/>
  <c r="AH14" i="24" s="1"/>
  <c r="AI14" i="24" s="1"/>
  <c r="AE14" i="24" a="1"/>
  <c r="AE14" i="24" s="1"/>
  <c r="AF14" i="24" s="1"/>
  <c r="AG14" i="24" s="1"/>
  <c r="AB14" i="24" a="1"/>
  <c r="AB14" i="24" s="1"/>
  <c r="AC14" i="24" s="1"/>
  <c r="BI2" i="24"/>
  <c r="BF2" i="24"/>
  <c r="BC2" i="24"/>
  <c r="AZ2" i="24"/>
  <c r="AW2" i="24"/>
  <c r="Q2" i="24" s="1"/>
  <c r="AT2" i="24"/>
  <c r="P2" i="24" s="1"/>
  <c r="AQ2" i="24"/>
  <c r="O2" i="24" s="1"/>
  <c r="N2" i="24"/>
  <c r="AK2" i="24"/>
  <c r="AH2" i="24"/>
  <c r="L2" i="24" s="1"/>
  <c r="AE2" i="24"/>
  <c r="AB2" i="24"/>
  <c r="Y2" i="24"/>
  <c r="I2" i="24" s="1"/>
  <c r="V2" i="24"/>
  <c r="H2" i="24" s="1"/>
  <c r="U2" i="24"/>
  <c r="T2" i="24"/>
  <c r="S2" i="24"/>
  <c r="R2" i="24"/>
  <c r="M2" i="24"/>
  <c r="K2" i="24"/>
  <c r="J2" i="24"/>
  <c r="T1" i="24"/>
  <c r="R1" i="24"/>
  <c r="P1" i="24"/>
  <c r="N1" i="24"/>
  <c r="L1" i="24"/>
  <c r="J1" i="24"/>
  <c r="H1" i="24"/>
  <c r="BI60" i="23" a="1"/>
  <c r="BI60" i="23" s="1"/>
  <c r="BJ60" i="23" s="1"/>
  <c r="BK60" i="23" s="1"/>
  <c r="BF60" i="23" a="1"/>
  <c r="BF60" i="23" s="1"/>
  <c r="BG60" i="23" s="1"/>
  <c r="BH60" i="23" s="1"/>
  <c r="BC60" i="23" a="1"/>
  <c r="BC60" i="23" s="1"/>
  <c r="BD60" i="23" s="1"/>
  <c r="BE60" i="23" s="1"/>
  <c r="AZ60" i="23" a="1"/>
  <c r="AZ60" i="23" s="1"/>
  <c r="BA60" i="23" s="1"/>
  <c r="AW60" i="23" a="1"/>
  <c r="AW60" i="23" s="1"/>
  <c r="AX60" i="23" s="1"/>
  <c r="AY60" i="23" s="1"/>
  <c r="AT60" i="23" a="1"/>
  <c r="AT60" i="23" s="1"/>
  <c r="AU60" i="23" s="1"/>
  <c r="AV60" i="23" s="1"/>
  <c r="AR60" i="23"/>
  <c r="AS60" i="23" s="1"/>
  <c r="AK60" i="23" a="1"/>
  <c r="AK60" i="23" s="1"/>
  <c r="AL60" i="23" s="1"/>
  <c r="AM60" i="23" s="1"/>
  <c r="AH60" i="23" a="1"/>
  <c r="AH60" i="23" s="1"/>
  <c r="AI60" i="23" s="1"/>
  <c r="AJ60" i="23" s="1"/>
  <c r="AE60" i="23" a="1"/>
  <c r="AE60" i="23" s="1"/>
  <c r="AF60" i="23" s="1"/>
  <c r="AG60" i="23" s="1"/>
  <c r="AB60" i="23" a="1"/>
  <c r="AB60" i="23" s="1"/>
  <c r="AC60" i="23" s="1"/>
  <c r="AD60" i="23" s="1"/>
  <c r="BI59" i="23" a="1"/>
  <c r="BI59" i="23" s="1"/>
  <c r="BJ59" i="23" s="1"/>
  <c r="BK59" i="23" s="1"/>
  <c r="BF59" i="23" a="1"/>
  <c r="BF59" i="23" s="1"/>
  <c r="BG59" i="23" s="1"/>
  <c r="BH59" i="23" s="1"/>
  <c r="BC59" i="23" a="1"/>
  <c r="BC59" i="23" s="1"/>
  <c r="BD59" i="23" s="1"/>
  <c r="BE59" i="23" s="1"/>
  <c r="AZ59" i="23" a="1"/>
  <c r="AZ59" i="23" s="1"/>
  <c r="BA59" i="23" s="1"/>
  <c r="AW59" i="23" a="1"/>
  <c r="AW59" i="23" s="1"/>
  <c r="AX59" i="23" s="1"/>
  <c r="AT59" i="23" a="1"/>
  <c r="AT59" i="23" s="1"/>
  <c r="AU59" i="23" s="1"/>
  <c r="AV59" i="23" s="1"/>
  <c r="AR59" i="23"/>
  <c r="AK59" i="23" a="1"/>
  <c r="AK59" i="23" s="1"/>
  <c r="AL59" i="23" s="1"/>
  <c r="AH59" i="23" a="1"/>
  <c r="AH59" i="23" s="1"/>
  <c r="AI59" i="23" s="1"/>
  <c r="AE59" i="23" a="1"/>
  <c r="AE59" i="23" s="1"/>
  <c r="AF59" i="23" s="1"/>
  <c r="AG59" i="23" s="1"/>
  <c r="AB59" i="23" a="1"/>
  <c r="AB59" i="23" s="1"/>
  <c r="AC59" i="23" s="1"/>
  <c r="BI58" i="23" a="1"/>
  <c r="BI58" i="23" s="1"/>
  <c r="BJ58" i="23" s="1"/>
  <c r="BK58" i="23" s="1"/>
  <c r="BF58" i="23" a="1"/>
  <c r="BF58" i="23" s="1"/>
  <c r="BG58" i="23" s="1"/>
  <c r="BH58" i="23" s="1"/>
  <c r="BC58" i="23" a="1"/>
  <c r="BC58" i="23" s="1"/>
  <c r="BD58" i="23" s="1"/>
  <c r="AZ58" i="23" a="1"/>
  <c r="AZ58" i="23" s="1"/>
  <c r="BA58" i="23" s="1"/>
  <c r="AW58" i="23" a="1"/>
  <c r="AW58" i="23" s="1"/>
  <c r="AX58" i="23" s="1"/>
  <c r="AT58" i="23" a="1"/>
  <c r="AT58" i="23" s="1"/>
  <c r="AU58" i="23" s="1"/>
  <c r="AR58" i="23"/>
  <c r="AK58" i="23" a="1"/>
  <c r="AK58" i="23" s="1"/>
  <c r="AL58" i="23" s="1"/>
  <c r="AH58" i="23" a="1"/>
  <c r="AH58" i="23" s="1"/>
  <c r="AI58" i="23" s="1"/>
  <c r="AJ58" i="23" s="1"/>
  <c r="AE58" i="23" a="1"/>
  <c r="AE58" i="23" s="1"/>
  <c r="AF58" i="23" s="1"/>
  <c r="AB58" i="23" a="1"/>
  <c r="AB58" i="23" s="1"/>
  <c r="AC58" i="23" s="1"/>
  <c r="AD58" i="23" s="1"/>
  <c r="BI57" i="23" a="1"/>
  <c r="BI57" i="23" s="1"/>
  <c r="BJ57" i="23" s="1"/>
  <c r="BK57" i="23" s="1"/>
  <c r="BF57" i="23" a="1"/>
  <c r="BF57" i="23" s="1"/>
  <c r="BG57" i="23" s="1"/>
  <c r="BH57" i="23" s="1"/>
  <c r="BC57" i="23" a="1"/>
  <c r="BC57" i="23" s="1"/>
  <c r="BD57" i="23" s="1"/>
  <c r="AZ57" i="23" a="1"/>
  <c r="AZ57" i="23" s="1"/>
  <c r="BA57" i="23" s="1"/>
  <c r="BB57" i="23" s="1"/>
  <c r="AW57" i="23" a="1"/>
  <c r="AW57" i="23" s="1"/>
  <c r="AX57" i="23" s="1"/>
  <c r="AT57" i="23" a="1"/>
  <c r="AT57" i="23" s="1"/>
  <c r="AU57" i="23" s="1"/>
  <c r="AR57" i="23"/>
  <c r="AK57" i="23" a="1"/>
  <c r="AK57" i="23" s="1"/>
  <c r="AL57" i="23" s="1"/>
  <c r="AH57" i="23" a="1"/>
  <c r="AH57" i="23" s="1"/>
  <c r="AI57" i="23" s="1"/>
  <c r="AE57" i="23" a="1"/>
  <c r="AE57" i="23" s="1"/>
  <c r="AF57" i="23" s="1"/>
  <c r="AB57" i="23" a="1"/>
  <c r="AB57" i="23" s="1"/>
  <c r="AC57" i="23" s="1"/>
  <c r="BI56" i="23" a="1"/>
  <c r="BI56" i="23" s="1"/>
  <c r="BJ56" i="23" s="1"/>
  <c r="BK56" i="23" s="1"/>
  <c r="BF56" i="23" a="1"/>
  <c r="BF56" i="23" s="1"/>
  <c r="BG56" i="23" s="1"/>
  <c r="BH56" i="23" s="1"/>
  <c r="BC56" i="23" a="1"/>
  <c r="BC56" i="23" s="1"/>
  <c r="BD56" i="23" s="1"/>
  <c r="AZ56" i="23" a="1"/>
  <c r="AZ56" i="23" s="1"/>
  <c r="BA56" i="23" s="1"/>
  <c r="AW56" i="23" a="1"/>
  <c r="AW56" i="23" s="1"/>
  <c r="AX56" i="23" s="1"/>
  <c r="AT56" i="23" a="1"/>
  <c r="AT56" i="23" s="1"/>
  <c r="AU56" i="23" s="1"/>
  <c r="AR56" i="23"/>
  <c r="AK56" i="23" a="1"/>
  <c r="AK56" i="23" s="1"/>
  <c r="AL56" i="23" s="1"/>
  <c r="AH56" i="23" a="1"/>
  <c r="AH56" i="23" s="1"/>
  <c r="AI56" i="23" s="1"/>
  <c r="AE56" i="23" a="1"/>
  <c r="AE56" i="23" s="1"/>
  <c r="AF56" i="23" s="1"/>
  <c r="AB56" i="23" a="1"/>
  <c r="AB56" i="23" s="1"/>
  <c r="AC56" i="23" s="1"/>
  <c r="BI55" i="23" a="1"/>
  <c r="BI55" i="23" s="1"/>
  <c r="BJ55" i="23" s="1"/>
  <c r="BK55" i="23" s="1"/>
  <c r="BF55" i="23" a="1"/>
  <c r="BF55" i="23" s="1"/>
  <c r="BG55" i="23" s="1"/>
  <c r="BH55" i="23" s="1"/>
  <c r="BC55" i="23" a="1"/>
  <c r="BC55" i="23" s="1"/>
  <c r="BD55" i="23" s="1"/>
  <c r="AZ55" i="23" a="1"/>
  <c r="AZ55" i="23" s="1"/>
  <c r="BA55" i="23" s="1"/>
  <c r="AW55" i="23" a="1"/>
  <c r="AW55" i="23" s="1"/>
  <c r="AX55" i="23" s="1"/>
  <c r="AT55" i="23" a="1"/>
  <c r="AT55" i="23" s="1"/>
  <c r="AU55" i="23" s="1"/>
  <c r="AR55" i="23"/>
  <c r="AK55" i="23" a="1"/>
  <c r="AK55" i="23" s="1"/>
  <c r="AL55" i="23" s="1"/>
  <c r="AH55" i="23" a="1"/>
  <c r="AH55" i="23" s="1"/>
  <c r="AI55" i="23" s="1"/>
  <c r="AE55" i="23" a="1"/>
  <c r="AE55" i="23" s="1"/>
  <c r="AF55" i="23" s="1"/>
  <c r="AB55" i="23" a="1"/>
  <c r="AB55" i="23" s="1"/>
  <c r="AC55" i="23" s="1"/>
  <c r="BI54" i="23" a="1"/>
  <c r="BI54" i="23" s="1"/>
  <c r="BJ54" i="23" s="1"/>
  <c r="BK54" i="23" s="1"/>
  <c r="BF54" i="23" a="1"/>
  <c r="BF54" i="23" s="1"/>
  <c r="BG54" i="23" s="1"/>
  <c r="BH54" i="23" s="1"/>
  <c r="BC54" i="23" a="1"/>
  <c r="BC54" i="23" s="1"/>
  <c r="BD54" i="23" s="1"/>
  <c r="AZ54" i="23" a="1"/>
  <c r="AZ54" i="23" s="1"/>
  <c r="BA54" i="23" s="1"/>
  <c r="AW54" i="23" a="1"/>
  <c r="AW54" i="23" s="1"/>
  <c r="AX54" i="23" s="1"/>
  <c r="AT54" i="23" a="1"/>
  <c r="AT54" i="23" s="1"/>
  <c r="AU54" i="23" s="1"/>
  <c r="AR54" i="23"/>
  <c r="AK54" i="23" a="1"/>
  <c r="AK54" i="23" s="1"/>
  <c r="AL54" i="23" s="1"/>
  <c r="AH54" i="23" a="1"/>
  <c r="AH54" i="23" s="1"/>
  <c r="AI54" i="23" s="1"/>
  <c r="AE54" i="23" a="1"/>
  <c r="AE54" i="23" s="1"/>
  <c r="AF54" i="23" s="1"/>
  <c r="AB54" i="23" a="1"/>
  <c r="AB54" i="23" s="1"/>
  <c r="AC54" i="23" s="1"/>
  <c r="BI53" i="23" a="1"/>
  <c r="BI53" i="23" s="1"/>
  <c r="BJ53" i="23" s="1"/>
  <c r="BK53" i="23" s="1"/>
  <c r="BF53" i="23" a="1"/>
  <c r="BF53" i="23" s="1"/>
  <c r="BG53" i="23" s="1"/>
  <c r="BH53" i="23" s="1"/>
  <c r="BC53" i="23" a="1"/>
  <c r="BC53" i="23" s="1"/>
  <c r="BD53" i="23" s="1"/>
  <c r="AZ53" i="23" a="1"/>
  <c r="AZ53" i="23" s="1"/>
  <c r="BA53" i="23" s="1"/>
  <c r="BB53" i="23" s="1"/>
  <c r="AW53" i="23" a="1"/>
  <c r="AW53" i="23" s="1"/>
  <c r="AX53" i="23" s="1"/>
  <c r="AT53" i="23" a="1"/>
  <c r="AT53" i="23" s="1"/>
  <c r="AU53" i="23" s="1"/>
  <c r="AR53" i="23"/>
  <c r="N53" i="23"/>
  <c r="AK53" i="23" a="1"/>
  <c r="AK53" i="23" s="1"/>
  <c r="AL53" i="23" s="1"/>
  <c r="AH53" i="23" a="1"/>
  <c r="AH53" i="23" s="1"/>
  <c r="AI53" i="23" s="1"/>
  <c r="AE53" i="23" a="1"/>
  <c r="AE53" i="23" s="1"/>
  <c r="AF53" i="23" s="1"/>
  <c r="AB53" i="23" a="1"/>
  <c r="AB53" i="23" s="1"/>
  <c r="AC53" i="23" s="1"/>
  <c r="BI52" i="23" a="1"/>
  <c r="BI52" i="23" s="1"/>
  <c r="BJ52" i="23" s="1"/>
  <c r="BK52" i="23" s="1"/>
  <c r="BF52" i="23" a="1"/>
  <c r="BF52" i="23" s="1"/>
  <c r="BG52" i="23" s="1"/>
  <c r="BH52" i="23" s="1"/>
  <c r="BC52" i="23" a="1"/>
  <c r="BC52" i="23" s="1"/>
  <c r="BD52" i="23" s="1"/>
  <c r="BE52" i="23" s="1"/>
  <c r="AZ52" i="23" a="1"/>
  <c r="AZ52" i="23" s="1"/>
  <c r="BA52" i="23" s="1"/>
  <c r="BB52" i="23" s="1"/>
  <c r="AW52" i="23" a="1"/>
  <c r="AW52" i="23" s="1"/>
  <c r="AX52" i="23" s="1"/>
  <c r="AY52" i="23" s="1"/>
  <c r="AT52" i="23" a="1"/>
  <c r="AT52" i="23" s="1"/>
  <c r="AU52" i="23" s="1"/>
  <c r="AV52" i="23" s="1"/>
  <c r="AR52" i="23"/>
  <c r="AS52" i="23" s="1"/>
  <c r="AK52" i="23" a="1"/>
  <c r="AK52" i="23" s="1"/>
  <c r="AL52" i="23" s="1"/>
  <c r="AM52" i="23" s="1"/>
  <c r="AH52" i="23" a="1"/>
  <c r="AH52" i="23" s="1"/>
  <c r="AI52" i="23" s="1"/>
  <c r="AE52" i="23" a="1"/>
  <c r="AE52" i="23" s="1"/>
  <c r="AF52" i="23" s="1"/>
  <c r="AG52" i="23" s="1"/>
  <c r="AB52" i="23" a="1"/>
  <c r="AB52" i="23" s="1"/>
  <c r="AC52" i="23" s="1"/>
  <c r="BI51" i="23" a="1"/>
  <c r="BI51" i="23" s="1"/>
  <c r="BJ51" i="23" s="1"/>
  <c r="BK51" i="23" s="1"/>
  <c r="BF51" i="23" a="1"/>
  <c r="BF51" i="23" s="1"/>
  <c r="BG51" i="23" s="1"/>
  <c r="BH51" i="23" s="1"/>
  <c r="BC51" i="23" a="1"/>
  <c r="BC51" i="23" s="1"/>
  <c r="BD51" i="23" s="1"/>
  <c r="BE51" i="23" s="1"/>
  <c r="AZ51" i="23" a="1"/>
  <c r="AZ51" i="23" s="1"/>
  <c r="BA51" i="23" s="1"/>
  <c r="AW51" i="23" a="1"/>
  <c r="AW51" i="23" s="1"/>
  <c r="AX51" i="23" s="1"/>
  <c r="AT51" i="23" a="1"/>
  <c r="AT51" i="23" s="1"/>
  <c r="AU51" i="23" s="1"/>
  <c r="AR51" i="23"/>
  <c r="AK51" i="23" a="1"/>
  <c r="AK51" i="23" s="1"/>
  <c r="AL51" i="23" s="1"/>
  <c r="AH51" i="23" a="1"/>
  <c r="AH51" i="23" s="1"/>
  <c r="AI51" i="23" s="1"/>
  <c r="AE51" i="23" a="1"/>
  <c r="AE51" i="23" s="1"/>
  <c r="AF51" i="23" s="1"/>
  <c r="AG51" i="23" s="1"/>
  <c r="AB51" i="23" a="1"/>
  <c r="AB51" i="23" s="1"/>
  <c r="AC51" i="23" s="1"/>
  <c r="BI50" i="23" a="1"/>
  <c r="BI50" i="23" s="1"/>
  <c r="BJ50" i="23" s="1"/>
  <c r="BK50" i="23" s="1"/>
  <c r="BF50" i="23" a="1"/>
  <c r="BF50" i="23" s="1"/>
  <c r="BG50" i="23" s="1"/>
  <c r="BH50" i="23" s="1"/>
  <c r="BC50" i="23" a="1"/>
  <c r="BC50" i="23" s="1"/>
  <c r="BD50" i="23" s="1"/>
  <c r="AZ50" i="23" a="1"/>
  <c r="AZ50" i="23" s="1"/>
  <c r="BA50" i="23" s="1"/>
  <c r="BB50" i="23" s="1"/>
  <c r="AW50" i="23" a="1"/>
  <c r="AW50" i="23" s="1"/>
  <c r="AX50" i="23" s="1"/>
  <c r="AT50" i="23" a="1"/>
  <c r="AT50" i="23" s="1"/>
  <c r="AU50" i="23" s="1"/>
  <c r="AR50" i="23"/>
  <c r="AK50" i="23" a="1"/>
  <c r="AK50" i="23" s="1"/>
  <c r="AL50" i="23" s="1"/>
  <c r="AH50" i="23" a="1"/>
  <c r="AH50" i="23" s="1"/>
  <c r="AI50" i="23" s="1"/>
  <c r="AE50" i="23" a="1"/>
  <c r="AE50" i="23" s="1"/>
  <c r="AF50" i="23" s="1"/>
  <c r="AB50" i="23" a="1"/>
  <c r="AB50" i="23" s="1"/>
  <c r="AC50" i="23" s="1"/>
  <c r="BI49" i="23" a="1"/>
  <c r="BI49" i="23" s="1"/>
  <c r="BJ49" i="23" s="1"/>
  <c r="BK49" i="23" s="1"/>
  <c r="BF49" i="23" a="1"/>
  <c r="BF49" i="23" s="1"/>
  <c r="BG49" i="23" s="1"/>
  <c r="BH49" i="23" s="1"/>
  <c r="BC49" i="23" a="1"/>
  <c r="BC49" i="23" s="1"/>
  <c r="BD49" i="23" s="1"/>
  <c r="AZ49" i="23" a="1"/>
  <c r="AZ49" i="23" s="1"/>
  <c r="BA49" i="23" s="1"/>
  <c r="BB49" i="23" s="1"/>
  <c r="AW49" i="23" a="1"/>
  <c r="AW49" i="23" s="1"/>
  <c r="AX49" i="23" s="1"/>
  <c r="AT49" i="23" a="1"/>
  <c r="AT49" i="23" s="1"/>
  <c r="AU49" i="23" s="1"/>
  <c r="AR49" i="23"/>
  <c r="N49" i="23"/>
  <c r="AK49" i="23" a="1"/>
  <c r="AK49" i="23" s="1"/>
  <c r="AL49" i="23" s="1"/>
  <c r="AH49" i="23" a="1"/>
  <c r="AH49" i="23" s="1"/>
  <c r="AI49" i="23" s="1"/>
  <c r="AE49" i="23" a="1"/>
  <c r="AE49" i="23" s="1"/>
  <c r="AF49" i="23" s="1"/>
  <c r="AB49" i="23" a="1"/>
  <c r="AB49" i="23" s="1"/>
  <c r="AC49" i="23" s="1"/>
  <c r="BI48" i="23" a="1"/>
  <c r="BI48" i="23" s="1"/>
  <c r="BJ48" i="23" s="1"/>
  <c r="BK48" i="23" s="1"/>
  <c r="BF48" i="23" a="1"/>
  <c r="BF48" i="23" s="1"/>
  <c r="BG48" i="23" s="1"/>
  <c r="BH48" i="23" s="1"/>
  <c r="BC48" i="23" a="1"/>
  <c r="BC48" i="23" s="1"/>
  <c r="BD48" i="23" s="1"/>
  <c r="AZ48" i="23" a="1"/>
  <c r="AZ48" i="23" s="1"/>
  <c r="BA48" i="23" s="1"/>
  <c r="AW48" i="23" a="1"/>
  <c r="AW48" i="23" s="1"/>
  <c r="AX48" i="23" s="1"/>
  <c r="AT48" i="23" a="1"/>
  <c r="AT48" i="23" s="1"/>
  <c r="AU48" i="23" s="1"/>
  <c r="AR48" i="23"/>
  <c r="N48" i="23"/>
  <c r="AK48" i="23" a="1"/>
  <c r="AK48" i="23" s="1"/>
  <c r="AL48" i="23" s="1"/>
  <c r="AH48" i="23" a="1"/>
  <c r="AH48" i="23" s="1"/>
  <c r="AI48" i="23" s="1"/>
  <c r="AE48" i="23" a="1"/>
  <c r="AE48" i="23" s="1"/>
  <c r="AF48" i="23" s="1"/>
  <c r="AB48" i="23" a="1"/>
  <c r="AB48" i="23" s="1"/>
  <c r="AC48" i="23" s="1"/>
  <c r="BI47" i="23" a="1"/>
  <c r="BI47" i="23" s="1"/>
  <c r="BJ47" i="23" s="1"/>
  <c r="BK47" i="23" s="1"/>
  <c r="BF47" i="23" a="1"/>
  <c r="BF47" i="23" s="1"/>
  <c r="BG47" i="23" s="1"/>
  <c r="BH47" i="23" s="1"/>
  <c r="BC47" i="23" a="1"/>
  <c r="BC47" i="23" s="1"/>
  <c r="BD47" i="23" s="1"/>
  <c r="AZ47" i="23" a="1"/>
  <c r="AZ47" i="23" s="1"/>
  <c r="BA47" i="23" s="1"/>
  <c r="AW47" i="23" a="1"/>
  <c r="AW47" i="23" s="1"/>
  <c r="AX47" i="23" s="1"/>
  <c r="AT47" i="23" a="1"/>
  <c r="AT47" i="23" s="1"/>
  <c r="AU47" i="23" s="1"/>
  <c r="AR47" i="23"/>
  <c r="AK47" i="23" a="1"/>
  <c r="AK47" i="23" s="1"/>
  <c r="AL47" i="23" s="1"/>
  <c r="AH47" i="23" a="1"/>
  <c r="AH47" i="23" s="1"/>
  <c r="AI47" i="23" s="1"/>
  <c r="AE47" i="23" a="1"/>
  <c r="AE47" i="23" s="1"/>
  <c r="AF47" i="23" s="1"/>
  <c r="AB47" i="23" a="1"/>
  <c r="AB47" i="23" s="1"/>
  <c r="AC47" i="23" s="1"/>
  <c r="BI46" i="23" a="1"/>
  <c r="BI46" i="23" s="1"/>
  <c r="BJ46" i="23" s="1"/>
  <c r="BK46" i="23" s="1"/>
  <c r="BF46" i="23" a="1"/>
  <c r="BF46" i="23" s="1"/>
  <c r="BG46" i="23" s="1"/>
  <c r="BH46" i="23" s="1"/>
  <c r="BC46" i="23" a="1"/>
  <c r="BC46" i="23" s="1"/>
  <c r="BD46" i="23" s="1"/>
  <c r="AZ46" i="23" a="1"/>
  <c r="AZ46" i="23" s="1"/>
  <c r="BA46" i="23" s="1"/>
  <c r="AW46" i="23" a="1"/>
  <c r="AW46" i="23" s="1"/>
  <c r="AX46" i="23" s="1"/>
  <c r="AT46" i="23" a="1"/>
  <c r="AT46" i="23" s="1"/>
  <c r="AU46" i="23" s="1"/>
  <c r="AK46" i="23" a="1"/>
  <c r="AK46" i="23" s="1"/>
  <c r="AL46" i="23" s="1"/>
  <c r="AH46" i="23" a="1"/>
  <c r="AH46" i="23" s="1"/>
  <c r="AI46" i="23" s="1"/>
  <c r="AE46" i="23" a="1"/>
  <c r="AE46" i="23" s="1"/>
  <c r="AF46" i="23" s="1"/>
  <c r="AB46" i="23" a="1"/>
  <c r="AB46" i="23" s="1"/>
  <c r="AC46" i="23" s="1"/>
  <c r="BI37" i="23" a="1"/>
  <c r="BI37" i="23" s="1"/>
  <c r="BJ37" i="23" s="1"/>
  <c r="BK37" i="23" s="1"/>
  <c r="BF37" i="23" a="1"/>
  <c r="BF37" i="23" s="1"/>
  <c r="BG37" i="23" s="1"/>
  <c r="BH37" i="23" s="1"/>
  <c r="BC37" i="23" a="1"/>
  <c r="BC37" i="23" s="1"/>
  <c r="BD37" i="23" s="1"/>
  <c r="AZ37" i="23" a="1"/>
  <c r="AZ37" i="23" s="1"/>
  <c r="BA37" i="23" s="1"/>
  <c r="AW37" i="23" a="1"/>
  <c r="AW37" i="23" s="1"/>
  <c r="AX37" i="23" s="1"/>
  <c r="AT37" i="23" a="1"/>
  <c r="AT37" i="23" s="1"/>
  <c r="AU37" i="23" s="1"/>
  <c r="AK37" i="23" a="1"/>
  <c r="AK37" i="23" s="1"/>
  <c r="AL37" i="23" s="1"/>
  <c r="AH37" i="23" a="1"/>
  <c r="AH37" i="23" s="1"/>
  <c r="AI37" i="23" s="1"/>
  <c r="AE37" i="23" a="1"/>
  <c r="AE37" i="23" s="1"/>
  <c r="AF37" i="23" s="1"/>
  <c r="AB37" i="23" a="1"/>
  <c r="AB37" i="23" s="1"/>
  <c r="AC37" i="23" s="1"/>
  <c r="BI44" i="23" a="1"/>
  <c r="BI44" i="23" s="1"/>
  <c r="BJ44" i="23" s="1"/>
  <c r="BK44" i="23" s="1"/>
  <c r="BF44" i="23" a="1"/>
  <c r="BF44" i="23" s="1"/>
  <c r="BG44" i="23" s="1"/>
  <c r="BH44" i="23" s="1"/>
  <c r="BC44" i="23" a="1"/>
  <c r="BC44" i="23" s="1"/>
  <c r="BD44" i="23" s="1"/>
  <c r="BE44" i="23" s="1"/>
  <c r="AZ44" i="23" a="1"/>
  <c r="AZ44" i="23" s="1"/>
  <c r="BA44" i="23" s="1"/>
  <c r="BB44" i="23" s="1"/>
  <c r="AW44" i="23" a="1"/>
  <c r="AW44" i="23" s="1"/>
  <c r="AX44" i="23" s="1"/>
  <c r="AY44" i="23" s="1"/>
  <c r="AT44" i="23" a="1"/>
  <c r="AT44" i="23" s="1"/>
  <c r="AU44" i="23" s="1"/>
  <c r="AV44" i="23" s="1"/>
  <c r="AR44" i="23"/>
  <c r="AS44" i="23" s="1"/>
  <c r="AK44" i="23" a="1"/>
  <c r="AK44" i="23" s="1"/>
  <c r="AL44" i="23" s="1"/>
  <c r="AM44" i="23" s="1"/>
  <c r="AH44" i="23" a="1"/>
  <c r="AH44" i="23" s="1"/>
  <c r="AI44" i="23" s="1"/>
  <c r="AE44" i="23" a="1"/>
  <c r="AE44" i="23" s="1"/>
  <c r="AF44" i="23" s="1"/>
  <c r="AG44" i="23" s="1"/>
  <c r="AB44" i="23" a="1"/>
  <c r="AB44" i="23" s="1"/>
  <c r="AC44" i="23" s="1"/>
  <c r="AD44" i="23" s="1"/>
  <c r="BI33" i="23" a="1"/>
  <c r="BI33" i="23" s="1"/>
  <c r="BJ33" i="23" s="1"/>
  <c r="BK33" i="23" s="1"/>
  <c r="BF33" i="23" a="1"/>
  <c r="BF33" i="23" s="1"/>
  <c r="BG33" i="23" s="1"/>
  <c r="BH33" i="23" s="1"/>
  <c r="BC33" i="23" a="1"/>
  <c r="BC33" i="23" s="1"/>
  <c r="BD33" i="23" s="1"/>
  <c r="BE33" i="23" s="1"/>
  <c r="AZ33" i="23" a="1"/>
  <c r="AZ33" i="23" s="1"/>
  <c r="BA33" i="23" s="1"/>
  <c r="AW33" i="23" a="1"/>
  <c r="AW33" i="23" s="1"/>
  <c r="AX33" i="23" s="1"/>
  <c r="AT33" i="23" a="1"/>
  <c r="AT33" i="23" s="1"/>
  <c r="AU33" i="23" s="1"/>
  <c r="AV33" i="23" s="1"/>
  <c r="AK33" i="23" a="1"/>
  <c r="AK33" i="23" s="1"/>
  <c r="AL33" i="23" s="1"/>
  <c r="AH33" i="23" a="1"/>
  <c r="AH33" i="23" s="1"/>
  <c r="AI33" i="23" s="1"/>
  <c r="AE33" i="23" a="1"/>
  <c r="AE33" i="23" s="1"/>
  <c r="AF33" i="23" s="1"/>
  <c r="AG33" i="23" s="1"/>
  <c r="AB33" i="23" a="1"/>
  <c r="AB33" i="23" s="1"/>
  <c r="AC33" i="23" s="1"/>
  <c r="BI36" i="23" a="1"/>
  <c r="BI36" i="23" s="1"/>
  <c r="BJ36" i="23" s="1"/>
  <c r="BK36" i="23" s="1"/>
  <c r="BF36" i="23" a="1"/>
  <c r="BF36" i="23" s="1"/>
  <c r="BG36" i="23" s="1"/>
  <c r="BH36" i="23" s="1"/>
  <c r="BC36" i="23" a="1"/>
  <c r="BC36" i="23" s="1"/>
  <c r="BD36" i="23" s="1"/>
  <c r="BE36" i="23" s="1"/>
  <c r="AZ36" i="23" a="1"/>
  <c r="AZ36" i="23" s="1"/>
  <c r="BA36" i="23" s="1"/>
  <c r="BB36" i="23" s="1"/>
  <c r="AW36" i="23" a="1"/>
  <c r="AW36" i="23" s="1"/>
  <c r="AX36" i="23" s="1"/>
  <c r="AT36" i="23" a="1"/>
  <c r="AT36" i="23" s="1"/>
  <c r="AU36" i="23" s="1"/>
  <c r="AK36" i="23" a="1"/>
  <c r="AK36" i="23" s="1"/>
  <c r="AL36" i="23" s="1"/>
  <c r="AH36" i="23" a="1"/>
  <c r="AH36" i="23" s="1"/>
  <c r="AI36" i="23" s="1"/>
  <c r="AJ36" i="23" s="1"/>
  <c r="AE36" i="23" a="1"/>
  <c r="AE36" i="23" s="1"/>
  <c r="AF36" i="23" s="1"/>
  <c r="AB36" i="23" a="1"/>
  <c r="AB36" i="23" s="1"/>
  <c r="AC36" i="23" s="1"/>
  <c r="AD36" i="23" s="1"/>
  <c r="BI42" i="23" a="1"/>
  <c r="BI42" i="23" s="1"/>
  <c r="BJ42" i="23" s="1"/>
  <c r="BK42" i="23" s="1"/>
  <c r="BF42" i="23" a="1"/>
  <c r="BF42" i="23" s="1"/>
  <c r="BG42" i="23" s="1"/>
  <c r="BH42" i="23" s="1"/>
  <c r="BC42" i="23" a="1"/>
  <c r="BC42" i="23" s="1"/>
  <c r="BD42" i="23" s="1"/>
  <c r="AZ42" i="23" a="1"/>
  <c r="AZ42" i="23" s="1"/>
  <c r="BA42" i="23" s="1"/>
  <c r="AW42" i="23" a="1"/>
  <c r="AW42" i="23" s="1"/>
  <c r="AX42" i="23" s="1"/>
  <c r="AT42" i="23" a="1"/>
  <c r="AT42" i="23" s="1"/>
  <c r="AU42" i="23" s="1"/>
  <c r="AR42" i="23"/>
  <c r="AK42" i="23" a="1"/>
  <c r="AK42" i="23" s="1"/>
  <c r="AL42" i="23" s="1"/>
  <c r="AH42" i="23" a="1"/>
  <c r="AH42" i="23" s="1"/>
  <c r="AI42" i="23" s="1"/>
  <c r="AE42" i="23" a="1"/>
  <c r="AE42" i="23" s="1"/>
  <c r="AF42" i="23" s="1"/>
  <c r="AB42" i="23" a="1"/>
  <c r="AB42" i="23" s="1"/>
  <c r="AC42" i="23" s="1"/>
  <c r="BI26" i="23" a="1"/>
  <c r="BI26" i="23" s="1"/>
  <c r="BJ26" i="23" s="1"/>
  <c r="BK26" i="23" s="1"/>
  <c r="BF26" i="23" a="1"/>
  <c r="BF26" i="23" s="1"/>
  <c r="BG26" i="23" s="1"/>
  <c r="BH26" i="23" s="1"/>
  <c r="BC26" i="23" a="1"/>
  <c r="BC26" i="23" s="1"/>
  <c r="BD26" i="23" s="1"/>
  <c r="AZ26" i="23" a="1"/>
  <c r="AZ26" i="23" s="1"/>
  <c r="BA26" i="23" s="1"/>
  <c r="AW26" i="23" a="1"/>
  <c r="AW26" i="23" s="1"/>
  <c r="AX26" i="23" s="1"/>
  <c r="AT26" i="23" a="1"/>
  <c r="AT26" i="23" s="1"/>
  <c r="AU26" i="23" s="1"/>
  <c r="AK26" i="23" a="1"/>
  <c r="AK26" i="23" s="1"/>
  <c r="AL26" i="23" s="1"/>
  <c r="AH26" i="23" a="1"/>
  <c r="AH26" i="23" s="1"/>
  <c r="AI26" i="23" s="1"/>
  <c r="AE26" i="23" a="1"/>
  <c r="AE26" i="23" s="1"/>
  <c r="AF26" i="23" s="1"/>
  <c r="AB26" i="23" a="1"/>
  <c r="AB26" i="23" s="1"/>
  <c r="AC26" i="23" s="1"/>
  <c r="BI35" i="23" a="1"/>
  <c r="BI35" i="23" s="1"/>
  <c r="BJ35" i="23" s="1"/>
  <c r="BK35" i="23" s="1"/>
  <c r="BF35" i="23" a="1"/>
  <c r="BF35" i="23" s="1"/>
  <c r="BG35" i="23" s="1"/>
  <c r="BH35" i="23" s="1"/>
  <c r="BC35" i="23" a="1"/>
  <c r="BC35" i="23" s="1"/>
  <c r="BD35" i="23" s="1"/>
  <c r="AZ35" i="23" a="1"/>
  <c r="AZ35" i="23" s="1"/>
  <c r="BA35" i="23" s="1"/>
  <c r="AW35" i="23" a="1"/>
  <c r="AW35" i="23" s="1"/>
  <c r="AX35" i="23" s="1"/>
  <c r="AT35" i="23" a="1"/>
  <c r="AT35" i="23" s="1"/>
  <c r="AU35" i="23" s="1"/>
  <c r="AK35" i="23" a="1"/>
  <c r="AK35" i="23" s="1"/>
  <c r="AL35" i="23" s="1"/>
  <c r="AH35" i="23" a="1"/>
  <c r="AH35" i="23" s="1"/>
  <c r="AI35" i="23" s="1"/>
  <c r="AE35" i="23" a="1"/>
  <c r="AE35" i="23" s="1"/>
  <c r="AF35" i="23" s="1"/>
  <c r="AB35" i="23" a="1"/>
  <c r="AB35" i="23" s="1"/>
  <c r="AC35" i="23" s="1"/>
  <c r="BI29" i="23" a="1"/>
  <c r="BI29" i="23" s="1"/>
  <c r="BJ29" i="23" s="1"/>
  <c r="BK29" i="23" s="1"/>
  <c r="BF29" i="23" a="1"/>
  <c r="BF29" i="23" s="1"/>
  <c r="BG29" i="23" s="1"/>
  <c r="BH29" i="23" s="1"/>
  <c r="BC29" i="23" a="1"/>
  <c r="BC29" i="23" s="1"/>
  <c r="BD29" i="23" s="1"/>
  <c r="AZ29" i="23" a="1"/>
  <c r="AZ29" i="23" s="1"/>
  <c r="BA29" i="23" s="1"/>
  <c r="AW29" i="23" a="1"/>
  <c r="AW29" i="23" s="1"/>
  <c r="AX29" i="23" s="1"/>
  <c r="AT29" i="23" a="1"/>
  <c r="AT29" i="23" s="1"/>
  <c r="AU29" i="23" s="1"/>
  <c r="AK29" i="23" a="1"/>
  <c r="AK29" i="23" s="1"/>
  <c r="AL29" i="23" s="1"/>
  <c r="AH29" i="23" a="1"/>
  <c r="AH29" i="23" s="1"/>
  <c r="AI29" i="23" s="1"/>
  <c r="AE29" i="23" a="1"/>
  <c r="AE29" i="23" s="1"/>
  <c r="AF29" i="23" s="1"/>
  <c r="AB29" i="23" a="1"/>
  <c r="AB29" i="23" s="1"/>
  <c r="AC29" i="23" s="1"/>
  <c r="BI25" i="23" a="1"/>
  <c r="BI25" i="23" s="1"/>
  <c r="BJ25" i="23" s="1"/>
  <c r="BK25" i="23" s="1"/>
  <c r="BF25" i="23" a="1"/>
  <c r="BF25" i="23" s="1"/>
  <c r="BG25" i="23" s="1"/>
  <c r="BH25" i="23" s="1"/>
  <c r="BC25" i="23" a="1"/>
  <c r="BC25" i="23" s="1"/>
  <c r="BD25" i="23" s="1"/>
  <c r="AZ25" i="23" a="1"/>
  <c r="AZ25" i="23" s="1"/>
  <c r="BA25" i="23" s="1"/>
  <c r="AW25" i="23" a="1"/>
  <c r="AW25" i="23" s="1"/>
  <c r="AX25" i="23" s="1"/>
  <c r="AT25" i="23" a="1"/>
  <c r="AT25" i="23" s="1"/>
  <c r="AU25" i="23" s="1"/>
  <c r="AK25" i="23" a="1"/>
  <c r="AK25" i="23" s="1"/>
  <c r="AL25" i="23" s="1"/>
  <c r="AH25" i="23" a="1"/>
  <c r="AH25" i="23" s="1"/>
  <c r="AI25" i="23" s="1"/>
  <c r="AE25" i="23" a="1"/>
  <c r="AE25" i="23" s="1"/>
  <c r="AF25" i="23" s="1"/>
  <c r="AB25" i="23" a="1"/>
  <c r="AB25" i="23" s="1"/>
  <c r="AC25" i="23" s="1"/>
  <c r="BI23" i="23" a="1"/>
  <c r="BI23" i="23" s="1"/>
  <c r="BJ23" i="23" s="1"/>
  <c r="BK23" i="23" s="1"/>
  <c r="BF23" i="23" a="1"/>
  <c r="BF23" i="23" s="1"/>
  <c r="BG23" i="23" s="1"/>
  <c r="BH23" i="23" s="1"/>
  <c r="BC23" i="23" a="1"/>
  <c r="BC23" i="23" s="1"/>
  <c r="BD23" i="23" s="1"/>
  <c r="BE23" i="23" s="1"/>
  <c r="AZ23" i="23" a="1"/>
  <c r="AZ23" i="23" s="1"/>
  <c r="BA23" i="23" s="1"/>
  <c r="BB23" i="23" s="1"/>
  <c r="AW23" i="23" a="1"/>
  <c r="AW23" i="23" s="1"/>
  <c r="AX23" i="23" s="1"/>
  <c r="AY23" i="23" s="1"/>
  <c r="AT23" i="23" a="1"/>
  <c r="AT23" i="23" s="1"/>
  <c r="AU23" i="23" s="1"/>
  <c r="AV23" i="23" s="1"/>
  <c r="AK23" i="23" a="1"/>
  <c r="AK23" i="23" s="1"/>
  <c r="AL23" i="23" s="1"/>
  <c r="AH23" i="23" a="1"/>
  <c r="AH23" i="23" s="1"/>
  <c r="AI23" i="23" s="1"/>
  <c r="AJ23" i="23" s="1"/>
  <c r="AE23" i="23" a="1"/>
  <c r="AE23" i="23" s="1"/>
  <c r="AF23" i="23" s="1"/>
  <c r="AG23" i="23" s="1"/>
  <c r="AB23" i="23" a="1"/>
  <c r="AB23" i="23" s="1"/>
  <c r="AC23" i="23" s="1"/>
  <c r="AD23" i="23" s="1"/>
  <c r="BI24" i="23" a="1"/>
  <c r="BI24" i="23" s="1"/>
  <c r="BJ24" i="23" s="1"/>
  <c r="BK24" i="23" s="1"/>
  <c r="BF24" i="23" a="1"/>
  <c r="BF24" i="23" s="1"/>
  <c r="BG24" i="23" s="1"/>
  <c r="BH24" i="23" s="1"/>
  <c r="BC24" i="23" a="1"/>
  <c r="BC24" i="23" s="1"/>
  <c r="BD24" i="23" s="1"/>
  <c r="BE24" i="23" s="1"/>
  <c r="AZ24" i="23" a="1"/>
  <c r="AZ24" i="23" s="1"/>
  <c r="BA24" i="23" s="1"/>
  <c r="AW24" i="23" a="1"/>
  <c r="AW24" i="23" s="1"/>
  <c r="AX24" i="23" s="1"/>
  <c r="AT24" i="23" a="1"/>
  <c r="AT24" i="23" s="1"/>
  <c r="AU24" i="23" s="1"/>
  <c r="AK24" i="23" a="1"/>
  <c r="AK24" i="23" s="1"/>
  <c r="AL24" i="23" s="1"/>
  <c r="AH24" i="23" a="1"/>
  <c r="AH24" i="23" s="1"/>
  <c r="AI24" i="23" s="1"/>
  <c r="AE24" i="23" a="1"/>
  <c r="AE24" i="23" s="1"/>
  <c r="AF24" i="23" s="1"/>
  <c r="AG24" i="23" s="1"/>
  <c r="AB24" i="23" a="1"/>
  <c r="AB24" i="23" s="1"/>
  <c r="AC24" i="23" s="1"/>
  <c r="BI30" i="23" a="1"/>
  <c r="BI30" i="23" s="1"/>
  <c r="BJ30" i="23" s="1"/>
  <c r="BK30" i="23" s="1"/>
  <c r="BF30" i="23" a="1"/>
  <c r="BF30" i="23" s="1"/>
  <c r="BG30" i="23" s="1"/>
  <c r="BH30" i="23" s="1"/>
  <c r="BC30" i="23" a="1"/>
  <c r="BC30" i="23" s="1"/>
  <c r="BD30" i="23" s="1"/>
  <c r="BE30" i="23" s="1"/>
  <c r="AZ30" i="23" a="1"/>
  <c r="AZ30" i="23" s="1"/>
  <c r="BA30" i="23" s="1"/>
  <c r="BB30" i="23" s="1"/>
  <c r="AW30" i="23" a="1"/>
  <c r="AW30" i="23" s="1"/>
  <c r="AX30" i="23" s="1"/>
  <c r="AT30" i="23" a="1"/>
  <c r="AT30" i="23" s="1"/>
  <c r="AU30" i="23" s="1"/>
  <c r="AK30" i="23" a="1"/>
  <c r="AK30" i="23" s="1"/>
  <c r="AL30" i="23" s="1"/>
  <c r="AH30" i="23" a="1"/>
  <c r="AH30" i="23" s="1"/>
  <c r="AI30" i="23" s="1"/>
  <c r="AJ30" i="23" s="1"/>
  <c r="AE30" i="23" a="1"/>
  <c r="AE30" i="23" s="1"/>
  <c r="AF30" i="23" s="1"/>
  <c r="AB30" i="23" a="1"/>
  <c r="AB30" i="23" s="1"/>
  <c r="AC30" i="23" s="1"/>
  <c r="AD30" i="23" s="1"/>
  <c r="BI34" i="23" a="1"/>
  <c r="BI34" i="23" s="1"/>
  <c r="BJ34" i="23" s="1"/>
  <c r="BK34" i="23" s="1"/>
  <c r="BF34" i="23" a="1"/>
  <c r="BF34" i="23" s="1"/>
  <c r="BG34" i="23" s="1"/>
  <c r="BH34" i="23" s="1"/>
  <c r="BC34" i="23" a="1"/>
  <c r="BC34" i="23" s="1"/>
  <c r="BD34" i="23" s="1"/>
  <c r="AZ34" i="23" a="1"/>
  <c r="AZ34" i="23" s="1"/>
  <c r="BA34" i="23" s="1"/>
  <c r="AW34" i="23" a="1"/>
  <c r="AW34" i="23" s="1"/>
  <c r="AX34" i="23" s="1"/>
  <c r="AT34" i="23" a="1"/>
  <c r="AT34" i="23" s="1"/>
  <c r="AU34" i="23" s="1"/>
  <c r="AR34" i="23"/>
  <c r="AK34" i="23" a="1"/>
  <c r="AK34" i="23" s="1"/>
  <c r="AL34" i="23" s="1"/>
  <c r="AH34" i="23" a="1"/>
  <c r="AH34" i="23" s="1"/>
  <c r="AI34" i="23" s="1"/>
  <c r="AE34" i="23" a="1"/>
  <c r="AE34" i="23" s="1"/>
  <c r="AF34" i="23" s="1"/>
  <c r="AB34" i="23" a="1"/>
  <c r="AB34" i="23" s="1"/>
  <c r="AC34" i="23" s="1"/>
  <c r="BI45" i="23" a="1"/>
  <c r="BI45" i="23" s="1"/>
  <c r="BJ45" i="23" s="1"/>
  <c r="BK45" i="23" s="1"/>
  <c r="BF45" i="23" a="1"/>
  <c r="BF45" i="23" s="1"/>
  <c r="BG45" i="23" s="1"/>
  <c r="BH45" i="23" s="1"/>
  <c r="BC45" i="23" a="1"/>
  <c r="BC45" i="23" s="1"/>
  <c r="BD45" i="23" s="1"/>
  <c r="AZ45" i="23" a="1"/>
  <c r="AZ45" i="23" s="1"/>
  <c r="BA45" i="23" s="1"/>
  <c r="BB45" i="23" s="1"/>
  <c r="AW45" i="23" a="1"/>
  <c r="AW45" i="23" s="1"/>
  <c r="AX45" i="23" s="1"/>
  <c r="AT45" i="23" a="1"/>
  <c r="AT45" i="23" s="1"/>
  <c r="AU45" i="23" s="1"/>
  <c r="AR45" i="23"/>
  <c r="AK45" i="23" a="1"/>
  <c r="AK45" i="23" s="1"/>
  <c r="AL45" i="23" s="1"/>
  <c r="AH45" i="23" a="1"/>
  <c r="AH45" i="23" s="1"/>
  <c r="AI45" i="23" s="1"/>
  <c r="AE45" i="23" a="1"/>
  <c r="AE45" i="23" s="1"/>
  <c r="AF45" i="23" s="1"/>
  <c r="AB45" i="23" a="1"/>
  <c r="AB45" i="23" s="1"/>
  <c r="AC45" i="23" s="1"/>
  <c r="BI43" i="23" a="1"/>
  <c r="BI43" i="23" s="1"/>
  <c r="BJ43" i="23" s="1"/>
  <c r="BK43" i="23" s="1"/>
  <c r="BF43" i="23" a="1"/>
  <c r="BF43" i="23" s="1"/>
  <c r="BG43" i="23" s="1"/>
  <c r="BH43" i="23" s="1"/>
  <c r="BC43" i="23" a="1"/>
  <c r="BC43" i="23" s="1"/>
  <c r="BD43" i="23" s="1"/>
  <c r="AZ43" i="23" a="1"/>
  <c r="AZ43" i="23" s="1"/>
  <c r="BA43" i="23" s="1"/>
  <c r="AW43" i="23" a="1"/>
  <c r="AW43" i="23" s="1"/>
  <c r="AX43" i="23" s="1"/>
  <c r="AT43" i="23" a="1"/>
  <c r="AT43" i="23" s="1"/>
  <c r="AU43" i="23" s="1"/>
  <c r="AR43" i="23"/>
  <c r="AK43" i="23" a="1"/>
  <c r="AK43" i="23" s="1"/>
  <c r="AL43" i="23" s="1"/>
  <c r="AH43" i="23" a="1"/>
  <c r="AH43" i="23" s="1"/>
  <c r="AI43" i="23" s="1"/>
  <c r="AE43" i="23" a="1"/>
  <c r="AE43" i="23" s="1"/>
  <c r="AF43" i="23" s="1"/>
  <c r="AB43" i="23" a="1"/>
  <c r="AB43" i="23" s="1"/>
  <c r="AC43" i="23" s="1"/>
  <c r="BI22" i="23" a="1"/>
  <c r="BI22" i="23" s="1"/>
  <c r="BJ22" i="23" s="1"/>
  <c r="BK22" i="23" s="1"/>
  <c r="BF22" i="23" a="1"/>
  <c r="BF22" i="23" s="1"/>
  <c r="BG22" i="23" s="1"/>
  <c r="BH22" i="23" s="1"/>
  <c r="BC22" i="23" a="1"/>
  <c r="BC22" i="23" s="1"/>
  <c r="BD22" i="23" s="1"/>
  <c r="AZ22" i="23" a="1"/>
  <c r="AZ22" i="23" s="1"/>
  <c r="BA22" i="23" s="1"/>
  <c r="AW22" i="23" a="1"/>
  <c r="AW22" i="23" s="1"/>
  <c r="AX22" i="23" s="1"/>
  <c r="AT22" i="23" a="1"/>
  <c r="AT22" i="23" s="1"/>
  <c r="AU22" i="23" s="1"/>
  <c r="AK22" i="23" a="1"/>
  <c r="AK22" i="23" s="1"/>
  <c r="AL22" i="23" s="1"/>
  <c r="AH22" i="23" a="1"/>
  <c r="AH22" i="23" s="1"/>
  <c r="AI22" i="23" s="1"/>
  <c r="AE22" i="23" a="1"/>
  <c r="AE22" i="23" s="1"/>
  <c r="AF22" i="23" s="1"/>
  <c r="AB22" i="23" a="1"/>
  <c r="AB22" i="23" s="1"/>
  <c r="AC22" i="23" s="1"/>
  <c r="BI41" i="23" a="1"/>
  <c r="BI41" i="23" s="1"/>
  <c r="BJ41" i="23" s="1"/>
  <c r="BK41" i="23" s="1"/>
  <c r="BF41" i="23" a="1"/>
  <c r="BF41" i="23" s="1"/>
  <c r="BG41" i="23" s="1"/>
  <c r="BH41" i="23" s="1"/>
  <c r="BC41" i="23" a="1"/>
  <c r="BC41" i="23" s="1"/>
  <c r="BD41" i="23" s="1"/>
  <c r="AZ41" i="23" a="1"/>
  <c r="AZ41" i="23" s="1"/>
  <c r="BA41" i="23" s="1"/>
  <c r="AW41" i="23" a="1"/>
  <c r="AW41" i="23" s="1"/>
  <c r="AX41" i="23" s="1"/>
  <c r="AT41" i="23" a="1"/>
  <c r="AT41" i="23" s="1"/>
  <c r="AU41" i="23" s="1"/>
  <c r="AR41" i="23"/>
  <c r="AK41" i="23" a="1"/>
  <c r="AK41" i="23" s="1"/>
  <c r="AL41" i="23" s="1"/>
  <c r="AH41" i="23" a="1"/>
  <c r="AH41" i="23" s="1"/>
  <c r="AI41" i="23" s="1"/>
  <c r="AE41" i="23" a="1"/>
  <c r="AE41" i="23" s="1"/>
  <c r="AF41" i="23" s="1"/>
  <c r="AB41" i="23" a="1"/>
  <c r="AB41" i="23" s="1"/>
  <c r="AC41" i="23" s="1"/>
  <c r="BI39" i="23" a="1"/>
  <c r="BI39" i="23" s="1"/>
  <c r="BJ39" i="23" s="1"/>
  <c r="BK39" i="23" s="1"/>
  <c r="BF39" i="23" a="1"/>
  <c r="BF39" i="23" s="1"/>
  <c r="BG39" i="23" s="1"/>
  <c r="BH39" i="23" s="1"/>
  <c r="BC39" i="23" a="1"/>
  <c r="BC39" i="23" s="1"/>
  <c r="BD39" i="23" s="1"/>
  <c r="BE39" i="23" s="1"/>
  <c r="AZ39" i="23" a="1"/>
  <c r="AZ39" i="23" s="1"/>
  <c r="BA39" i="23" s="1"/>
  <c r="AW39" i="23" a="1"/>
  <c r="AW39" i="23" s="1"/>
  <c r="AX39" i="23" s="1"/>
  <c r="AT39" i="23" a="1"/>
  <c r="AT39" i="23" s="1"/>
  <c r="AU39" i="23" s="1"/>
  <c r="AR39" i="23"/>
  <c r="AK39" i="23" a="1"/>
  <c r="AK39" i="23" s="1"/>
  <c r="AL39" i="23" s="1"/>
  <c r="AH39" i="23" a="1"/>
  <c r="AH39" i="23" s="1"/>
  <c r="AI39" i="23" s="1"/>
  <c r="AE39" i="23" a="1"/>
  <c r="AE39" i="23" s="1"/>
  <c r="AF39" i="23" s="1"/>
  <c r="AG39" i="23" s="1"/>
  <c r="AB39" i="23" a="1"/>
  <c r="AB39" i="23" s="1"/>
  <c r="AC39" i="23" s="1"/>
  <c r="BI16" i="23" a="1"/>
  <c r="BI16" i="23" s="1"/>
  <c r="BJ16" i="23" s="1"/>
  <c r="BK16" i="23" s="1"/>
  <c r="BF16" i="23" a="1"/>
  <c r="BF16" i="23" s="1"/>
  <c r="BG16" i="23" s="1"/>
  <c r="BH16" i="23" s="1"/>
  <c r="BC16" i="23" a="1"/>
  <c r="BC16" i="23" s="1"/>
  <c r="BD16" i="23" s="1"/>
  <c r="AZ16" i="23" a="1"/>
  <c r="AZ16" i="23" s="1"/>
  <c r="BA16" i="23" s="1"/>
  <c r="AW16" i="23" a="1"/>
  <c r="AW16" i="23" s="1"/>
  <c r="AX16" i="23" s="1"/>
  <c r="AT16" i="23" a="1"/>
  <c r="AT16" i="23" s="1"/>
  <c r="AU16" i="23" s="1"/>
  <c r="AK16" i="23" a="1"/>
  <c r="AK16" i="23" s="1"/>
  <c r="AL16" i="23" s="1"/>
  <c r="AH16" i="23" a="1"/>
  <c r="AH16" i="23" s="1"/>
  <c r="AI16" i="23" s="1"/>
  <c r="AE16" i="23" a="1"/>
  <c r="AE16" i="23" s="1"/>
  <c r="AF16" i="23" s="1"/>
  <c r="AB16" i="23" a="1"/>
  <c r="AB16" i="23" s="1"/>
  <c r="AC16" i="23" s="1"/>
  <c r="BI40" i="23" a="1"/>
  <c r="BI40" i="23" s="1"/>
  <c r="BJ40" i="23" s="1"/>
  <c r="BK40" i="23" s="1"/>
  <c r="BF40" i="23" a="1"/>
  <c r="BF40" i="23" s="1"/>
  <c r="BG40" i="23" s="1"/>
  <c r="BH40" i="23" s="1"/>
  <c r="BC40" i="23" a="1"/>
  <c r="BC40" i="23" s="1"/>
  <c r="BD40" i="23" s="1"/>
  <c r="BE40" i="23" s="1"/>
  <c r="AZ40" i="23" a="1"/>
  <c r="AZ40" i="23" s="1"/>
  <c r="BA40" i="23" s="1"/>
  <c r="BB40" i="23" s="1"/>
  <c r="AW40" i="23" a="1"/>
  <c r="AW40" i="23" s="1"/>
  <c r="AX40" i="23" s="1"/>
  <c r="AY40" i="23" s="1"/>
  <c r="AT40" i="23" a="1"/>
  <c r="AT40" i="23" s="1"/>
  <c r="AU40" i="23" s="1"/>
  <c r="AV40" i="23" s="1"/>
  <c r="AR40" i="23"/>
  <c r="AS40" i="23" s="1"/>
  <c r="AK40" i="23" a="1"/>
  <c r="AK40" i="23" s="1"/>
  <c r="AL40" i="23" s="1"/>
  <c r="AM40" i="23" s="1"/>
  <c r="AH40" i="23" a="1"/>
  <c r="AH40" i="23" s="1"/>
  <c r="AI40" i="23" s="1"/>
  <c r="AJ40" i="23" s="1"/>
  <c r="AE40" i="23" a="1"/>
  <c r="AE40" i="23" s="1"/>
  <c r="AF40" i="23" s="1"/>
  <c r="AG40" i="23" s="1"/>
  <c r="AB40" i="23" a="1"/>
  <c r="AB40" i="23" s="1"/>
  <c r="AC40" i="23" s="1"/>
  <c r="AD40" i="23" s="1"/>
  <c r="BI19" i="23" a="1"/>
  <c r="BI19" i="23" s="1"/>
  <c r="BJ19" i="23" s="1"/>
  <c r="BK19" i="23" s="1"/>
  <c r="BF19" i="23" a="1"/>
  <c r="BF19" i="23" s="1"/>
  <c r="BG19" i="23" s="1"/>
  <c r="BH19" i="23" s="1"/>
  <c r="BC19" i="23" a="1"/>
  <c r="BC19" i="23" s="1"/>
  <c r="BD19" i="23" s="1"/>
  <c r="AZ19" i="23" a="1"/>
  <c r="AZ19" i="23" s="1"/>
  <c r="BA19" i="23" s="1"/>
  <c r="AW19" i="23" a="1"/>
  <c r="AW19" i="23" s="1"/>
  <c r="AX19" i="23" s="1"/>
  <c r="AT19" i="23" a="1"/>
  <c r="AT19" i="23" s="1"/>
  <c r="AU19" i="23" s="1"/>
  <c r="AK19" i="23" a="1"/>
  <c r="AK19" i="23" s="1"/>
  <c r="AL19" i="23" s="1"/>
  <c r="AH19" i="23" a="1"/>
  <c r="AH19" i="23" s="1"/>
  <c r="AI19" i="23" s="1"/>
  <c r="AE19" i="23" a="1"/>
  <c r="AE19" i="23" s="1"/>
  <c r="AF19" i="23" s="1"/>
  <c r="AB19" i="23" a="1"/>
  <c r="AB19" i="23" s="1"/>
  <c r="AC19" i="23" s="1"/>
  <c r="BI20" i="23" a="1"/>
  <c r="BI20" i="23" s="1"/>
  <c r="BJ20" i="23" s="1"/>
  <c r="BK20" i="23" s="1"/>
  <c r="BF20" i="23" a="1"/>
  <c r="BF20" i="23" s="1"/>
  <c r="BG20" i="23" s="1"/>
  <c r="BH20" i="23" s="1"/>
  <c r="BC20" i="23" a="1"/>
  <c r="BC20" i="23" s="1"/>
  <c r="BD20" i="23" s="1"/>
  <c r="AZ20" i="23" a="1"/>
  <c r="AZ20" i="23" s="1"/>
  <c r="BA20" i="23" s="1"/>
  <c r="AW20" i="23" a="1"/>
  <c r="AW20" i="23" s="1"/>
  <c r="AX20" i="23" s="1"/>
  <c r="AT20" i="23" a="1"/>
  <c r="AT20" i="23" s="1"/>
  <c r="AU20" i="23" s="1"/>
  <c r="AK20" i="23" a="1"/>
  <c r="AK20" i="23" s="1"/>
  <c r="AL20" i="23" s="1"/>
  <c r="AH20" i="23" a="1"/>
  <c r="AH20" i="23" s="1"/>
  <c r="AI20" i="23" s="1"/>
  <c r="AE20" i="23" a="1"/>
  <c r="AE20" i="23" s="1"/>
  <c r="AF20" i="23" s="1"/>
  <c r="AB20" i="23" a="1"/>
  <c r="AB20" i="23" s="1"/>
  <c r="AC20" i="23" s="1"/>
  <c r="BI38" i="23" a="1"/>
  <c r="BI38" i="23" s="1"/>
  <c r="BJ38" i="23" s="1"/>
  <c r="BK38" i="23" s="1"/>
  <c r="BF38" i="23" a="1"/>
  <c r="BF38" i="23" s="1"/>
  <c r="BG38" i="23" s="1"/>
  <c r="BH38" i="23" s="1"/>
  <c r="BC38" i="23" a="1"/>
  <c r="BC38" i="23" s="1"/>
  <c r="BD38" i="23" s="1"/>
  <c r="AZ38" i="23" a="1"/>
  <c r="AZ38" i="23" s="1"/>
  <c r="BA38" i="23" s="1"/>
  <c r="AW38" i="23" a="1"/>
  <c r="AW38" i="23" s="1"/>
  <c r="AX38" i="23" s="1"/>
  <c r="AT38" i="23" a="1"/>
  <c r="AT38" i="23" s="1"/>
  <c r="AU38" i="23" s="1"/>
  <c r="AR38" i="23"/>
  <c r="AK38" i="23" a="1"/>
  <c r="AK38" i="23" s="1"/>
  <c r="AL38" i="23" s="1"/>
  <c r="AH38" i="23" a="1"/>
  <c r="AH38" i="23" s="1"/>
  <c r="AI38" i="23" s="1"/>
  <c r="AE38" i="23" a="1"/>
  <c r="AE38" i="23" s="1"/>
  <c r="AF38" i="23" s="1"/>
  <c r="AB38" i="23" a="1"/>
  <c r="AB38" i="23" s="1"/>
  <c r="AC38" i="23" s="1"/>
  <c r="BI21" i="23" a="1"/>
  <c r="BI21" i="23" s="1"/>
  <c r="BJ21" i="23" s="1"/>
  <c r="BK21" i="23" s="1"/>
  <c r="BF21" i="23" a="1"/>
  <c r="BF21" i="23" s="1"/>
  <c r="BG21" i="23" s="1"/>
  <c r="BH21" i="23" s="1"/>
  <c r="BC21" i="23" a="1"/>
  <c r="BC21" i="23" s="1"/>
  <c r="BD21" i="23" s="1"/>
  <c r="BE21" i="23" s="1"/>
  <c r="AZ21" i="23" a="1"/>
  <c r="AZ21" i="23" s="1"/>
  <c r="BA21" i="23" s="1"/>
  <c r="BB21" i="23" s="1"/>
  <c r="AW21" i="23" a="1"/>
  <c r="AW21" i="23" s="1"/>
  <c r="AX21" i="23" s="1"/>
  <c r="AT21" i="23" a="1"/>
  <c r="AT21" i="23" s="1"/>
  <c r="AU21" i="23" s="1"/>
  <c r="AR21" i="23"/>
  <c r="AK21" i="23" a="1"/>
  <c r="AK21" i="23" s="1"/>
  <c r="AL21" i="23" s="1"/>
  <c r="AH21" i="23" a="1"/>
  <c r="AH21" i="23" s="1"/>
  <c r="AI21" i="23" s="1"/>
  <c r="AJ21" i="23" s="1"/>
  <c r="AE21" i="23" a="1"/>
  <c r="AE21" i="23" s="1"/>
  <c r="AF21" i="23" s="1"/>
  <c r="AB21" i="23" a="1"/>
  <c r="AB21" i="23" s="1"/>
  <c r="AC21" i="23" s="1"/>
  <c r="AD21" i="23" s="1"/>
  <c r="BI32" i="23" a="1"/>
  <c r="BI32" i="23" s="1"/>
  <c r="BJ32" i="23" s="1"/>
  <c r="BK32" i="23" s="1"/>
  <c r="BF32" i="23" a="1"/>
  <c r="BF32" i="23" s="1"/>
  <c r="BG32" i="23" s="1"/>
  <c r="BH32" i="23" s="1"/>
  <c r="BC32" i="23" a="1"/>
  <c r="BC32" i="23" s="1"/>
  <c r="BD32" i="23" s="1"/>
  <c r="BE32" i="23" s="1"/>
  <c r="AZ32" i="23" a="1"/>
  <c r="AZ32" i="23" s="1"/>
  <c r="BA32" i="23" s="1"/>
  <c r="BB32" i="23" s="1"/>
  <c r="AW32" i="23" a="1"/>
  <c r="AW32" i="23" s="1"/>
  <c r="AX32" i="23" s="1"/>
  <c r="AY32" i="23" s="1"/>
  <c r="AT32" i="23" a="1"/>
  <c r="AT32" i="23" s="1"/>
  <c r="AU32" i="23" s="1"/>
  <c r="AV32" i="23" s="1"/>
  <c r="AR32" i="23"/>
  <c r="AS32" i="23" s="1"/>
  <c r="AK32" i="23" a="1"/>
  <c r="AK32" i="23" s="1"/>
  <c r="AL32" i="23" s="1"/>
  <c r="AM32" i="23" s="1"/>
  <c r="AH32" i="23" a="1"/>
  <c r="AH32" i="23" s="1"/>
  <c r="AI32" i="23" s="1"/>
  <c r="AJ32" i="23" s="1"/>
  <c r="AE32" i="23" a="1"/>
  <c r="AE32" i="23" s="1"/>
  <c r="AF32" i="23" s="1"/>
  <c r="AG32" i="23" s="1"/>
  <c r="AB32" i="23" a="1"/>
  <c r="AB32" i="23" s="1"/>
  <c r="AC32" i="23" s="1"/>
  <c r="AD32" i="23" s="1"/>
  <c r="BI31" i="23" a="1"/>
  <c r="BI31" i="23" s="1"/>
  <c r="BJ31" i="23" s="1"/>
  <c r="BK31" i="23" s="1"/>
  <c r="BF31" i="23" a="1"/>
  <c r="BF31" i="23" s="1"/>
  <c r="BG31" i="23" s="1"/>
  <c r="BH31" i="23" s="1"/>
  <c r="BC31" i="23" a="1"/>
  <c r="BC31" i="23" s="1"/>
  <c r="BD31" i="23" s="1"/>
  <c r="BE31" i="23" s="1"/>
  <c r="AZ31" i="23" a="1"/>
  <c r="AZ31" i="23" s="1"/>
  <c r="BA31" i="23" s="1"/>
  <c r="AW31" i="23" a="1"/>
  <c r="AW31" i="23" s="1"/>
  <c r="AX31" i="23" s="1"/>
  <c r="AT31" i="23" a="1"/>
  <c r="AT31" i="23" s="1"/>
  <c r="AU31" i="23" s="1"/>
  <c r="AR31" i="23"/>
  <c r="AK31" i="23" a="1"/>
  <c r="AK31" i="23" s="1"/>
  <c r="AL31" i="23" s="1"/>
  <c r="AH31" i="23" a="1"/>
  <c r="AH31" i="23" s="1"/>
  <c r="AI31" i="23" s="1"/>
  <c r="AE31" i="23" a="1"/>
  <c r="AE31" i="23" s="1"/>
  <c r="AF31" i="23" s="1"/>
  <c r="AG31" i="23" s="1"/>
  <c r="AB31" i="23" a="1"/>
  <c r="AB31" i="23" s="1"/>
  <c r="AC31" i="23" s="1"/>
  <c r="BI17" i="23" a="1"/>
  <c r="BI17" i="23" s="1"/>
  <c r="BJ17" i="23" s="1"/>
  <c r="BK17" i="23" s="1"/>
  <c r="BF17" i="23" a="1"/>
  <c r="BF17" i="23" s="1"/>
  <c r="BG17" i="23" s="1"/>
  <c r="BH17" i="23" s="1"/>
  <c r="BC17" i="23" a="1"/>
  <c r="BC17" i="23" s="1"/>
  <c r="BD17" i="23" s="1"/>
  <c r="AZ17" i="23" a="1"/>
  <c r="AZ17" i="23" s="1"/>
  <c r="BA17" i="23" s="1"/>
  <c r="AW17" i="23" a="1"/>
  <c r="AW17" i="23" s="1"/>
  <c r="AX17" i="23" s="1"/>
  <c r="AT17" i="23" a="1"/>
  <c r="AT17" i="23" s="1"/>
  <c r="AU17" i="23" s="1"/>
  <c r="AK17" i="23" a="1"/>
  <c r="AK17" i="23" s="1"/>
  <c r="AL17" i="23" s="1"/>
  <c r="AH17" i="23" a="1"/>
  <c r="AH17" i="23" s="1"/>
  <c r="AI17" i="23" s="1"/>
  <c r="AE17" i="23" a="1"/>
  <c r="AE17" i="23" s="1"/>
  <c r="AF17" i="23" s="1"/>
  <c r="AB17" i="23" a="1"/>
  <c r="AB17" i="23" s="1"/>
  <c r="AC17" i="23" s="1"/>
  <c r="BI27" i="23" a="1"/>
  <c r="BI27" i="23" s="1"/>
  <c r="BJ27" i="23" s="1"/>
  <c r="BK27" i="23" s="1"/>
  <c r="BF27" i="23" a="1"/>
  <c r="BF27" i="23" s="1"/>
  <c r="BG27" i="23" s="1"/>
  <c r="BH27" i="23" s="1"/>
  <c r="BC27" i="23" a="1"/>
  <c r="BC27" i="23" s="1"/>
  <c r="BD27" i="23" s="1"/>
  <c r="AZ27" i="23" a="1"/>
  <c r="AZ27" i="23" s="1"/>
  <c r="BA27" i="23" s="1"/>
  <c r="AW27" i="23" a="1"/>
  <c r="AW27" i="23" s="1"/>
  <c r="AX27" i="23" s="1"/>
  <c r="AT27" i="23" a="1"/>
  <c r="AT27" i="23" s="1"/>
  <c r="AU27" i="23" s="1"/>
  <c r="AR27" i="23"/>
  <c r="AK27" i="23" a="1"/>
  <c r="AK27" i="23" s="1"/>
  <c r="AL27" i="23" s="1"/>
  <c r="AH27" i="23" a="1"/>
  <c r="AH27" i="23" s="1"/>
  <c r="AI27" i="23" s="1"/>
  <c r="AE27" i="23" a="1"/>
  <c r="AE27" i="23" s="1"/>
  <c r="AF27" i="23" s="1"/>
  <c r="AB27" i="23" a="1"/>
  <c r="AB27" i="23" s="1"/>
  <c r="AC27" i="23" s="1"/>
  <c r="BI12" i="23" a="1"/>
  <c r="BI12" i="23" s="1"/>
  <c r="BJ12" i="23" s="1"/>
  <c r="BK12" i="23" s="1"/>
  <c r="BF12" i="23" a="1"/>
  <c r="BF12" i="23" s="1"/>
  <c r="BG12" i="23" s="1"/>
  <c r="BH12" i="23" s="1"/>
  <c r="BC12" i="23" a="1"/>
  <c r="BC12" i="23" s="1"/>
  <c r="BD12" i="23" s="1"/>
  <c r="AZ12" i="23" a="1"/>
  <c r="AZ12" i="23" s="1"/>
  <c r="BA12" i="23" s="1"/>
  <c r="BB12" i="23" s="1"/>
  <c r="AW12" i="23" a="1"/>
  <c r="AW12" i="23" s="1"/>
  <c r="AX12" i="23" s="1"/>
  <c r="AT12" i="23" a="1"/>
  <c r="AT12" i="23" s="1"/>
  <c r="AU12" i="23" s="1"/>
  <c r="AK12" i="23" a="1"/>
  <c r="AK12" i="23" s="1"/>
  <c r="AL12" i="23" s="1"/>
  <c r="AH12" i="23" a="1"/>
  <c r="AH12" i="23" s="1"/>
  <c r="AI12" i="23" s="1"/>
  <c r="AE12" i="23" a="1"/>
  <c r="AE12" i="23" s="1"/>
  <c r="AF12" i="23" s="1"/>
  <c r="AB12" i="23" a="1"/>
  <c r="AB12" i="23" s="1"/>
  <c r="AC12" i="23" s="1"/>
  <c r="BI13" i="23" a="1"/>
  <c r="BI13" i="23" s="1"/>
  <c r="BJ13" i="23" s="1"/>
  <c r="BK13" i="23" s="1"/>
  <c r="BF13" i="23" a="1"/>
  <c r="BF13" i="23" s="1"/>
  <c r="BG13" i="23" s="1"/>
  <c r="BH13" i="23" s="1"/>
  <c r="BC13" i="23" a="1"/>
  <c r="BC13" i="23" s="1"/>
  <c r="BD13" i="23" s="1"/>
  <c r="BE13" i="23" s="1"/>
  <c r="AZ13" i="23" a="1"/>
  <c r="AZ13" i="23" s="1"/>
  <c r="BA13" i="23" s="1"/>
  <c r="AW13" i="23" a="1"/>
  <c r="AW13" i="23" s="1"/>
  <c r="AX13" i="23" s="1"/>
  <c r="AT13" i="23" a="1"/>
  <c r="AT13" i="23" s="1"/>
  <c r="AU13" i="23" s="1"/>
  <c r="AK13" i="23" a="1"/>
  <c r="AK13" i="23" s="1"/>
  <c r="AL13" i="23" s="1"/>
  <c r="AH13" i="23" a="1"/>
  <c r="AH13" i="23" s="1"/>
  <c r="AI13" i="23" s="1"/>
  <c r="AE13" i="23" a="1"/>
  <c r="AE13" i="23" s="1"/>
  <c r="AF13" i="23" s="1"/>
  <c r="AG13" i="23" s="1"/>
  <c r="AB13" i="23" a="1"/>
  <c r="AB13" i="23" s="1"/>
  <c r="AC13" i="23" s="1"/>
  <c r="BI11" i="23" a="1"/>
  <c r="BI11" i="23" s="1"/>
  <c r="BJ11" i="23" s="1"/>
  <c r="BK11" i="23" s="1"/>
  <c r="BF11" i="23" a="1"/>
  <c r="BF11" i="23" s="1"/>
  <c r="BG11" i="23" s="1"/>
  <c r="BH11" i="23" s="1"/>
  <c r="BC11" i="23" a="1"/>
  <c r="BC11" i="23" s="1"/>
  <c r="BD11" i="23" s="1"/>
  <c r="BE11" i="23" s="1"/>
  <c r="AZ11" i="23" a="1"/>
  <c r="AZ11" i="23" s="1"/>
  <c r="BA11" i="23" s="1"/>
  <c r="BB11" i="23" s="1"/>
  <c r="AW11" i="23" a="1"/>
  <c r="AW11" i="23" s="1"/>
  <c r="AX11" i="23" s="1"/>
  <c r="AY11" i="23" s="1"/>
  <c r="AT11" i="23" a="1"/>
  <c r="AT11" i="23" s="1"/>
  <c r="AU11" i="23" s="1"/>
  <c r="AV11" i="23" s="1"/>
  <c r="AK11" i="23" a="1"/>
  <c r="AK11" i="23" s="1"/>
  <c r="AL11" i="23" s="1"/>
  <c r="AM11" i="23" s="1"/>
  <c r="AH11" i="23" a="1"/>
  <c r="AH11" i="23" s="1"/>
  <c r="AI11" i="23" s="1"/>
  <c r="AE11" i="23" a="1"/>
  <c r="AE11" i="23" s="1"/>
  <c r="AF11" i="23" s="1"/>
  <c r="AG11" i="23" s="1"/>
  <c r="AB11" i="23" a="1"/>
  <c r="AB11" i="23" s="1"/>
  <c r="AC11" i="23" s="1"/>
  <c r="AD11" i="23" s="1"/>
  <c r="BI28" i="23" a="1"/>
  <c r="BI28" i="23" s="1"/>
  <c r="BJ28" i="23" s="1"/>
  <c r="BK28" i="23" s="1"/>
  <c r="BF28" i="23" a="1"/>
  <c r="BF28" i="23" s="1"/>
  <c r="BG28" i="23" s="1"/>
  <c r="BH28" i="23" s="1"/>
  <c r="BC28" i="23" a="1"/>
  <c r="BC28" i="23" s="1"/>
  <c r="BD28" i="23" s="1"/>
  <c r="AZ28" i="23" a="1"/>
  <c r="AZ28" i="23" s="1"/>
  <c r="BA28" i="23" s="1"/>
  <c r="AW28" i="23" a="1"/>
  <c r="AW28" i="23" s="1"/>
  <c r="AX28" i="23" s="1"/>
  <c r="AT28" i="23" a="1"/>
  <c r="AT28" i="23" s="1"/>
  <c r="AU28" i="23" s="1"/>
  <c r="AR28" i="23"/>
  <c r="AK28" i="23" a="1"/>
  <c r="AK28" i="23" s="1"/>
  <c r="AL28" i="23" s="1"/>
  <c r="AH28" i="23" a="1"/>
  <c r="AH28" i="23" s="1"/>
  <c r="AI28" i="23" s="1"/>
  <c r="AE28" i="23" a="1"/>
  <c r="AE28" i="23" s="1"/>
  <c r="AF28" i="23" s="1"/>
  <c r="AB28" i="23" a="1"/>
  <c r="AB28" i="23" s="1"/>
  <c r="AC28" i="23" s="1"/>
  <c r="BI18" i="23" a="1"/>
  <c r="BI18" i="23" s="1"/>
  <c r="BJ18" i="23" s="1"/>
  <c r="BK18" i="23" s="1"/>
  <c r="BF18" i="23" a="1"/>
  <c r="BF18" i="23" s="1"/>
  <c r="BG18" i="23" s="1"/>
  <c r="BH18" i="23" s="1"/>
  <c r="BC18" i="23" a="1"/>
  <c r="BC18" i="23" s="1"/>
  <c r="BD18" i="23" s="1"/>
  <c r="AZ18" i="23" a="1"/>
  <c r="AZ18" i="23" s="1"/>
  <c r="BA18" i="23" s="1"/>
  <c r="AW18" i="23" a="1"/>
  <c r="AW18" i="23" s="1"/>
  <c r="AX18" i="23" s="1"/>
  <c r="AT18" i="23" a="1"/>
  <c r="AT18" i="23" s="1"/>
  <c r="AU18" i="23" s="1"/>
  <c r="AK18" i="23" a="1"/>
  <c r="AK18" i="23" s="1"/>
  <c r="AL18" i="23" s="1"/>
  <c r="AH18" i="23" a="1"/>
  <c r="AH18" i="23" s="1"/>
  <c r="AI18" i="23" s="1"/>
  <c r="AE18" i="23" a="1"/>
  <c r="AE18" i="23" s="1"/>
  <c r="AF18" i="23" s="1"/>
  <c r="AB18" i="23" a="1"/>
  <c r="AB18" i="23" s="1"/>
  <c r="AC18" i="23" s="1"/>
  <c r="BI14" i="23" a="1"/>
  <c r="BI14" i="23" s="1"/>
  <c r="BJ14" i="23" s="1"/>
  <c r="BK14" i="23" s="1"/>
  <c r="BF14" i="23" a="1"/>
  <c r="BF14" i="23" s="1"/>
  <c r="BG14" i="23" s="1"/>
  <c r="BH14" i="23" s="1"/>
  <c r="BC14" i="23" a="1"/>
  <c r="BC14" i="23" s="1"/>
  <c r="BD14" i="23" s="1"/>
  <c r="AZ14" i="23" a="1"/>
  <c r="AZ14" i="23" s="1"/>
  <c r="BA14" i="23" s="1"/>
  <c r="AW14" i="23" a="1"/>
  <c r="AW14" i="23" s="1"/>
  <c r="AX14" i="23" s="1"/>
  <c r="AT14" i="23" a="1"/>
  <c r="AT14" i="23" s="1"/>
  <c r="AU14" i="23" s="1"/>
  <c r="AK14" i="23" a="1"/>
  <c r="AK14" i="23" s="1"/>
  <c r="AL14" i="23" s="1"/>
  <c r="AH14" i="23" a="1"/>
  <c r="AH14" i="23" s="1"/>
  <c r="AI14" i="23" s="1"/>
  <c r="AE14" i="23" a="1"/>
  <c r="AE14" i="23" s="1"/>
  <c r="AF14" i="23" s="1"/>
  <c r="AB14" i="23" a="1"/>
  <c r="AB14" i="23" s="1"/>
  <c r="AC14" i="23" s="1"/>
  <c r="BI10" i="23" a="1"/>
  <c r="BI10" i="23" s="1"/>
  <c r="BJ10" i="23" s="1"/>
  <c r="BK10" i="23" s="1"/>
  <c r="BF10" i="23" a="1"/>
  <c r="BF10" i="23" s="1"/>
  <c r="BG10" i="23" s="1"/>
  <c r="BH10" i="23" s="1"/>
  <c r="BC10" i="23" a="1"/>
  <c r="BC10" i="23" s="1"/>
  <c r="BD10" i="23" s="1"/>
  <c r="BE10" i="23" s="1"/>
  <c r="AZ10" i="23" a="1"/>
  <c r="AZ10" i="23" s="1"/>
  <c r="BA10" i="23" s="1"/>
  <c r="BB10" i="23" s="1"/>
  <c r="AW10" i="23" a="1"/>
  <c r="AW10" i="23" s="1"/>
  <c r="AX10" i="23" s="1"/>
  <c r="AT10" i="23" a="1"/>
  <c r="AT10" i="23" s="1"/>
  <c r="AU10" i="23" s="1"/>
  <c r="AK10" i="23" a="1"/>
  <c r="AK10" i="23" s="1"/>
  <c r="AL10" i="23" s="1"/>
  <c r="AH10" i="23" a="1"/>
  <c r="AH10" i="23" s="1"/>
  <c r="AI10" i="23" s="1"/>
  <c r="AJ10" i="23" s="1"/>
  <c r="AE10" i="23" a="1"/>
  <c r="AE10" i="23" s="1"/>
  <c r="AF10" i="23" s="1"/>
  <c r="AB10" i="23" a="1"/>
  <c r="AB10" i="23" s="1"/>
  <c r="AC10" i="23" s="1"/>
  <c r="AD10" i="23" s="1"/>
  <c r="BI9" i="23" a="1"/>
  <c r="BI9" i="23" s="1"/>
  <c r="BJ9" i="23" s="1"/>
  <c r="BK9" i="23" s="1"/>
  <c r="BF9" i="23" a="1"/>
  <c r="BF9" i="23" s="1"/>
  <c r="BG9" i="23" s="1"/>
  <c r="BH9" i="23" s="1"/>
  <c r="BC9" i="23" a="1"/>
  <c r="BC9" i="23" s="1"/>
  <c r="BD9" i="23" s="1"/>
  <c r="AZ9" i="23" a="1"/>
  <c r="AZ9" i="23" s="1"/>
  <c r="BA9" i="23" s="1"/>
  <c r="AW9" i="23" a="1"/>
  <c r="AW9" i="23" s="1"/>
  <c r="AX9" i="23" s="1"/>
  <c r="AT9" i="23" a="1"/>
  <c r="AT9" i="23" s="1"/>
  <c r="AU9" i="23" s="1"/>
  <c r="AK9" i="23" a="1"/>
  <c r="AK9" i="23" s="1"/>
  <c r="AL9" i="23" s="1"/>
  <c r="AH9" i="23" a="1"/>
  <c r="AH9" i="23" s="1"/>
  <c r="AI9" i="23" s="1"/>
  <c r="AE9" i="23" a="1"/>
  <c r="AE9" i="23" s="1"/>
  <c r="AF9" i="23" s="1"/>
  <c r="AB9" i="23" a="1"/>
  <c r="AB9" i="23" s="1"/>
  <c r="AC9" i="23" s="1"/>
  <c r="BI7" i="23" a="1"/>
  <c r="BI7" i="23" s="1"/>
  <c r="BJ7" i="23" s="1"/>
  <c r="BK7" i="23" s="1"/>
  <c r="BF7" i="23" a="1"/>
  <c r="BF7" i="23" s="1"/>
  <c r="BG7" i="23" s="1"/>
  <c r="BH7" i="23" s="1"/>
  <c r="BC7" i="23" a="1"/>
  <c r="BC7" i="23" s="1"/>
  <c r="BD7" i="23" s="1"/>
  <c r="AZ7" i="23" a="1"/>
  <c r="AZ7" i="23" s="1"/>
  <c r="BA7" i="23" s="1"/>
  <c r="AW7" i="23" a="1"/>
  <c r="AW7" i="23" s="1"/>
  <c r="AX7" i="23" s="1"/>
  <c r="AT7" i="23" a="1"/>
  <c r="AT7" i="23" s="1"/>
  <c r="AU7" i="23" s="1"/>
  <c r="AK7" i="23" a="1"/>
  <c r="AK7" i="23" s="1"/>
  <c r="AL7" i="23" s="1"/>
  <c r="AH7" i="23" a="1"/>
  <c r="AH7" i="23" s="1"/>
  <c r="AI7" i="23" s="1"/>
  <c r="AE7" i="23" a="1"/>
  <c r="AE7" i="23" s="1"/>
  <c r="AF7" i="23" s="1"/>
  <c r="AB7" i="23" a="1"/>
  <c r="AB7" i="23" s="1"/>
  <c r="AC7" i="23" s="1"/>
  <c r="BI5" i="23" a="1"/>
  <c r="BI5" i="23" s="1"/>
  <c r="BJ5" i="23" s="1"/>
  <c r="BK5" i="23" s="1"/>
  <c r="BF5" i="23" a="1"/>
  <c r="BF5" i="23" s="1"/>
  <c r="BG5" i="23" s="1"/>
  <c r="BH5" i="23" s="1"/>
  <c r="BC5" i="23" a="1"/>
  <c r="BC5" i="23" s="1"/>
  <c r="BD5" i="23" s="1"/>
  <c r="AZ5" i="23" a="1"/>
  <c r="AZ5" i="23" s="1"/>
  <c r="BA5" i="23" s="1"/>
  <c r="AW5" i="23" a="1"/>
  <c r="AW5" i="23" s="1"/>
  <c r="AX5" i="23" s="1"/>
  <c r="AT5" i="23" a="1"/>
  <c r="AT5" i="23" s="1"/>
  <c r="AU5" i="23" s="1"/>
  <c r="AK5" i="23" a="1"/>
  <c r="AK5" i="23" s="1"/>
  <c r="AL5" i="23" s="1"/>
  <c r="AH5" i="23" a="1"/>
  <c r="AH5" i="23" s="1"/>
  <c r="AI5" i="23" s="1"/>
  <c r="AE5" i="23" a="1"/>
  <c r="AE5" i="23" s="1"/>
  <c r="AF5" i="23" s="1"/>
  <c r="AB5" i="23" a="1"/>
  <c r="AB5" i="23" s="1"/>
  <c r="AC5" i="23" s="1"/>
  <c r="BI8" i="23" a="1"/>
  <c r="BI8" i="23" s="1"/>
  <c r="BJ8" i="23" s="1"/>
  <c r="BK8" i="23" s="1"/>
  <c r="BF8" i="23" a="1"/>
  <c r="BF8" i="23" s="1"/>
  <c r="BG8" i="23" s="1"/>
  <c r="BH8" i="23" s="1"/>
  <c r="BC8" i="23" a="1"/>
  <c r="BC8" i="23" s="1"/>
  <c r="BD8" i="23" s="1"/>
  <c r="AZ8" i="23" a="1"/>
  <c r="AZ8" i="23" s="1"/>
  <c r="BA8" i="23" s="1"/>
  <c r="AW8" i="23" a="1"/>
  <c r="AW8" i="23" s="1"/>
  <c r="AX8" i="23" s="1"/>
  <c r="AT8" i="23" a="1"/>
  <c r="AT8" i="23" s="1"/>
  <c r="AU8" i="23" s="1"/>
  <c r="AK8" i="23" a="1"/>
  <c r="AK8" i="23" s="1"/>
  <c r="AL8" i="23" s="1"/>
  <c r="AH8" i="23" a="1"/>
  <c r="AH8" i="23" s="1"/>
  <c r="AI8" i="23" s="1"/>
  <c r="AE8" i="23" a="1"/>
  <c r="AE8" i="23" s="1"/>
  <c r="AF8" i="23" s="1"/>
  <c r="AB8" i="23" a="1"/>
  <c r="AB8" i="23" s="1"/>
  <c r="AC8" i="23" s="1"/>
  <c r="BI15" i="23" a="1"/>
  <c r="BI15" i="23" s="1"/>
  <c r="BJ15" i="23" s="1"/>
  <c r="BK15" i="23" s="1"/>
  <c r="BF15" i="23" a="1"/>
  <c r="BF15" i="23" s="1"/>
  <c r="BG15" i="23" s="1"/>
  <c r="BH15" i="23" s="1"/>
  <c r="BC15" i="23" a="1"/>
  <c r="BC15" i="23" s="1"/>
  <c r="BD15" i="23" s="1"/>
  <c r="AZ15" i="23" a="1"/>
  <c r="AZ15" i="23" s="1"/>
  <c r="BA15" i="23" s="1"/>
  <c r="AW15" i="23" a="1"/>
  <c r="AW15" i="23" s="1"/>
  <c r="AX15" i="23" s="1"/>
  <c r="AT15" i="23" a="1"/>
  <c r="AT15" i="23" s="1"/>
  <c r="AU15" i="23" s="1"/>
  <c r="AK15" i="23" a="1"/>
  <c r="AK15" i="23" s="1"/>
  <c r="AL15" i="23" s="1"/>
  <c r="AH15" i="23" a="1"/>
  <c r="AH15" i="23" s="1"/>
  <c r="AI15" i="23" s="1"/>
  <c r="AJ15" i="23" s="1"/>
  <c r="AE15" i="23" a="1"/>
  <c r="AE15" i="23" s="1"/>
  <c r="AF15" i="23" s="1"/>
  <c r="AB15" i="23" a="1"/>
  <c r="AB15" i="23" s="1"/>
  <c r="AC15" i="23" s="1"/>
  <c r="AD15" i="23" s="1"/>
  <c r="BI4" i="23" a="1"/>
  <c r="BI4" i="23" s="1"/>
  <c r="BJ4" i="23" s="1"/>
  <c r="BK4" i="23" s="1"/>
  <c r="BF4" i="23" a="1"/>
  <c r="BF4" i="23" s="1"/>
  <c r="BG4" i="23" s="1"/>
  <c r="BH4" i="23" s="1"/>
  <c r="BC4" i="23" a="1"/>
  <c r="BC4" i="23" s="1"/>
  <c r="BD4" i="23" s="1"/>
  <c r="AZ4" i="23" a="1"/>
  <c r="AZ4" i="23" s="1"/>
  <c r="BA4" i="23" s="1"/>
  <c r="AW4" i="23" a="1"/>
  <c r="AW4" i="23" s="1"/>
  <c r="AX4" i="23" s="1"/>
  <c r="AT4" i="23" a="1"/>
  <c r="AT4" i="23" s="1"/>
  <c r="AU4" i="23" s="1"/>
  <c r="AK4" i="23" a="1"/>
  <c r="AK4" i="23" s="1"/>
  <c r="AL4" i="23" s="1"/>
  <c r="AH4" i="23" a="1"/>
  <c r="AH4" i="23" s="1"/>
  <c r="AI4" i="23" s="1"/>
  <c r="AE4" i="23" a="1"/>
  <c r="AE4" i="23" s="1"/>
  <c r="AF4" i="23" s="1"/>
  <c r="AB4" i="23" a="1"/>
  <c r="AB4" i="23" s="1"/>
  <c r="AC4" i="23" s="1"/>
  <c r="BI6" i="23" a="1"/>
  <c r="BI6" i="23" s="1"/>
  <c r="BJ6" i="23" s="1"/>
  <c r="BK6" i="23" s="1"/>
  <c r="BF6" i="23" a="1"/>
  <c r="BF6" i="23" s="1"/>
  <c r="BG6" i="23" s="1"/>
  <c r="BH6" i="23" s="1"/>
  <c r="BC6" i="23" a="1"/>
  <c r="BC6" i="23" s="1"/>
  <c r="BD6" i="23" s="1"/>
  <c r="AZ6" i="23" a="1"/>
  <c r="AZ6" i="23" s="1"/>
  <c r="BA6" i="23" s="1"/>
  <c r="AW6" i="23" a="1"/>
  <c r="AW6" i="23" s="1"/>
  <c r="AX6" i="23" s="1"/>
  <c r="AT6" i="23" a="1"/>
  <c r="AT6" i="23" s="1"/>
  <c r="AU6" i="23" s="1"/>
  <c r="AK6" i="23" a="1"/>
  <c r="AK6" i="23" s="1"/>
  <c r="AL6" i="23" s="1"/>
  <c r="AH6" i="23" a="1"/>
  <c r="AH6" i="23" s="1"/>
  <c r="AI6" i="23" s="1"/>
  <c r="AE6" i="23" a="1"/>
  <c r="AE6" i="23" s="1"/>
  <c r="AF6" i="23" s="1"/>
  <c r="AB6" i="23" a="1"/>
  <c r="AB6" i="23" s="1"/>
  <c r="AC6" i="23" s="1"/>
  <c r="BI2" i="23"/>
  <c r="BF2" i="23"/>
  <c r="BC2" i="23"/>
  <c r="AZ2" i="23"/>
  <c r="AW2" i="23"/>
  <c r="Q2" i="23" s="1"/>
  <c r="AT2" i="23"/>
  <c r="P2" i="23" s="1"/>
  <c r="AQ2" i="23"/>
  <c r="N2" i="23"/>
  <c r="AK2" i="23"/>
  <c r="AH2" i="23"/>
  <c r="AE2" i="23"/>
  <c r="K2" i="23" s="1"/>
  <c r="AB2" i="23"/>
  <c r="J2" i="23" s="1"/>
  <c r="Y2" i="23"/>
  <c r="I2" i="23" s="1"/>
  <c r="V2" i="23"/>
  <c r="H2" i="23" s="1"/>
  <c r="U2" i="23"/>
  <c r="T2" i="23"/>
  <c r="S2" i="23"/>
  <c r="R2" i="23"/>
  <c r="O2" i="23"/>
  <c r="M2" i="23"/>
  <c r="L2" i="23"/>
  <c r="T1" i="23"/>
  <c r="R1" i="23"/>
  <c r="P1" i="23"/>
  <c r="N1" i="23"/>
  <c r="L1" i="23"/>
  <c r="J1" i="23"/>
  <c r="H1" i="23"/>
  <c r="BI60" i="22" a="1"/>
  <c r="BI60" i="22" s="1"/>
  <c r="BJ60" i="22" s="1"/>
  <c r="BF60" i="22" a="1"/>
  <c r="BF60" i="22" s="1"/>
  <c r="BG60" i="22" s="1"/>
  <c r="BC60" i="22" a="1"/>
  <c r="BC60" i="22" s="1"/>
  <c r="BD60" i="22" s="1"/>
  <c r="U60" i="22" s="1"/>
  <c r="AZ60" i="22" a="1"/>
  <c r="AZ60" i="22" s="1"/>
  <c r="BA60" i="22" s="1"/>
  <c r="T60" i="22" s="1"/>
  <c r="AW60" i="22" a="1"/>
  <c r="AW60" i="22" s="1"/>
  <c r="AX60" i="22" s="1"/>
  <c r="Q60" i="22" s="1"/>
  <c r="AT60" i="22" a="1"/>
  <c r="AT60" i="22" s="1"/>
  <c r="AU60" i="22" s="1"/>
  <c r="P60" i="22" s="1"/>
  <c r="AR60" i="22"/>
  <c r="N60" i="22"/>
  <c r="AK60" i="22" a="1"/>
  <c r="AK60" i="22" s="1"/>
  <c r="AL60" i="22" s="1"/>
  <c r="M60" i="22" s="1"/>
  <c r="AH60" i="22" a="1"/>
  <c r="AH60" i="22" s="1"/>
  <c r="AI60" i="22" s="1"/>
  <c r="L60" i="22" s="1"/>
  <c r="AE60" i="22" a="1"/>
  <c r="AE60" i="22" s="1"/>
  <c r="AF60" i="22" s="1"/>
  <c r="K60" i="22" s="1"/>
  <c r="AB60" i="22" a="1"/>
  <c r="AB60" i="22" s="1"/>
  <c r="AC60" i="22" s="1"/>
  <c r="J60" i="22" s="1"/>
  <c r="BI59" i="22" a="1"/>
  <c r="BI59" i="22" s="1"/>
  <c r="BJ59" i="22" s="1"/>
  <c r="BF59" i="22" a="1"/>
  <c r="BF59" i="22" s="1"/>
  <c r="BG59" i="22" s="1"/>
  <c r="BC59" i="22" a="1"/>
  <c r="BC59" i="22" s="1"/>
  <c r="BD59" i="22" s="1"/>
  <c r="U59" i="22" s="1"/>
  <c r="AZ59" i="22" a="1"/>
  <c r="AZ59" i="22" s="1"/>
  <c r="BA59" i="22" s="1"/>
  <c r="T59" i="22" s="1"/>
  <c r="AW59" i="22" a="1"/>
  <c r="AW59" i="22" s="1"/>
  <c r="AX59" i="22" s="1"/>
  <c r="Q59" i="22" s="1"/>
  <c r="AT59" i="22" a="1"/>
  <c r="AT59" i="22" s="1"/>
  <c r="AU59" i="22" s="1"/>
  <c r="P59" i="22" s="1"/>
  <c r="AR59" i="22"/>
  <c r="N59" i="22"/>
  <c r="AK59" i="22" a="1"/>
  <c r="AK59" i="22" s="1"/>
  <c r="AL59" i="22" s="1"/>
  <c r="M59" i="22" s="1"/>
  <c r="AH59" i="22" a="1"/>
  <c r="AH59" i="22" s="1"/>
  <c r="AI59" i="22" s="1"/>
  <c r="L59" i="22" s="1"/>
  <c r="AE59" i="22" a="1"/>
  <c r="AE59" i="22" s="1"/>
  <c r="AF59" i="22" s="1"/>
  <c r="K59" i="22" s="1"/>
  <c r="AB59" i="22" a="1"/>
  <c r="AB59" i="22" s="1"/>
  <c r="AC59" i="22" s="1"/>
  <c r="J59" i="22" s="1"/>
  <c r="BI58" i="22" a="1"/>
  <c r="BI58" i="22" s="1"/>
  <c r="BJ58" i="22" s="1"/>
  <c r="BF58" i="22" a="1"/>
  <c r="BF58" i="22" s="1"/>
  <c r="BG58" i="22" s="1"/>
  <c r="BC58" i="22" a="1"/>
  <c r="BC58" i="22" s="1"/>
  <c r="BD58" i="22" s="1"/>
  <c r="U58" i="22" s="1"/>
  <c r="AZ58" i="22" a="1"/>
  <c r="AZ58" i="22" s="1"/>
  <c r="BA58" i="22" s="1"/>
  <c r="T58" i="22" s="1"/>
  <c r="AW58" i="22" a="1"/>
  <c r="AW58" i="22" s="1"/>
  <c r="AX58" i="22" s="1"/>
  <c r="Q58" i="22" s="1"/>
  <c r="AT58" i="22" a="1"/>
  <c r="AT58" i="22" s="1"/>
  <c r="AU58" i="22" s="1"/>
  <c r="P58" i="22" s="1"/>
  <c r="AR58" i="22"/>
  <c r="N58" i="22"/>
  <c r="AK58" i="22" a="1"/>
  <c r="AK58" i="22" s="1"/>
  <c r="AL58" i="22" s="1"/>
  <c r="M58" i="22" s="1"/>
  <c r="AH58" i="22" a="1"/>
  <c r="AH58" i="22" s="1"/>
  <c r="AI58" i="22" s="1"/>
  <c r="L58" i="22" s="1"/>
  <c r="AE58" i="22" a="1"/>
  <c r="AE58" i="22" s="1"/>
  <c r="AF58" i="22" s="1"/>
  <c r="K58" i="22" s="1"/>
  <c r="AB58" i="22" a="1"/>
  <c r="AB58" i="22" s="1"/>
  <c r="AC58" i="22" s="1"/>
  <c r="J58" i="22" s="1"/>
  <c r="BI57" i="22" a="1"/>
  <c r="BI57" i="22" s="1"/>
  <c r="BJ57" i="22" s="1"/>
  <c r="BF57" i="22" a="1"/>
  <c r="BF57" i="22" s="1"/>
  <c r="BG57" i="22" s="1"/>
  <c r="BC57" i="22" a="1"/>
  <c r="BC57" i="22" s="1"/>
  <c r="BD57" i="22" s="1"/>
  <c r="U57" i="22" s="1"/>
  <c r="AZ57" i="22" a="1"/>
  <c r="AZ57" i="22" s="1"/>
  <c r="BA57" i="22" s="1"/>
  <c r="T57" i="22" s="1"/>
  <c r="AW57" i="22" a="1"/>
  <c r="AW57" i="22" s="1"/>
  <c r="AX57" i="22" s="1"/>
  <c r="Q57" i="22" s="1"/>
  <c r="AT57" i="22" a="1"/>
  <c r="AT57" i="22" s="1"/>
  <c r="AU57" i="22" s="1"/>
  <c r="P57" i="22" s="1"/>
  <c r="AR57" i="22"/>
  <c r="N57" i="22"/>
  <c r="AK57" i="22" a="1"/>
  <c r="AK57" i="22" s="1"/>
  <c r="AL57" i="22" s="1"/>
  <c r="M57" i="22" s="1"/>
  <c r="AH57" i="22" a="1"/>
  <c r="AH57" i="22" s="1"/>
  <c r="AI57" i="22" s="1"/>
  <c r="L57" i="22" s="1"/>
  <c r="AE57" i="22" a="1"/>
  <c r="AE57" i="22" s="1"/>
  <c r="AF57" i="22" s="1"/>
  <c r="K57" i="22" s="1"/>
  <c r="AB57" i="22" a="1"/>
  <c r="AB57" i="22" s="1"/>
  <c r="AC57" i="22" s="1"/>
  <c r="J57" i="22" s="1"/>
  <c r="BI56" i="22" a="1"/>
  <c r="BI56" i="22" s="1"/>
  <c r="BJ56" i="22" s="1"/>
  <c r="BF56" i="22" a="1"/>
  <c r="BF56" i="22" s="1"/>
  <c r="BG56" i="22" s="1"/>
  <c r="BC56" i="22" a="1"/>
  <c r="BC56" i="22" s="1"/>
  <c r="BD56" i="22" s="1"/>
  <c r="U56" i="22" s="1"/>
  <c r="AZ56" i="22" a="1"/>
  <c r="AZ56" i="22" s="1"/>
  <c r="BA56" i="22" s="1"/>
  <c r="T56" i="22" s="1"/>
  <c r="AW56" i="22" a="1"/>
  <c r="AW56" i="22" s="1"/>
  <c r="AX56" i="22" s="1"/>
  <c r="Q56" i="22" s="1"/>
  <c r="AT56" i="22" a="1"/>
  <c r="AT56" i="22" s="1"/>
  <c r="AU56" i="22" s="1"/>
  <c r="P56" i="22" s="1"/>
  <c r="AR56" i="22"/>
  <c r="N56" i="22"/>
  <c r="AK56" i="22" a="1"/>
  <c r="AK56" i="22" s="1"/>
  <c r="AL56" i="22" s="1"/>
  <c r="M56" i="22" s="1"/>
  <c r="AH56" i="22" a="1"/>
  <c r="AH56" i="22" s="1"/>
  <c r="AI56" i="22" s="1"/>
  <c r="L56" i="22" s="1"/>
  <c r="AE56" i="22" a="1"/>
  <c r="AE56" i="22" s="1"/>
  <c r="AF56" i="22" s="1"/>
  <c r="K56" i="22" s="1"/>
  <c r="AB56" i="22" a="1"/>
  <c r="AB56" i="22" s="1"/>
  <c r="AC56" i="22" s="1"/>
  <c r="J56" i="22" s="1"/>
  <c r="BI55" i="22" a="1"/>
  <c r="BI55" i="22" s="1"/>
  <c r="BJ55" i="22" s="1"/>
  <c r="BF55" i="22" a="1"/>
  <c r="BF55" i="22" s="1"/>
  <c r="BG55" i="22" s="1"/>
  <c r="BC55" i="22" a="1"/>
  <c r="BC55" i="22" s="1"/>
  <c r="BD55" i="22" s="1"/>
  <c r="U55" i="22" s="1"/>
  <c r="AZ55" i="22" a="1"/>
  <c r="AZ55" i="22" s="1"/>
  <c r="BA55" i="22" s="1"/>
  <c r="T55" i="22" s="1"/>
  <c r="AW55" i="22" a="1"/>
  <c r="AW55" i="22" s="1"/>
  <c r="AX55" i="22" s="1"/>
  <c r="Q55" i="22" s="1"/>
  <c r="AT55" i="22" a="1"/>
  <c r="AT55" i="22" s="1"/>
  <c r="AU55" i="22" s="1"/>
  <c r="P55" i="22" s="1"/>
  <c r="AR55" i="22"/>
  <c r="N55" i="22"/>
  <c r="AK55" i="22" a="1"/>
  <c r="AK55" i="22" s="1"/>
  <c r="AL55" i="22" s="1"/>
  <c r="M55" i="22" s="1"/>
  <c r="AH55" i="22" a="1"/>
  <c r="AH55" i="22" s="1"/>
  <c r="AI55" i="22" s="1"/>
  <c r="L55" i="22" s="1"/>
  <c r="AE55" i="22" a="1"/>
  <c r="AE55" i="22" s="1"/>
  <c r="AF55" i="22" s="1"/>
  <c r="K55" i="22" s="1"/>
  <c r="AB55" i="22" a="1"/>
  <c r="AB55" i="22" s="1"/>
  <c r="AC55" i="22" s="1"/>
  <c r="J55" i="22" s="1"/>
  <c r="BI54" i="22" a="1"/>
  <c r="BI54" i="22" s="1"/>
  <c r="BJ54" i="22" s="1"/>
  <c r="BF54" i="22" a="1"/>
  <c r="BF54" i="22" s="1"/>
  <c r="BG54" i="22" s="1"/>
  <c r="BC54" i="22" a="1"/>
  <c r="BC54" i="22" s="1"/>
  <c r="BD54" i="22" s="1"/>
  <c r="U54" i="22" s="1"/>
  <c r="AZ54" i="22" a="1"/>
  <c r="AZ54" i="22" s="1"/>
  <c r="BA54" i="22" s="1"/>
  <c r="T54" i="22" s="1"/>
  <c r="AW54" i="22" a="1"/>
  <c r="AW54" i="22" s="1"/>
  <c r="AX54" i="22" s="1"/>
  <c r="Q54" i="22" s="1"/>
  <c r="AT54" i="22" a="1"/>
  <c r="AT54" i="22" s="1"/>
  <c r="AU54" i="22" s="1"/>
  <c r="P54" i="22" s="1"/>
  <c r="AR54" i="22"/>
  <c r="N54" i="22"/>
  <c r="AK54" i="22" a="1"/>
  <c r="AK54" i="22" s="1"/>
  <c r="AL54" i="22" s="1"/>
  <c r="M54" i="22" s="1"/>
  <c r="AH54" i="22" a="1"/>
  <c r="AH54" i="22" s="1"/>
  <c r="AI54" i="22" s="1"/>
  <c r="L54" i="22" s="1"/>
  <c r="AE54" i="22" a="1"/>
  <c r="AE54" i="22" s="1"/>
  <c r="AF54" i="22" s="1"/>
  <c r="K54" i="22" s="1"/>
  <c r="AB54" i="22" a="1"/>
  <c r="AB54" i="22" s="1"/>
  <c r="AC54" i="22" s="1"/>
  <c r="J54" i="22" s="1"/>
  <c r="BI53" i="22" a="1"/>
  <c r="BI53" i="22" s="1"/>
  <c r="BJ53" i="22" s="1"/>
  <c r="BF53" i="22" a="1"/>
  <c r="BF53" i="22" s="1"/>
  <c r="BG53" i="22" s="1"/>
  <c r="BC53" i="22" a="1"/>
  <c r="BC53" i="22" s="1"/>
  <c r="BD53" i="22" s="1"/>
  <c r="U53" i="22" s="1"/>
  <c r="AZ53" i="22" a="1"/>
  <c r="AZ53" i="22" s="1"/>
  <c r="BA53" i="22" s="1"/>
  <c r="T53" i="22" s="1"/>
  <c r="AW53" i="22" a="1"/>
  <c r="AW53" i="22" s="1"/>
  <c r="AX53" i="22" s="1"/>
  <c r="Q53" i="22" s="1"/>
  <c r="AT53" i="22" a="1"/>
  <c r="AT53" i="22" s="1"/>
  <c r="AU53" i="22" s="1"/>
  <c r="P53" i="22" s="1"/>
  <c r="AR53" i="22"/>
  <c r="N53" i="22"/>
  <c r="AK53" i="22" a="1"/>
  <c r="AK53" i="22" s="1"/>
  <c r="AL53" i="22" s="1"/>
  <c r="M53" i="22" s="1"/>
  <c r="AH53" i="22" a="1"/>
  <c r="AH53" i="22" s="1"/>
  <c r="AI53" i="22" s="1"/>
  <c r="L53" i="22" s="1"/>
  <c r="AE53" i="22" a="1"/>
  <c r="AE53" i="22" s="1"/>
  <c r="AF53" i="22" s="1"/>
  <c r="K53" i="22" s="1"/>
  <c r="AB53" i="22" a="1"/>
  <c r="AB53" i="22" s="1"/>
  <c r="AC53" i="22" s="1"/>
  <c r="J53" i="22" s="1"/>
  <c r="BI52" i="22" a="1"/>
  <c r="BI52" i="22" s="1"/>
  <c r="BJ52" i="22" s="1"/>
  <c r="BF52" i="22" a="1"/>
  <c r="BF52" i="22" s="1"/>
  <c r="BG52" i="22" s="1"/>
  <c r="BC52" i="22" a="1"/>
  <c r="BC52" i="22" s="1"/>
  <c r="BD52" i="22" s="1"/>
  <c r="U52" i="22" s="1"/>
  <c r="AZ52" i="22" a="1"/>
  <c r="AZ52" i="22" s="1"/>
  <c r="BA52" i="22" s="1"/>
  <c r="T52" i="22" s="1"/>
  <c r="AW52" i="22" a="1"/>
  <c r="AW52" i="22" s="1"/>
  <c r="AX52" i="22" s="1"/>
  <c r="Q52" i="22" s="1"/>
  <c r="AT52" i="22" a="1"/>
  <c r="AT52" i="22" s="1"/>
  <c r="AU52" i="22" s="1"/>
  <c r="P52" i="22" s="1"/>
  <c r="AR52" i="22"/>
  <c r="N52" i="22"/>
  <c r="AK52" i="22" a="1"/>
  <c r="AK52" i="22" s="1"/>
  <c r="AL52" i="22" s="1"/>
  <c r="M52" i="22" s="1"/>
  <c r="AH52" i="22" a="1"/>
  <c r="AH52" i="22" s="1"/>
  <c r="AI52" i="22" s="1"/>
  <c r="L52" i="22" s="1"/>
  <c r="AE52" i="22" a="1"/>
  <c r="AE52" i="22" s="1"/>
  <c r="AF52" i="22" s="1"/>
  <c r="K52" i="22" s="1"/>
  <c r="AB52" i="22" a="1"/>
  <c r="AB52" i="22" s="1"/>
  <c r="AC52" i="22" s="1"/>
  <c r="J52" i="22" s="1"/>
  <c r="BI51" i="22" a="1"/>
  <c r="BI51" i="22" s="1"/>
  <c r="BJ51" i="22" s="1"/>
  <c r="BF51" i="22" a="1"/>
  <c r="BF51" i="22" s="1"/>
  <c r="BG51" i="22" s="1"/>
  <c r="BC51" i="22" a="1"/>
  <c r="BC51" i="22" s="1"/>
  <c r="BD51" i="22" s="1"/>
  <c r="U51" i="22" s="1"/>
  <c r="AZ51" i="22" a="1"/>
  <c r="AZ51" i="22" s="1"/>
  <c r="BA51" i="22" s="1"/>
  <c r="T51" i="22" s="1"/>
  <c r="AW51" i="22" a="1"/>
  <c r="AW51" i="22" s="1"/>
  <c r="AX51" i="22" s="1"/>
  <c r="Q51" i="22" s="1"/>
  <c r="AT51" i="22" a="1"/>
  <c r="AT51" i="22" s="1"/>
  <c r="AU51" i="22" s="1"/>
  <c r="P51" i="22" s="1"/>
  <c r="AR51" i="22"/>
  <c r="N51" i="22"/>
  <c r="AK51" i="22" a="1"/>
  <c r="AK51" i="22" s="1"/>
  <c r="AL51" i="22" s="1"/>
  <c r="M51" i="22" s="1"/>
  <c r="AH51" i="22" a="1"/>
  <c r="AH51" i="22" s="1"/>
  <c r="AI51" i="22" s="1"/>
  <c r="L51" i="22" s="1"/>
  <c r="AE51" i="22" a="1"/>
  <c r="AE51" i="22" s="1"/>
  <c r="AF51" i="22" s="1"/>
  <c r="K51" i="22" s="1"/>
  <c r="AB51" i="22" a="1"/>
  <c r="AB51" i="22" s="1"/>
  <c r="AC51" i="22" s="1"/>
  <c r="J51" i="22" s="1"/>
  <c r="BI50" i="22" a="1"/>
  <c r="BI50" i="22" s="1"/>
  <c r="BJ50" i="22" s="1"/>
  <c r="BF50" i="22" a="1"/>
  <c r="BF50" i="22" s="1"/>
  <c r="BG50" i="22" s="1"/>
  <c r="BC50" i="22" a="1"/>
  <c r="BC50" i="22" s="1"/>
  <c r="BD50" i="22" s="1"/>
  <c r="U50" i="22" s="1"/>
  <c r="AZ50" i="22" a="1"/>
  <c r="AZ50" i="22" s="1"/>
  <c r="BA50" i="22" s="1"/>
  <c r="T50" i="22" s="1"/>
  <c r="AW50" i="22" a="1"/>
  <c r="AW50" i="22" s="1"/>
  <c r="AX50" i="22" s="1"/>
  <c r="Q50" i="22" s="1"/>
  <c r="AT50" i="22" a="1"/>
  <c r="AT50" i="22" s="1"/>
  <c r="AU50" i="22" s="1"/>
  <c r="P50" i="22" s="1"/>
  <c r="AR50" i="22"/>
  <c r="N50" i="22"/>
  <c r="AK50" i="22" a="1"/>
  <c r="AK50" i="22" s="1"/>
  <c r="AL50" i="22" s="1"/>
  <c r="M50" i="22" s="1"/>
  <c r="AH50" i="22" a="1"/>
  <c r="AH50" i="22" s="1"/>
  <c r="AI50" i="22" s="1"/>
  <c r="L50" i="22" s="1"/>
  <c r="AE50" i="22" a="1"/>
  <c r="AE50" i="22" s="1"/>
  <c r="AF50" i="22" s="1"/>
  <c r="K50" i="22" s="1"/>
  <c r="AB50" i="22" a="1"/>
  <c r="AB50" i="22" s="1"/>
  <c r="AC50" i="22" s="1"/>
  <c r="J50" i="22" s="1"/>
  <c r="BI49" i="22" a="1"/>
  <c r="BI49" i="22" s="1"/>
  <c r="BJ49" i="22" s="1"/>
  <c r="BF49" i="22" a="1"/>
  <c r="BF49" i="22" s="1"/>
  <c r="BG49" i="22" s="1"/>
  <c r="BC49" i="22" a="1"/>
  <c r="BC49" i="22" s="1"/>
  <c r="BD49" i="22" s="1"/>
  <c r="U49" i="22" s="1"/>
  <c r="AZ49" i="22" a="1"/>
  <c r="AZ49" i="22" s="1"/>
  <c r="BA49" i="22" s="1"/>
  <c r="T49" i="22" s="1"/>
  <c r="AW49" i="22" a="1"/>
  <c r="AW49" i="22" s="1"/>
  <c r="AX49" i="22" s="1"/>
  <c r="Q49" i="22" s="1"/>
  <c r="AT49" i="22" a="1"/>
  <c r="AT49" i="22" s="1"/>
  <c r="AU49" i="22" s="1"/>
  <c r="P49" i="22" s="1"/>
  <c r="AR49" i="22"/>
  <c r="N49" i="22"/>
  <c r="AK49" i="22" a="1"/>
  <c r="AK49" i="22" s="1"/>
  <c r="AL49" i="22" s="1"/>
  <c r="M49" i="22" s="1"/>
  <c r="AH49" i="22" a="1"/>
  <c r="AH49" i="22" s="1"/>
  <c r="AI49" i="22" s="1"/>
  <c r="L49" i="22" s="1"/>
  <c r="AE49" i="22" a="1"/>
  <c r="AE49" i="22" s="1"/>
  <c r="AF49" i="22" s="1"/>
  <c r="K49" i="22" s="1"/>
  <c r="AB49" i="22" a="1"/>
  <c r="AB49" i="22" s="1"/>
  <c r="AC49" i="22" s="1"/>
  <c r="J49" i="22" s="1"/>
  <c r="BI48" i="22" a="1"/>
  <c r="BI48" i="22" s="1"/>
  <c r="BJ48" i="22" s="1"/>
  <c r="BF48" i="22" a="1"/>
  <c r="BF48" i="22" s="1"/>
  <c r="BG48" i="22" s="1"/>
  <c r="BC48" i="22" a="1"/>
  <c r="BC48" i="22" s="1"/>
  <c r="BD48" i="22" s="1"/>
  <c r="U48" i="22" s="1"/>
  <c r="AZ48" i="22" a="1"/>
  <c r="AZ48" i="22" s="1"/>
  <c r="BA48" i="22" s="1"/>
  <c r="T48" i="22" s="1"/>
  <c r="AW48" i="22" a="1"/>
  <c r="AW48" i="22" s="1"/>
  <c r="AX48" i="22" s="1"/>
  <c r="Q48" i="22" s="1"/>
  <c r="AT48" i="22" a="1"/>
  <c r="AT48" i="22" s="1"/>
  <c r="AU48" i="22" s="1"/>
  <c r="P48" i="22" s="1"/>
  <c r="AR48" i="22"/>
  <c r="N48" i="22"/>
  <c r="AK48" i="22" a="1"/>
  <c r="AK48" i="22" s="1"/>
  <c r="AL48" i="22" s="1"/>
  <c r="M48" i="22" s="1"/>
  <c r="AH48" i="22" a="1"/>
  <c r="AH48" i="22" s="1"/>
  <c r="AI48" i="22" s="1"/>
  <c r="L48" i="22" s="1"/>
  <c r="AE48" i="22" a="1"/>
  <c r="AE48" i="22" s="1"/>
  <c r="AF48" i="22" s="1"/>
  <c r="K48" i="22" s="1"/>
  <c r="AB48" i="22" a="1"/>
  <c r="AB48" i="22" s="1"/>
  <c r="AC48" i="22" s="1"/>
  <c r="J48" i="22" s="1"/>
  <c r="BI47" i="22" a="1"/>
  <c r="BI47" i="22" s="1"/>
  <c r="BJ47" i="22" s="1"/>
  <c r="BF47" i="22" a="1"/>
  <c r="BF47" i="22" s="1"/>
  <c r="BG47" i="22" s="1"/>
  <c r="BC47" i="22" a="1"/>
  <c r="BC47" i="22" s="1"/>
  <c r="BD47" i="22" s="1"/>
  <c r="U47" i="22" s="1"/>
  <c r="AZ47" i="22" a="1"/>
  <c r="AZ47" i="22" s="1"/>
  <c r="BA47" i="22" s="1"/>
  <c r="T47" i="22" s="1"/>
  <c r="AW47" i="22" a="1"/>
  <c r="AW47" i="22" s="1"/>
  <c r="AX47" i="22" s="1"/>
  <c r="Q47" i="22" s="1"/>
  <c r="AT47" i="22" a="1"/>
  <c r="AT47" i="22" s="1"/>
  <c r="AU47" i="22" s="1"/>
  <c r="P47" i="22" s="1"/>
  <c r="AR47" i="22"/>
  <c r="N47" i="22"/>
  <c r="AK47" i="22" a="1"/>
  <c r="AK47" i="22" s="1"/>
  <c r="AL47" i="22" s="1"/>
  <c r="M47" i="22" s="1"/>
  <c r="AH47" i="22" a="1"/>
  <c r="AH47" i="22" s="1"/>
  <c r="AI47" i="22" s="1"/>
  <c r="L47" i="22" s="1"/>
  <c r="AE47" i="22" a="1"/>
  <c r="AE47" i="22" s="1"/>
  <c r="AF47" i="22" s="1"/>
  <c r="K47" i="22" s="1"/>
  <c r="AB47" i="22" a="1"/>
  <c r="AB47" i="22" s="1"/>
  <c r="AC47" i="22" s="1"/>
  <c r="J47" i="22" s="1"/>
  <c r="BI46" i="22" a="1"/>
  <c r="BI46" i="22" s="1"/>
  <c r="BJ46" i="22" s="1"/>
  <c r="BF46" i="22" a="1"/>
  <c r="BF46" i="22" s="1"/>
  <c r="BG46" i="22" s="1"/>
  <c r="BC46" i="22" a="1"/>
  <c r="BC46" i="22" s="1"/>
  <c r="BD46" i="22" s="1"/>
  <c r="U46" i="22" s="1"/>
  <c r="AZ46" i="22" a="1"/>
  <c r="AZ46" i="22" s="1"/>
  <c r="BA46" i="22" s="1"/>
  <c r="T46" i="22" s="1"/>
  <c r="AW46" i="22" a="1"/>
  <c r="AW46" i="22" s="1"/>
  <c r="AX46" i="22" s="1"/>
  <c r="Q46" i="22" s="1"/>
  <c r="AT46" i="22" a="1"/>
  <c r="AT46" i="22" s="1"/>
  <c r="AU46" i="22" s="1"/>
  <c r="P46" i="22" s="1"/>
  <c r="AR46" i="22"/>
  <c r="AK46" i="22" a="1"/>
  <c r="AK46" i="22" s="1"/>
  <c r="AL46" i="22" s="1"/>
  <c r="M46" i="22" s="1"/>
  <c r="AH46" i="22" a="1"/>
  <c r="AH46" i="22" s="1"/>
  <c r="AI46" i="22" s="1"/>
  <c r="L46" i="22" s="1"/>
  <c r="AE46" i="22" a="1"/>
  <c r="AE46" i="22" s="1"/>
  <c r="AF46" i="22" s="1"/>
  <c r="K46" i="22" s="1"/>
  <c r="AB46" i="22" a="1"/>
  <c r="AB46" i="22" s="1"/>
  <c r="AC46" i="22" s="1"/>
  <c r="J46" i="22" s="1"/>
  <c r="N46" i="22"/>
  <c r="BI45" i="22" a="1"/>
  <c r="BI45" i="22" s="1"/>
  <c r="BJ45" i="22" s="1"/>
  <c r="BF45" i="22" a="1"/>
  <c r="BF45" i="22" s="1"/>
  <c r="BG45" i="22" s="1"/>
  <c r="BC45" i="22" a="1"/>
  <c r="BC45" i="22" s="1"/>
  <c r="BD45" i="22" s="1"/>
  <c r="U45" i="22" s="1"/>
  <c r="AZ45" i="22" a="1"/>
  <c r="AZ45" i="22" s="1"/>
  <c r="BA45" i="22" s="1"/>
  <c r="T45" i="22" s="1"/>
  <c r="AW45" i="22" a="1"/>
  <c r="AW45" i="22" s="1"/>
  <c r="AX45" i="22" s="1"/>
  <c r="Q45" i="22" s="1"/>
  <c r="AT45" i="22" a="1"/>
  <c r="AT45" i="22" s="1"/>
  <c r="AU45" i="22" s="1"/>
  <c r="P45" i="22" s="1"/>
  <c r="AR45" i="22"/>
  <c r="N45" i="22"/>
  <c r="AK45" i="22" a="1"/>
  <c r="AK45" i="22" s="1"/>
  <c r="AL45" i="22" s="1"/>
  <c r="M45" i="22" s="1"/>
  <c r="AH45" i="22" a="1"/>
  <c r="AH45" i="22" s="1"/>
  <c r="AI45" i="22" s="1"/>
  <c r="L45" i="22" s="1"/>
  <c r="AE45" i="22" a="1"/>
  <c r="AE45" i="22" s="1"/>
  <c r="AF45" i="22" s="1"/>
  <c r="K45" i="22" s="1"/>
  <c r="AB45" i="22" a="1"/>
  <c r="AB45" i="22" s="1"/>
  <c r="AC45" i="22" s="1"/>
  <c r="J45" i="22" s="1"/>
  <c r="BI44" i="22" a="1"/>
  <c r="BI44" i="22" s="1"/>
  <c r="BJ44" i="22" s="1"/>
  <c r="BF44" i="22" a="1"/>
  <c r="BF44" i="22" s="1"/>
  <c r="BG44" i="22" s="1"/>
  <c r="BC44" i="22" a="1"/>
  <c r="BC44" i="22" s="1"/>
  <c r="BD44" i="22" s="1"/>
  <c r="U44" i="22" s="1"/>
  <c r="AZ44" i="22" a="1"/>
  <c r="AZ44" i="22" s="1"/>
  <c r="BA44" i="22" s="1"/>
  <c r="T44" i="22" s="1"/>
  <c r="AW44" i="22" a="1"/>
  <c r="AW44" i="22" s="1"/>
  <c r="AX44" i="22" s="1"/>
  <c r="Q44" i="22" s="1"/>
  <c r="AT44" i="22" a="1"/>
  <c r="AT44" i="22" s="1"/>
  <c r="AU44" i="22" s="1"/>
  <c r="P44" i="22" s="1"/>
  <c r="AR44" i="22"/>
  <c r="N44" i="22"/>
  <c r="AK44" i="22" a="1"/>
  <c r="AK44" i="22" s="1"/>
  <c r="AL44" i="22" s="1"/>
  <c r="M44" i="22" s="1"/>
  <c r="AH44" i="22" a="1"/>
  <c r="AH44" i="22" s="1"/>
  <c r="AI44" i="22" s="1"/>
  <c r="L44" i="22" s="1"/>
  <c r="AE44" i="22" a="1"/>
  <c r="AE44" i="22" s="1"/>
  <c r="AF44" i="22" s="1"/>
  <c r="K44" i="22" s="1"/>
  <c r="AB44" i="22" a="1"/>
  <c r="AB44" i="22" s="1"/>
  <c r="AC44" i="22" s="1"/>
  <c r="J44" i="22" s="1"/>
  <c r="BI43" i="22" a="1"/>
  <c r="BI43" i="22" s="1"/>
  <c r="BJ43" i="22" s="1"/>
  <c r="BF43" i="22" a="1"/>
  <c r="BF43" i="22" s="1"/>
  <c r="BG43" i="22" s="1"/>
  <c r="BC43" i="22" a="1"/>
  <c r="BC43" i="22" s="1"/>
  <c r="BD43" i="22" s="1"/>
  <c r="U43" i="22" s="1"/>
  <c r="AZ43" i="22" a="1"/>
  <c r="AZ43" i="22" s="1"/>
  <c r="BA43" i="22" s="1"/>
  <c r="T43" i="22" s="1"/>
  <c r="AW43" i="22" a="1"/>
  <c r="AW43" i="22" s="1"/>
  <c r="AX43" i="22" s="1"/>
  <c r="Q43" i="22" s="1"/>
  <c r="AT43" i="22" a="1"/>
  <c r="AT43" i="22" s="1"/>
  <c r="AU43" i="22" s="1"/>
  <c r="P43" i="22" s="1"/>
  <c r="AR43" i="22"/>
  <c r="N43" i="22"/>
  <c r="AK43" i="22" a="1"/>
  <c r="AK43" i="22" s="1"/>
  <c r="AL43" i="22" s="1"/>
  <c r="M43" i="22" s="1"/>
  <c r="AH43" i="22" a="1"/>
  <c r="AH43" i="22" s="1"/>
  <c r="AI43" i="22" s="1"/>
  <c r="L43" i="22" s="1"/>
  <c r="AE43" i="22" a="1"/>
  <c r="AE43" i="22" s="1"/>
  <c r="AF43" i="22" s="1"/>
  <c r="K43" i="22" s="1"/>
  <c r="AB43" i="22" a="1"/>
  <c r="AB43" i="22" s="1"/>
  <c r="AC43" i="22" s="1"/>
  <c r="J43" i="22" s="1"/>
  <c r="BI42" i="22" a="1"/>
  <c r="BI42" i="22" s="1"/>
  <c r="BJ42" i="22" s="1"/>
  <c r="BF42" i="22" a="1"/>
  <c r="BF42" i="22" s="1"/>
  <c r="BG42" i="22" s="1"/>
  <c r="BC42" i="22" a="1"/>
  <c r="BC42" i="22" s="1"/>
  <c r="BD42" i="22" s="1"/>
  <c r="U42" i="22" s="1"/>
  <c r="AZ42" i="22" a="1"/>
  <c r="AZ42" i="22" s="1"/>
  <c r="BA42" i="22" s="1"/>
  <c r="T42" i="22" s="1"/>
  <c r="AW42" i="22" a="1"/>
  <c r="AW42" i="22" s="1"/>
  <c r="AX42" i="22" s="1"/>
  <c r="Q42" i="22" s="1"/>
  <c r="AT42" i="22" a="1"/>
  <c r="AT42" i="22" s="1"/>
  <c r="AU42" i="22" s="1"/>
  <c r="P42" i="22" s="1"/>
  <c r="AR42" i="22"/>
  <c r="N42" i="22"/>
  <c r="AK42" i="22" a="1"/>
  <c r="AK42" i="22" s="1"/>
  <c r="AL42" i="22" s="1"/>
  <c r="M42" i="22" s="1"/>
  <c r="AH42" i="22" a="1"/>
  <c r="AH42" i="22" s="1"/>
  <c r="AI42" i="22" s="1"/>
  <c r="L42" i="22" s="1"/>
  <c r="AE42" i="22" a="1"/>
  <c r="AE42" i="22" s="1"/>
  <c r="AF42" i="22" s="1"/>
  <c r="K42" i="22" s="1"/>
  <c r="AB42" i="22" a="1"/>
  <c r="AB42" i="22" s="1"/>
  <c r="AC42" i="22" s="1"/>
  <c r="J42" i="22" s="1"/>
  <c r="BI41" i="22" a="1"/>
  <c r="BI41" i="22" s="1"/>
  <c r="BJ41" i="22" s="1"/>
  <c r="BF41" i="22" a="1"/>
  <c r="BF41" i="22" s="1"/>
  <c r="BG41" i="22" s="1"/>
  <c r="BC41" i="22" a="1"/>
  <c r="BC41" i="22" s="1"/>
  <c r="BD41" i="22" s="1"/>
  <c r="U41" i="22" s="1"/>
  <c r="AZ41" i="22" a="1"/>
  <c r="AZ41" i="22" s="1"/>
  <c r="BA41" i="22" s="1"/>
  <c r="T41" i="22" s="1"/>
  <c r="AW41" i="22" a="1"/>
  <c r="AW41" i="22" s="1"/>
  <c r="AX41" i="22" s="1"/>
  <c r="Q41" i="22" s="1"/>
  <c r="AT41" i="22" a="1"/>
  <c r="AT41" i="22" s="1"/>
  <c r="AU41" i="22" s="1"/>
  <c r="P41" i="22" s="1"/>
  <c r="AR41" i="22"/>
  <c r="N41" i="22"/>
  <c r="AK41" i="22" a="1"/>
  <c r="AK41" i="22" s="1"/>
  <c r="AL41" i="22" s="1"/>
  <c r="M41" i="22" s="1"/>
  <c r="AH41" i="22" a="1"/>
  <c r="AH41" i="22" s="1"/>
  <c r="AI41" i="22" s="1"/>
  <c r="L41" i="22" s="1"/>
  <c r="AE41" i="22" a="1"/>
  <c r="AE41" i="22" s="1"/>
  <c r="AF41" i="22" s="1"/>
  <c r="K41" i="22" s="1"/>
  <c r="AB41" i="22" a="1"/>
  <c r="AB41" i="22" s="1"/>
  <c r="AC41" i="22" s="1"/>
  <c r="J41" i="22" s="1"/>
  <c r="BI40" i="22" a="1"/>
  <c r="BI40" i="22" s="1"/>
  <c r="BJ40" i="22" s="1"/>
  <c r="BF40" i="22" a="1"/>
  <c r="BF40" i="22" s="1"/>
  <c r="BG40" i="22" s="1"/>
  <c r="BC40" i="22" a="1"/>
  <c r="BC40" i="22" s="1"/>
  <c r="BD40" i="22" s="1"/>
  <c r="U40" i="22" s="1"/>
  <c r="AZ40" i="22" a="1"/>
  <c r="AZ40" i="22" s="1"/>
  <c r="BA40" i="22" s="1"/>
  <c r="T40" i="22" s="1"/>
  <c r="AW40" i="22" a="1"/>
  <c r="AW40" i="22" s="1"/>
  <c r="AX40" i="22" s="1"/>
  <c r="Q40" i="22" s="1"/>
  <c r="AT40" i="22" a="1"/>
  <c r="AT40" i="22" s="1"/>
  <c r="AU40" i="22" s="1"/>
  <c r="P40" i="22" s="1"/>
  <c r="AR40" i="22"/>
  <c r="N40" i="22"/>
  <c r="AK40" i="22" a="1"/>
  <c r="AK40" i="22" s="1"/>
  <c r="AL40" i="22" s="1"/>
  <c r="M40" i="22" s="1"/>
  <c r="AH40" i="22" a="1"/>
  <c r="AH40" i="22" s="1"/>
  <c r="AI40" i="22" s="1"/>
  <c r="L40" i="22" s="1"/>
  <c r="AE40" i="22" a="1"/>
  <c r="AE40" i="22" s="1"/>
  <c r="AF40" i="22" s="1"/>
  <c r="K40" i="22" s="1"/>
  <c r="AB40" i="22" a="1"/>
  <c r="AB40" i="22" s="1"/>
  <c r="AC40" i="22" s="1"/>
  <c r="J40" i="22" s="1"/>
  <c r="BI39" i="22" a="1"/>
  <c r="BI39" i="22" s="1"/>
  <c r="BJ39" i="22" s="1"/>
  <c r="BF39" i="22" a="1"/>
  <c r="BF39" i="22" s="1"/>
  <c r="BG39" i="22" s="1"/>
  <c r="BC39" i="22" a="1"/>
  <c r="BC39" i="22" s="1"/>
  <c r="BD39" i="22" s="1"/>
  <c r="U39" i="22" s="1"/>
  <c r="AZ39" i="22" a="1"/>
  <c r="AZ39" i="22" s="1"/>
  <c r="BA39" i="22" s="1"/>
  <c r="T39" i="22" s="1"/>
  <c r="AW39" i="22" a="1"/>
  <c r="AW39" i="22" s="1"/>
  <c r="AX39" i="22" s="1"/>
  <c r="Q39" i="22" s="1"/>
  <c r="AT39" i="22" a="1"/>
  <c r="AT39" i="22" s="1"/>
  <c r="AU39" i="22" s="1"/>
  <c r="P39" i="22" s="1"/>
  <c r="AR39" i="22"/>
  <c r="N39" i="22"/>
  <c r="AK39" i="22" a="1"/>
  <c r="AK39" i="22" s="1"/>
  <c r="AL39" i="22" s="1"/>
  <c r="M39" i="22" s="1"/>
  <c r="AH39" i="22" a="1"/>
  <c r="AH39" i="22" s="1"/>
  <c r="AI39" i="22" s="1"/>
  <c r="L39" i="22" s="1"/>
  <c r="AE39" i="22" a="1"/>
  <c r="AE39" i="22" s="1"/>
  <c r="AF39" i="22" s="1"/>
  <c r="K39" i="22" s="1"/>
  <c r="AB39" i="22" a="1"/>
  <c r="AB39" i="22" s="1"/>
  <c r="AC39" i="22" s="1"/>
  <c r="J39" i="22" s="1"/>
  <c r="BI38" i="22" a="1"/>
  <c r="BI38" i="22" s="1"/>
  <c r="BJ38" i="22" s="1"/>
  <c r="BF38" i="22" a="1"/>
  <c r="BF38" i="22" s="1"/>
  <c r="BG38" i="22" s="1"/>
  <c r="BC38" i="22" a="1"/>
  <c r="BC38" i="22" s="1"/>
  <c r="BD38" i="22" s="1"/>
  <c r="U38" i="22" s="1"/>
  <c r="AZ38" i="22" a="1"/>
  <c r="AZ38" i="22" s="1"/>
  <c r="BA38" i="22" s="1"/>
  <c r="T38" i="22" s="1"/>
  <c r="AW38" i="22" a="1"/>
  <c r="AW38" i="22" s="1"/>
  <c r="AX38" i="22" s="1"/>
  <c r="Q38" i="22" s="1"/>
  <c r="AT38" i="22" a="1"/>
  <c r="AT38" i="22" s="1"/>
  <c r="AU38" i="22" s="1"/>
  <c r="P38" i="22" s="1"/>
  <c r="AR38" i="22"/>
  <c r="N38" i="22"/>
  <c r="AK38" i="22" a="1"/>
  <c r="AK38" i="22" s="1"/>
  <c r="AL38" i="22" s="1"/>
  <c r="M38" i="22" s="1"/>
  <c r="AH38" i="22" a="1"/>
  <c r="AH38" i="22" s="1"/>
  <c r="AI38" i="22" s="1"/>
  <c r="L38" i="22" s="1"/>
  <c r="AE38" i="22" a="1"/>
  <c r="AE38" i="22" s="1"/>
  <c r="AF38" i="22" s="1"/>
  <c r="K38" i="22" s="1"/>
  <c r="AB38" i="22" a="1"/>
  <c r="AB38" i="22" s="1"/>
  <c r="AC38" i="22" s="1"/>
  <c r="J38" i="22" s="1"/>
  <c r="BI37" i="22" a="1"/>
  <c r="BI37" i="22" s="1"/>
  <c r="BJ37" i="22" s="1"/>
  <c r="BF37" i="22" a="1"/>
  <c r="BF37" i="22" s="1"/>
  <c r="BG37" i="22" s="1"/>
  <c r="BC37" i="22" a="1"/>
  <c r="BC37" i="22" s="1"/>
  <c r="BD37" i="22" s="1"/>
  <c r="U37" i="22" s="1"/>
  <c r="AZ37" i="22" a="1"/>
  <c r="AZ37" i="22" s="1"/>
  <c r="BA37" i="22" s="1"/>
  <c r="T37" i="22" s="1"/>
  <c r="AW37" i="22" a="1"/>
  <c r="AW37" i="22" s="1"/>
  <c r="AX37" i="22" s="1"/>
  <c r="Q37" i="22" s="1"/>
  <c r="AT37" i="22" a="1"/>
  <c r="AT37" i="22" s="1"/>
  <c r="AU37" i="22" s="1"/>
  <c r="P37" i="22" s="1"/>
  <c r="AR37" i="22"/>
  <c r="N37" i="22"/>
  <c r="AK37" i="22" a="1"/>
  <c r="AK37" i="22" s="1"/>
  <c r="AL37" i="22" s="1"/>
  <c r="M37" i="22" s="1"/>
  <c r="AH37" i="22" a="1"/>
  <c r="AH37" i="22" s="1"/>
  <c r="AI37" i="22" s="1"/>
  <c r="L37" i="22" s="1"/>
  <c r="AE37" i="22" a="1"/>
  <c r="AE37" i="22" s="1"/>
  <c r="AF37" i="22" s="1"/>
  <c r="K37" i="22" s="1"/>
  <c r="AB37" i="22" a="1"/>
  <c r="AB37" i="22" s="1"/>
  <c r="AC37" i="22" s="1"/>
  <c r="J37" i="22" s="1"/>
  <c r="BI36" i="22" a="1"/>
  <c r="BI36" i="22" s="1"/>
  <c r="BJ36" i="22" s="1"/>
  <c r="BF36" i="22" a="1"/>
  <c r="BF36" i="22" s="1"/>
  <c r="BG36" i="22" s="1"/>
  <c r="BC36" i="22" a="1"/>
  <c r="BC36" i="22" s="1"/>
  <c r="BD36" i="22" s="1"/>
  <c r="U36" i="22" s="1"/>
  <c r="AZ36" i="22" a="1"/>
  <c r="AZ36" i="22" s="1"/>
  <c r="BA36" i="22" s="1"/>
  <c r="T36" i="22" s="1"/>
  <c r="AW36" i="22" a="1"/>
  <c r="AW36" i="22" s="1"/>
  <c r="AX36" i="22" s="1"/>
  <c r="Q36" i="22" s="1"/>
  <c r="AT36" i="22" a="1"/>
  <c r="AT36" i="22" s="1"/>
  <c r="AU36" i="22" s="1"/>
  <c r="P36" i="22" s="1"/>
  <c r="AR36" i="22"/>
  <c r="N36" i="22"/>
  <c r="AK36" i="22" a="1"/>
  <c r="AK36" i="22" s="1"/>
  <c r="AL36" i="22" s="1"/>
  <c r="M36" i="22" s="1"/>
  <c r="AH36" i="22" a="1"/>
  <c r="AH36" i="22" s="1"/>
  <c r="AI36" i="22" s="1"/>
  <c r="L36" i="22" s="1"/>
  <c r="AE36" i="22" a="1"/>
  <c r="AE36" i="22" s="1"/>
  <c r="AF36" i="22" s="1"/>
  <c r="K36" i="22" s="1"/>
  <c r="AB36" i="22" a="1"/>
  <c r="AB36" i="22" s="1"/>
  <c r="AC36" i="22" s="1"/>
  <c r="J36" i="22" s="1"/>
  <c r="BI35" i="22" a="1"/>
  <c r="BI35" i="22" s="1"/>
  <c r="BJ35" i="22" s="1"/>
  <c r="BF35" i="22" a="1"/>
  <c r="BF35" i="22" s="1"/>
  <c r="BG35" i="22" s="1"/>
  <c r="BC35" i="22" a="1"/>
  <c r="BC35" i="22" s="1"/>
  <c r="BD35" i="22" s="1"/>
  <c r="U35" i="22" s="1"/>
  <c r="AZ35" i="22" a="1"/>
  <c r="AZ35" i="22" s="1"/>
  <c r="BA35" i="22" s="1"/>
  <c r="T35" i="22" s="1"/>
  <c r="AW35" i="22" a="1"/>
  <c r="AW35" i="22" s="1"/>
  <c r="AX35" i="22" s="1"/>
  <c r="Q35" i="22" s="1"/>
  <c r="AT35" i="22" a="1"/>
  <c r="AT35" i="22" s="1"/>
  <c r="AU35" i="22" s="1"/>
  <c r="P35" i="22" s="1"/>
  <c r="AR35" i="22"/>
  <c r="N35" i="22"/>
  <c r="AK35" i="22" a="1"/>
  <c r="AK35" i="22" s="1"/>
  <c r="AL35" i="22" s="1"/>
  <c r="M35" i="22" s="1"/>
  <c r="AH35" i="22" a="1"/>
  <c r="AH35" i="22" s="1"/>
  <c r="AI35" i="22" s="1"/>
  <c r="L35" i="22" s="1"/>
  <c r="AE35" i="22" a="1"/>
  <c r="AE35" i="22" s="1"/>
  <c r="AF35" i="22" s="1"/>
  <c r="K35" i="22" s="1"/>
  <c r="AB35" i="22" a="1"/>
  <c r="AB35" i="22" s="1"/>
  <c r="AC35" i="22" s="1"/>
  <c r="J35" i="22" s="1"/>
  <c r="BI34" i="22" a="1"/>
  <c r="BI34" i="22" s="1"/>
  <c r="BJ34" i="22" s="1"/>
  <c r="BF34" i="22" a="1"/>
  <c r="BF34" i="22" s="1"/>
  <c r="BG34" i="22" s="1"/>
  <c r="BC34" i="22" a="1"/>
  <c r="BC34" i="22" s="1"/>
  <c r="BD34" i="22" s="1"/>
  <c r="U34" i="22" s="1"/>
  <c r="AZ34" i="22" a="1"/>
  <c r="AZ34" i="22" s="1"/>
  <c r="BA34" i="22" s="1"/>
  <c r="T34" i="22" s="1"/>
  <c r="AW34" i="22" a="1"/>
  <c r="AW34" i="22" s="1"/>
  <c r="AX34" i="22" s="1"/>
  <c r="Q34" i="22" s="1"/>
  <c r="AT34" i="22" a="1"/>
  <c r="AT34" i="22" s="1"/>
  <c r="AU34" i="22" s="1"/>
  <c r="P34" i="22" s="1"/>
  <c r="AR34" i="22"/>
  <c r="AK34" i="22" a="1"/>
  <c r="AK34" i="22" s="1"/>
  <c r="AL34" i="22" s="1"/>
  <c r="M34" i="22" s="1"/>
  <c r="AH34" i="22" a="1"/>
  <c r="AH34" i="22" s="1"/>
  <c r="AI34" i="22" s="1"/>
  <c r="L34" i="22" s="1"/>
  <c r="AE34" i="22" a="1"/>
  <c r="AE34" i="22" s="1"/>
  <c r="AF34" i="22" s="1"/>
  <c r="K34" i="22" s="1"/>
  <c r="AB34" i="22" a="1"/>
  <c r="AB34" i="22" s="1"/>
  <c r="AC34" i="22" s="1"/>
  <c r="J34" i="22" s="1"/>
  <c r="N34" i="22"/>
  <c r="BI33" i="22" a="1"/>
  <c r="BI33" i="22" s="1"/>
  <c r="BJ33" i="22" s="1"/>
  <c r="BF33" i="22" a="1"/>
  <c r="BF33" i="22" s="1"/>
  <c r="BG33" i="22" s="1"/>
  <c r="BC33" i="22" a="1"/>
  <c r="BC33" i="22" s="1"/>
  <c r="BD33" i="22" s="1"/>
  <c r="U33" i="22" s="1"/>
  <c r="AZ33" i="22" a="1"/>
  <c r="AZ33" i="22" s="1"/>
  <c r="BA33" i="22" s="1"/>
  <c r="T33" i="22" s="1"/>
  <c r="AW33" i="22" a="1"/>
  <c r="AW33" i="22" s="1"/>
  <c r="AX33" i="22" s="1"/>
  <c r="Q33" i="22" s="1"/>
  <c r="AT33" i="22" a="1"/>
  <c r="AT33" i="22" s="1"/>
  <c r="AU33" i="22" s="1"/>
  <c r="P33" i="22" s="1"/>
  <c r="AR33" i="22"/>
  <c r="N33" i="22"/>
  <c r="AK33" i="22" a="1"/>
  <c r="AK33" i="22" s="1"/>
  <c r="AL33" i="22" s="1"/>
  <c r="M33" i="22" s="1"/>
  <c r="AH33" i="22" a="1"/>
  <c r="AH33" i="22" s="1"/>
  <c r="AI33" i="22" s="1"/>
  <c r="L33" i="22" s="1"/>
  <c r="AE33" i="22" a="1"/>
  <c r="AE33" i="22" s="1"/>
  <c r="AF33" i="22" s="1"/>
  <c r="K33" i="22" s="1"/>
  <c r="AB33" i="22" a="1"/>
  <c r="AB33" i="22" s="1"/>
  <c r="AC33" i="22" s="1"/>
  <c r="J33" i="22" s="1"/>
  <c r="BI32" i="22" a="1"/>
  <c r="BI32" i="22" s="1"/>
  <c r="BJ32" i="22" s="1"/>
  <c r="BF32" i="22" a="1"/>
  <c r="BF32" i="22" s="1"/>
  <c r="BG32" i="22" s="1"/>
  <c r="BC32" i="22" a="1"/>
  <c r="BC32" i="22" s="1"/>
  <c r="BD32" i="22" s="1"/>
  <c r="U32" i="22" s="1"/>
  <c r="AZ32" i="22" a="1"/>
  <c r="AZ32" i="22" s="1"/>
  <c r="BA32" i="22" s="1"/>
  <c r="T32" i="22" s="1"/>
  <c r="AW32" i="22" a="1"/>
  <c r="AW32" i="22" s="1"/>
  <c r="AX32" i="22" s="1"/>
  <c r="Q32" i="22" s="1"/>
  <c r="AT32" i="22" a="1"/>
  <c r="AT32" i="22" s="1"/>
  <c r="AU32" i="22" s="1"/>
  <c r="P32" i="22" s="1"/>
  <c r="AR32" i="22"/>
  <c r="N32" i="22"/>
  <c r="AK32" i="22" a="1"/>
  <c r="AK32" i="22" s="1"/>
  <c r="AL32" i="22" s="1"/>
  <c r="M32" i="22" s="1"/>
  <c r="AH32" i="22" a="1"/>
  <c r="AH32" i="22" s="1"/>
  <c r="AI32" i="22" s="1"/>
  <c r="L32" i="22" s="1"/>
  <c r="AE32" i="22" a="1"/>
  <c r="AE32" i="22" s="1"/>
  <c r="AF32" i="22" s="1"/>
  <c r="K32" i="22" s="1"/>
  <c r="AB32" i="22" a="1"/>
  <c r="AB32" i="22" s="1"/>
  <c r="AC32" i="22" s="1"/>
  <c r="J32" i="22" s="1"/>
  <c r="BI31" i="22" a="1"/>
  <c r="BI31" i="22" s="1"/>
  <c r="BJ31" i="22" s="1"/>
  <c r="BF31" i="22" a="1"/>
  <c r="BF31" i="22" s="1"/>
  <c r="BG31" i="22" s="1"/>
  <c r="BC31" i="22" a="1"/>
  <c r="BC31" i="22" s="1"/>
  <c r="BD31" i="22" s="1"/>
  <c r="U31" i="22" s="1"/>
  <c r="AZ31" i="22" a="1"/>
  <c r="AZ31" i="22" s="1"/>
  <c r="BA31" i="22" s="1"/>
  <c r="T31" i="22" s="1"/>
  <c r="AW31" i="22" a="1"/>
  <c r="AW31" i="22" s="1"/>
  <c r="AX31" i="22" s="1"/>
  <c r="Q31" i="22" s="1"/>
  <c r="AT31" i="22" a="1"/>
  <c r="AT31" i="22" s="1"/>
  <c r="AU31" i="22" s="1"/>
  <c r="P31" i="22" s="1"/>
  <c r="AR31" i="22"/>
  <c r="N31" i="22"/>
  <c r="AK31" i="22" a="1"/>
  <c r="AK31" i="22" s="1"/>
  <c r="AL31" i="22" s="1"/>
  <c r="M31" i="22" s="1"/>
  <c r="AH31" i="22" a="1"/>
  <c r="AH31" i="22" s="1"/>
  <c r="AI31" i="22" s="1"/>
  <c r="L31" i="22" s="1"/>
  <c r="AE31" i="22" a="1"/>
  <c r="AE31" i="22" s="1"/>
  <c r="AF31" i="22" s="1"/>
  <c r="K31" i="22" s="1"/>
  <c r="AB31" i="22" a="1"/>
  <c r="AB31" i="22" s="1"/>
  <c r="AC31" i="22" s="1"/>
  <c r="J31" i="22" s="1"/>
  <c r="BI30" i="22" a="1"/>
  <c r="BI30" i="22" s="1"/>
  <c r="BJ30" i="22" s="1"/>
  <c r="BF30" i="22" a="1"/>
  <c r="BF30" i="22" s="1"/>
  <c r="BG30" i="22" s="1"/>
  <c r="BC30" i="22" a="1"/>
  <c r="BC30" i="22" s="1"/>
  <c r="BD30" i="22" s="1"/>
  <c r="U30" i="22" s="1"/>
  <c r="AZ30" i="22" a="1"/>
  <c r="AZ30" i="22" s="1"/>
  <c r="BA30" i="22" s="1"/>
  <c r="T30" i="22" s="1"/>
  <c r="AW30" i="22" a="1"/>
  <c r="AW30" i="22" s="1"/>
  <c r="AX30" i="22" s="1"/>
  <c r="Q30" i="22" s="1"/>
  <c r="AT30" i="22" a="1"/>
  <c r="AT30" i="22" s="1"/>
  <c r="AU30" i="22" s="1"/>
  <c r="P30" i="22" s="1"/>
  <c r="AR30" i="22"/>
  <c r="N30" i="22"/>
  <c r="AK30" i="22" a="1"/>
  <c r="AK30" i="22" s="1"/>
  <c r="AL30" i="22" s="1"/>
  <c r="M30" i="22" s="1"/>
  <c r="AH30" i="22" a="1"/>
  <c r="AH30" i="22" s="1"/>
  <c r="AI30" i="22" s="1"/>
  <c r="L30" i="22" s="1"/>
  <c r="AE30" i="22" a="1"/>
  <c r="AE30" i="22" s="1"/>
  <c r="AF30" i="22" s="1"/>
  <c r="K30" i="22" s="1"/>
  <c r="AB30" i="22" a="1"/>
  <c r="AB30" i="22" s="1"/>
  <c r="AC30" i="22" s="1"/>
  <c r="J30" i="22" s="1"/>
  <c r="BI28" i="22" a="1"/>
  <c r="BI28" i="22" s="1"/>
  <c r="BJ28" i="22" s="1"/>
  <c r="BF28" i="22" a="1"/>
  <c r="BF28" i="22" s="1"/>
  <c r="BG28" i="22" s="1"/>
  <c r="BC28" i="22" a="1"/>
  <c r="BC28" i="22" s="1"/>
  <c r="BD28" i="22" s="1"/>
  <c r="U28" i="22" s="1"/>
  <c r="AZ28" i="22" a="1"/>
  <c r="AZ28" i="22" s="1"/>
  <c r="BA28" i="22" s="1"/>
  <c r="T28" i="22" s="1"/>
  <c r="AW28" i="22" a="1"/>
  <c r="AW28" i="22" s="1"/>
  <c r="AX28" i="22" s="1"/>
  <c r="Q28" i="22" s="1"/>
  <c r="AT28" i="22" a="1"/>
  <c r="AT28" i="22" s="1"/>
  <c r="AU28" i="22" s="1"/>
  <c r="P28" i="22" s="1"/>
  <c r="AK28" i="22" a="1"/>
  <c r="AK28" i="22" s="1"/>
  <c r="AL28" i="22" s="1"/>
  <c r="M28" i="22" s="1"/>
  <c r="AH28" i="22" a="1"/>
  <c r="AH28" i="22" s="1"/>
  <c r="AI28" i="22" s="1"/>
  <c r="L28" i="22" s="1"/>
  <c r="AE28" i="22" a="1"/>
  <c r="AE28" i="22" s="1"/>
  <c r="AF28" i="22" s="1"/>
  <c r="K28" i="22" s="1"/>
  <c r="AB28" i="22" a="1"/>
  <c r="AB28" i="22" s="1"/>
  <c r="AC28" i="22" s="1"/>
  <c r="J28" i="22" s="1"/>
  <c r="BI27" i="22" a="1"/>
  <c r="BI27" i="22" s="1"/>
  <c r="BJ27" i="22" s="1"/>
  <c r="BF27" i="22" a="1"/>
  <c r="BF27" i="22" s="1"/>
  <c r="BG27" i="22" s="1"/>
  <c r="BC27" i="22" a="1"/>
  <c r="BC27" i="22" s="1"/>
  <c r="BD27" i="22" s="1"/>
  <c r="U27" i="22" s="1"/>
  <c r="AZ27" i="22" a="1"/>
  <c r="AZ27" i="22" s="1"/>
  <c r="BA27" i="22" s="1"/>
  <c r="T27" i="22" s="1"/>
  <c r="AW27" i="22" a="1"/>
  <c r="AW27" i="22" s="1"/>
  <c r="AX27" i="22" s="1"/>
  <c r="Q27" i="22" s="1"/>
  <c r="AT27" i="22" a="1"/>
  <c r="AT27" i="22" s="1"/>
  <c r="AU27" i="22" s="1"/>
  <c r="P27" i="22" s="1"/>
  <c r="AR27" i="22"/>
  <c r="AK27" i="22" a="1"/>
  <c r="AK27" i="22" s="1"/>
  <c r="AL27" i="22" s="1"/>
  <c r="M27" i="22" s="1"/>
  <c r="AH27" i="22" a="1"/>
  <c r="AH27" i="22" s="1"/>
  <c r="AI27" i="22" s="1"/>
  <c r="L27" i="22" s="1"/>
  <c r="AE27" i="22" a="1"/>
  <c r="AE27" i="22" s="1"/>
  <c r="AF27" i="22" s="1"/>
  <c r="K27" i="22" s="1"/>
  <c r="AB27" i="22" a="1"/>
  <c r="AB27" i="22" s="1"/>
  <c r="AC27" i="22" s="1"/>
  <c r="J27" i="22" s="1"/>
  <c r="BI23" i="22" a="1"/>
  <c r="BI23" i="22" s="1"/>
  <c r="BJ23" i="22" s="1"/>
  <c r="BF23" i="22" a="1"/>
  <c r="BF23" i="22" s="1"/>
  <c r="BG23" i="22" s="1"/>
  <c r="BC23" i="22" a="1"/>
  <c r="BC23" i="22" s="1"/>
  <c r="BD23" i="22" s="1"/>
  <c r="U23" i="22" s="1"/>
  <c r="AZ23" i="22" a="1"/>
  <c r="AZ23" i="22" s="1"/>
  <c r="BA23" i="22" s="1"/>
  <c r="T23" i="22" s="1"/>
  <c r="AW23" i="22" a="1"/>
  <c r="AW23" i="22" s="1"/>
  <c r="AX23" i="22" s="1"/>
  <c r="Q23" i="22" s="1"/>
  <c r="AT23" i="22" a="1"/>
  <c r="AT23" i="22" s="1"/>
  <c r="AU23" i="22" s="1"/>
  <c r="P23" i="22" s="1"/>
  <c r="AK23" i="22" a="1"/>
  <c r="AK23" i="22" s="1"/>
  <c r="AL23" i="22" s="1"/>
  <c r="M23" i="22" s="1"/>
  <c r="AH23" i="22" a="1"/>
  <c r="AH23" i="22" s="1"/>
  <c r="AI23" i="22" s="1"/>
  <c r="L23" i="22" s="1"/>
  <c r="AE23" i="22" a="1"/>
  <c r="AE23" i="22" s="1"/>
  <c r="AF23" i="22" s="1"/>
  <c r="K23" i="22" s="1"/>
  <c r="AB23" i="22" a="1"/>
  <c r="AB23" i="22" s="1"/>
  <c r="AC23" i="22" s="1"/>
  <c r="J23" i="22" s="1"/>
  <c r="BI24" i="22" a="1"/>
  <c r="BI24" i="22" s="1"/>
  <c r="BJ24" i="22" s="1"/>
  <c r="BF24" i="22" a="1"/>
  <c r="BF24" i="22" s="1"/>
  <c r="BG24" i="22" s="1"/>
  <c r="BC24" i="22" a="1"/>
  <c r="BC24" i="22" s="1"/>
  <c r="BD24" i="22" s="1"/>
  <c r="U24" i="22" s="1"/>
  <c r="AZ24" i="22" a="1"/>
  <c r="AZ24" i="22" s="1"/>
  <c r="BA24" i="22" s="1"/>
  <c r="T24" i="22" s="1"/>
  <c r="AW24" i="22" a="1"/>
  <c r="AW24" i="22" s="1"/>
  <c r="AX24" i="22" s="1"/>
  <c r="Q24" i="22" s="1"/>
  <c r="AT24" i="22" a="1"/>
  <c r="AT24" i="22" s="1"/>
  <c r="AU24" i="22" s="1"/>
  <c r="P24" i="22" s="1"/>
  <c r="AK24" i="22" a="1"/>
  <c r="AK24" i="22" s="1"/>
  <c r="AL24" i="22" s="1"/>
  <c r="M24" i="22" s="1"/>
  <c r="AH24" i="22" a="1"/>
  <c r="AH24" i="22" s="1"/>
  <c r="AI24" i="22" s="1"/>
  <c r="L24" i="22" s="1"/>
  <c r="AE24" i="22" a="1"/>
  <c r="AE24" i="22" s="1"/>
  <c r="AF24" i="22" s="1"/>
  <c r="K24" i="22" s="1"/>
  <c r="AB24" i="22" a="1"/>
  <c r="AB24" i="22" s="1"/>
  <c r="AC24" i="22" s="1"/>
  <c r="J24" i="22" s="1"/>
  <c r="BI16" i="22" a="1"/>
  <c r="BI16" i="22" s="1"/>
  <c r="BJ16" i="22" s="1"/>
  <c r="BF16" i="22" a="1"/>
  <c r="BF16" i="22" s="1"/>
  <c r="BG16" i="22" s="1"/>
  <c r="BC16" i="22" a="1"/>
  <c r="BC16" i="22" s="1"/>
  <c r="BD16" i="22" s="1"/>
  <c r="U16" i="22" s="1"/>
  <c r="AZ16" i="22" a="1"/>
  <c r="AZ16" i="22" s="1"/>
  <c r="BA16" i="22" s="1"/>
  <c r="T16" i="22" s="1"/>
  <c r="AW16" i="22" a="1"/>
  <c r="AW16" i="22" s="1"/>
  <c r="AX16" i="22" s="1"/>
  <c r="Q16" i="22" s="1"/>
  <c r="AT16" i="22" a="1"/>
  <c r="AT16" i="22" s="1"/>
  <c r="AU16" i="22" s="1"/>
  <c r="P16" i="22" s="1"/>
  <c r="AR16" i="22"/>
  <c r="AK16" i="22" a="1"/>
  <c r="AK16" i="22" s="1"/>
  <c r="AL16" i="22" s="1"/>
  <c r="M16" i="22" s="1"/>
  <c r="AH16" i="22" a="1"/>
  <c r="AH16" i="22" s="1"/>
  <c r="AI16" i="22" s="1"/>
  <c r="L16" i="22" s="1"/>
  <c r="AE16" i="22" a="1"/>
  <c r="AE16" i="22" s="1"/>
  <c r="AF16" i="22" s="1"/>
  <c r="K16" i="22" s="1"/>
  <c r="AB16" i="22" a="1"/>
  <c r="AB16" i="22" s="1"/>
  <c r="AC16" i="22" s="1"/>
  <c r="J16" i="22" s="1"/>
  <c r="BI8" i="22" a="1"/>
  <c r="BI8" i="22" s="1"/>
  <c r="BJ8" i="22" s="1"/>
  <c r="BF8" i="22" a="1"/>
  <c r="BF8" i="22" s="1"/>
  <c r="BG8" i="22" s="1"/>
  <c r="BC8" i="22" a="1"/>
  <c r="BC8" i="22" s="1"/>
  <c r="BD8" i="22" s="1"/>
  <c r="U8" i="22" s="1"/>
  <c r="AZ8" i="22" a="1"/>
  <c r="AZ8" i="22" s="1"/>
  <c r="BA8" i="22" s="1"/>
  <c r="T8" i="22" s="1"/>
  <c r="AW8" i="22" a="1"/>
  <c r="AW8" i="22" s="1"/>
  <c r="AX8" i="22" s="1"/>
  <c r="Q8" i="22" s="1"/>
  <c r="AT8" i="22" a="1"/>
  <c r="AT8" i="22" s="1"/>
  <c r="AU8" i="22" s="1"/>
  <c r="P8" i="22" s="1"/>
  <c r="AR8" i="22"/>
  <c r="AK8" i="22" a="1"/>
  <c r="AK8" i="22" s="1"/>
  <c r="AL8" i="22" s="1"/>
  <c r="M8" i="22" s="1"/>
  <c r="AH8" i="22" a="1"/>
  <c r="AH8" i="22" s="1"/>
  <c r="AI8" i="22" s="1"/>
  <c r="L8" i="22" s="1"/>
  <c r="AE8" i="22" a="1"/>
  <c r="AE8" i="22" s="1"/>
  <c r="AF8" i="22" s="1"/>
  <c r="K8" i="22" s="1"/>
  <c r="AB8" i="22" a="1"/>
  <c r="AB8" i="22" s="1"/>
  <c r="AC8" i="22" s="1"/>
  <c r="J8" i="22" s="1"/>
  <c r="BI21" i="22" a="1"/>
  <c r="BI21" i="22" s="1"/>
  <c r="BJ21" i="22" s="1"/>
  <c r="BF21" i="22" a="1"/>
  <c r="BF21" i="22" s="1"/>
  <c r="BG21" i="22" s="1"/>
  <c r="BC21" i="22" a="1"/>
  <c r="BC21" i="22" s="1"/>
  <c r="BD21" i="22" s="1"/>
  <c r="U21" i="22" s="1"/>
  <c r="AZ21" i="22" a="1"/>
  <c r="AZ21" i="22" s="1"/>
  <c r="BA21" i="22" s="1"/>
  <c r="T21" i="22" s="1"/>
  <c r="AW21" i="22" a="1"/>
  <c r="AW21" i="22" s="1"/>
  <c r="AX21" i="22" s="1"/>
  <c r="Q21" i="22" s="1"/>
  <c r="AT21" i="22" a="1"/>
  <c r="AT21" i="22" s="1"/>
  <c r="AU21" i="22" s="1"/>
  <c r="P21" i="22" s="1"/>
  <c r="AR21" i="22"/>
  <c r="AK21" i="22" a="1"/>
  <c r="AK21" i="22" s="1"/>
  <c r="AL21" i="22" s="1"/>
  <c r="M21" i="22" s="1"/>
  <c r="AH21" i="22" a="1"/>
  <c r="AH21" i="22" s="1"/>
  <c r="AI21" i="22" s="1"/>
  <c r="L21" i="22" s="1"/>
  <c r="AE21" i="22" a="1"/>
  <c r="AE21" i="22" s="1"/>
  <c r="AF21" i="22" s="1"/>
  <c r="K21" i="22" s="1"/>
  <c r="AB21" i="22" a="1"/>
  <c r="AB21" i="22" s="1"/>
  <c r="AC21" i="22" s="1"/>
  <c r="J21" i="22" s="1"/>
  <c r="BI19" i="22" a="1"/>
  <c r="BI19" i="22" s="1"/>
  <c r="BJ19" i="22" s="1"/>
  <c r="BF19" i="22" a="1"/>
  <c r="BF19" i="22" s="1"/>
  <c r="BG19" i="22" s="1"/>
  <c r="BC19" i="22" a="1"/>
  <c r="BC19" i="22" s="1"/>
  <c r="BD19" i="22" s="1"/>
  <c r="U19" i="22" s="1"/>
  <c r="AZ19" i="22" a="1"/>
  <c r="AZ19" i="22" s="1"/>
  <c r="BA19" i="22" s="1"/>
  <c r="T19" i="22" s="1"/>
  <c r="AW19" i="22" a="1"/>
  <c r="AW19" i="22" s="1"/>
  <c r="AX19" i="22" s="1"/>
  <c r="Q19" i="22" s="1"/>
  <c r="AT19" i="22" a="1"/>
  <c r="AT19" i="22" s="1"/>
  <c r="AU19" i="22" s="1"/>
  <c r="P19" i="22" s="1"/>
  <c r="AR19" i="22"/>
  <c r="AK19" i="22" a="1"/>
  <c r="AK19" i="22" s="1"/>
  <c r="AL19" i="22" s="1"/>
  <c r="M19" i="22" s="1"/>
  <c r="AH19" i="22" a="1"/>
  <c r="AH19" i="22" s="1"/>
  <c r="AI19" i="22" s="1"/>
  <c r="L19" i="22" s="1"/>
  <c r="AE19" i="22" a="1"/>
  <c r="AE19" i="22" s="1"/>
  <c r="AF19" i="22" s="1"/>
  <c r="K19" i="22" s="1"/>
  <c r="AB19" i="22" a="1"/>
  <c r="AB19" i="22" s="1"/>
  <c r="AC19" i="22" s="1"/>
  <c r="J19" i="22" s="1"/>
  <c r="BI20" i="22" a="1"/>
  <c r="BI20" i="22" s="1"/>
  <c r="BJ20" i="22" s="1"/>
  <c r="BF20" i="22" a="1"/>
  <c r="BF20" i="22" s="1"/>
  <c r="BG20" i="22" s="1"/>
  <c r="BC20" i="22" a="1"/>
  <c r="BC20" i="22" s="1"/>
  <c r="BD20" i="22" s="1"/>
  <c r="U20" i="22" s="1"/>
  <c r="AZ20" i="22" a="1"/>
  <c r="AZ20" i="22" s="1"/>
  <c r="BA20" i="22" s="1"/>
  <c r="T20" i="22" s="1"/>
  <c r="AW20" i="22" a="1"/>
  <c r="AW20" i="22" s="1"/>
  <c r="AX20" i="22" s="1"/>
  <c r="Q20" i="22" s="1"/>
  <c r="AT20" i="22" a="1"/>
  <c r="AT20" i="22" s="1"/>
  <c r="AU20" i="22" s="1"/>
  <c r="P20" i="22" s="1"/>
  <c r="AK20" i="22" a="1"/>
  <c r="AK20" i="22" s="1"/>
  <c r="AL20" i="22" s="1"/>
  <c r="M20" i="22" s="1"/>
  <c r="AH20" i="22" a="1"/>
  <c r="AH20" i="22" s="1"/>
  <c r="AI20" i="22" s="1"/>
  <c r="L20" i="22" s="1"/>
  <c r="AE20" i="22" a="1"/>
  <c r="AE20" i="22" s="1"/>
  <c r="AF20" i="22" s="1"/>
  <c r="K20" i="22" s="1"/>
  <c r="AB20" i="22" a="1"/>
  <c r="AB20" i="22" s="1"/>
  <c r="AC20" i="22" s="1"/>
  <c r="J20" i="22" s="1"/>
  <c r="BI18" i="22" a="1"/>
  <c r="BI18" i="22" s="1"/>
  <c r="BJ18" i="22" s="1"/>
  <c r="BF18" i="22" a="1"/>
  <c r="BF18" i="22" s="1"/>
  <c r="BG18" i="22" s="1"/>
  <c r="BC18" i="22" a="1"/>
  <c r="BC18" i="22" s="1"/>
  <c r="BD18" i="22" s="1"/>
  <c r="U18" i="22" s="1"/>
  <c r="AZ18" i="22" a="1"/>
  <c r="AZ18" i="22" s="1"/>
  <c r="BA18" i="22" s="1"/>
  <c r="T18" i="22" s="1"/>
  <c r="AW18" i="22" a="1"/>
  <c r="AW18" i="22" s="1"/>
  <c r="AX18" i="22" s="1"/>
  <c r="Q18" i="22" s="1"/>
  <c r="AT18" i="22" a="1"/>
  <c r="AT18" i="22" s="1"/>
  <c r="AU18" i="22" s="1"/>
  <c r="P18" i="22" s="1"/>
  <c r="AK18" i="22" a="1"/>
  <c r="AK18" i="22" s="1"/>
  <c r="AL18" i="22" s="1"/>
  <c r="M18" i="22" s="1"/>
  <c r="AH18" i="22" a="1"/>
  <c r="AH18" i="22" s="1"/>
  <c r="AI18" i="22" s="1"/>
  <c r="L18" i="22" s="1"/>
  <c r="AE18" i="22" a="1"/>
  <c r="AE18" i="22" s="1"/>
  <c r="AF18" i="22" s="1"/>
  <c r="K18" i="22" s="1"/>
  <c r="AB18" i="22" a="1"/>
  <c r="AB18" i="22" s="1"/>
  <c r="AC18" i="22" s="1"/>
  <c r="J18" i="22" s="1"/>
  <c r="BI13" i="22" a="1"/>
  <c r="BI13" i="22" s="1"/>
  <c r="BJ13" i="22" s="1"/>
  <c r="BF13" i="22" a="1"/>
  <c r="BF13" i="22" s="1"/>
  <c r="BG13" i="22" s="1"/>
  <c r="BC13" i="22" a="1"/>
  <c r="BC13" i="22" s="1"/>
  <c r="BD13" i="22" s="1"/>
  <c r="U13" i="22" s="1"/>
  <c r="AZ13" i="22" a="1"/>
  <c r="AZ13" i="22" s="1"/>
  <c r="BA13" i="22" s="1"/>
  <c r="T13" i="22" s="1"/>
  <c r="AW13" i="22" a="1"/>
  <c r="AW13" i="22" s="1"/>
  <c r="AX13" i="22" s="1"/>
  <c r="Q13" i="22" s="1"/>
  <c r="AT13" i="22" a="1"/>
  <c r="AT13" i="22" s="1"/>
  <c r="AU13" i="22" s="1"/>
  <c r="P13" i="22" s="1"/>
  <c r="AK13" i="22" a="1"/>
  <c r="AK13" i="22" s="1"/>
  <c r="AL13" i="22" s="1"/>
  <c r="M13" i="22" s="1"/>
  <c r="AH13" i="22" a="1"/>
  <c r="AH13" i="22" s="1"/>
  <c r="AI13" i="22" s="1"/>
  <c r="L13" i="22" s="1"/>
  <c r="AE13" i="22" a="1"/>
  <c r="AE13" i="22" s="1"/>
  <c r="AF13" i="22" s="1"/>
  <c r="K13" i="22" s="1"/>
  <c r="AB13" i="22" a="1"/>
  <c r="AB13" i="22" s="1"/>
  <c r="AC13" i="22" s="1"/>
  <c r="J13" i="22" s="1"/>
  <c r="BI29" i="22" a="1"/>
  <c r="BI29" i="22" s="1"/>
  <c r="BJ29" i="22" s="1"/>
  <c r="BF29" i="22" a="1"/>
  <c r="BF29" i="22" s="1"/>
  <c r="BG29" i="22" s="1"/>
  <c r="BC29" i="22" a="1"/>
  <c r="BC29" i="22" s="1"/>
  <c r="BD29" i="22" s="1"/>
  <c r="U29" i="22" s="1"/>
  <c r="AZ29" i="22" a="1"/>
  <c r="AZ29" i="22" s="1"/>
  <c r="BA29" i="22" s="1"/>
  <c r="T29" i="22" s="1"/>
  <c r="AW29" i="22" a="1"/>
  <c r="AW29" i="22" s="1"/>
  <c r="AX29" i="22" s="1"/>
  <c r="Q29" i="22" s="1"/>
  <c r="AT29" i="22" a="1"/>
  <c r="AT29" i="22" s="1"/>
  <c r="AU29" i="22" s="1"/>
  <c r="P29" i="22" s="1"/>
  <c r="AR29" i="22"/>
  <c r="AK29" i="22" a="1"/>
  <c r="AK29" i="22" s="1"/>
  <c r="AL29" i="22" s="1"/>
  <c r="M29" i="22" s="1"/>
  <c r="AH29" i="22" a="1"/>
  <c r="AH29" i="22" s="1"/>
  <c r="AI29" i="22" s="1"/>
  <c r="L29" i="22" s="1"/>
  <c r="AE29" i="22" a="1"/>
  <c r="AE29" i="22" s="1"/>
  <c r="AF29" i="22" s="1"/>
  <c r="K29" i="22" s="1"/>
  <c r="AB29" i="22" a="1"/>
  <c r="AB29" i="22" s="1"/>
  <c r="AC29" i="22" s="1"/>
  <c r="J29" i="22" s="1"/>
  <c r="BI14" i="22" a="1"/>
  <c r="BI14" i="22" s="1"/>
  <c r="BJ14" i="22" s="1"/>
  <c r="BF14" i="22" a="1"/>
  <c r="BF14" i="22" s="1"/>
  <c r="BG14" i="22" s="1"/>
  <c r="BC14" i="22" a="1"/>
  <c r="BC14" i="22" s="1"/>
  <c r="BD14" i="22" s="1"/>
  <c r="U14" i="22" s="1"/>
  <c r="AZ14" i="22" a="1"/>
  <c r="AZ14" i="22" s="1"/>
  <c r="BA14" i="22" s="1"/>
  <c r="T14" i="22" s="1"/>
  <c r="AW14" i="22" a="1"/>
  <c r="AW14" i="22" s="1"/>
  <c r="AX14" i="22" s="1"/>
  <c r="Q14" i="22" s="1"/>
  <c r="AT14" i="22" a="1"/>
  <c r="AT14" i="22" s="1"/>
  <c r="AU14" i="22" s="1"/>
  <c r="P14" i="22" s="1"/>
  <c r="AK14" i="22" a="1"/>
  <c r="AK14" i="22" s="1"/>
  <c r="AL14" i="22" s="1"/>
  <c r="M14" i="22" s="1"/>
  <c r="AH14" i="22" a="1"/>
  <c r="AH14" i="22" s="1"/>
  <c r="AI14" i="22" s="1"/>
  <c r="L14" i="22" s="1"/>
  <c r="AE14" i="22" a="1"/>
  <c r="AE14" i="22" s="1"/>
  <c r="AF14" i="22" s="1"/>
  <c r="K14" i="22" s="1"/>
  <c r="AB14" i="22" a="1"/>
  <c r="AB14" i="22" s="1"/>
  <c r="AC14" i="22" s="1"/>
  <c r="J14" i="22" s="1"/>
  <c r="BI15" i="22" a="1"/>
  <c r="BI15" i="22" s="1"/>
  <c r="BJ15" i="22" s="1"/>
  <c r="BF15" i="22" a="1"/>
  <c r="BF15" i="22" s="1"/>
  <c r="BG15" i="22" s="1"/>
  <c r="BC15" i="22" a="1"/>
  <c r="BC15" i="22" s="1"/>
  <c r="BD15" i="22" s="1"/>
  <c r="U15" i="22" s="1"/>
  <c r="AZ15" i="22" a="1"/>
  <c r="AZ15" i="22" s="1"/>
  <c r="BA15" i="22" s="1"/>
  <c r="T15" i="22" s="1"/>
  <c r="AW15" i="22" a="1"/>
  <c r="AW15" i="22" s="1"/>
  <c r="AX15" i="22" s="1"/>
  <c r="Q15" i="22" s="1"/>
  <c r="AT15" i="22" a="1"/>
  <c r="AT15" i="22" s="1"/>
  <c r="AU15" i="22" s="1"/>
  <c r="P15" i="22" s="1"/>
  <c r="AK15" i="22" a="1"/>
  <c r="AK15" i="22" s="1"/>
  <c r="AL15" i="22" s="1"/>
  <c r="M15" i="22" s="1"/>
  <c r="AH15" i="22" a="1"/>
  <c r="AH15" i="22" s="1"/>
  <c r="AI15" i="22" s="1"/>
  <c r="L15" i="22" s="1"/>
  <c r="AE15" i="22" a="1"/>
  <c r="AE15" i="22" s="1"/>
  <c r="AF15" i="22" s="1"/>
  <c r="K15" i="22" s="1"/>
  <c r="AB15" i="22" a="1"/>
  <c r="AB15" i="22" s="1"/>
  <c r="AC15" i="22" s="1"/>
  <c r="J15" i="22" s="1"/>
  <c r="BI12" i="22" a="1"/>
  <c r="BI12" i="22" s="1"/>
  <c r="BJ12" i="22" s="1"/>
  <c r="BF12" i="22" a="1"/>
  <c r="BF12" i="22" s="1"/>
  <c r="BG12" i="22" s="1"/>
  <c r="BC12" i="22" a="1"/>
  <c r="BC12" i="22" s="1"/>
  <c r="BD12" i="22" s="1"/>
  <c r="U12" i="22" s="1"/>
  <c r="AZ12" i="22" a="1"/>
  <c r="AZ12" i="22" s="1"/>
  <c r="BA12" i="22" s="1"/>
  <c r="T12" i="22" s="1"/>
  <c r="AW12" i="22" a="1"/>
  <c r="AW12" i="22" s="1"/>
  <c r="AX12" i="22" s="1"/>
  <c r="Q12" i="22" s="1"/>
  <c r="AT12" i="22" a="1"/>
  <c r="AT12" i="22" s="1"/>
  <c r="AU12" i="22" s="1"/>
  <c r="P12" i="22" s="1"/>
  <c r="AK12" i="22" a="1"/>
  <c r="AK12" i="22" s="1"/>
  <c r="AL12" i="22" s="1"/>
  <c r="M12" i="22" s="1"/>
  <c r="AH12" i="22" a="1"/>
  <c r="AH12" i="22" s="1"/>
  <c r="AI12" i="22" s="1"/>
  <c r="L12" i="22" s="1"/>
  <c r="AE12" i="22" a="1"/>
  <c r="AE12" i="22" s="1"/>
  <c r="AF12" i="22" s="1"/>
  <c r="K12" i="22" s="1"/>
  <c r="AB12" i="22" a="1"/>
  <c r="AB12" i="22" s="1"/>
  <c r="AC12" i="22" s="1"/>
  <c r="J12" i="22" s="1"/>
  <c r="BI26" i="22" a="1"/>
  <c r="BI26" i="22" s="1"/>
  <c r="BJ26" i="22" s="1"/>
  <c r="BF26" i="22" a="1"/>
  <c r="BF26" i="22" s="1"/>
  <c r="BG26" i="22" s="1"/>
  <c r="BC26" i="22" a="1"/>
  <c r="BC26" i="22" s="1"/>
  <c r="BD26" i="22" s="1"/>
  <c r="U26" i="22" s="1"/>
  <c r="AZ26" i="22" a="1"/>
  <c r="AZ26" i="22" s="1"/>
  <c r="BA26" i="22" s="1"/>
  <c r="T26" i="22" s="1"/>
  <c r="AW26" i="22" a="1"/>
  <c r="AW26" i="22" s="1"/>
  <c r="AX26" i="22" s="1"/>
  <c r="Q26" i="22" s="1"/>
  <c r="AT26" i="22" a="1"/>
  <c r="AT26" i="22" s="1"/>
  <c r="AU26" i="22" s="1"/>
  <c r="P26" i="22" s="1"/>
  <c r="AR26" i="22"/>
  <c r="AK26" i="22" a="1"/>
  <c r="AK26" i="22" s="1"/>
  <c r="AL26" i="22" s="1"/>
  <c r="M26" i="22" s="1"/>
  <c r="AH26" i="22" a="1"/>
  <c r="AH26" i="22" s="1"/>
  <c r="AI26" i="22" s="1"/>
  <c r="L26" i="22" s="1"/>
  <c r="AE26" i="22" a="1"/>
  <c r="AE26" i="22" s="1"/>
  <c r="AF26" i="22" s="1"/>
  <c r="K26" i="22" s="1"/>
  <c r="AB26" i="22" a="1"/>
  <c r="AB26" i="22" s="1"/>
  <c r="AC26" i="22" s="1"/>
  <c r="J26" i="22" s="1"/>
  <c r="BI17" i="22" a="1"/>
  <c r="BI17" i="22" s="1"/>
  <c r="BJ17" i="22" s="1"/>
  <c r="BF17" i="22" a="1"/>
  <c r="BF17" i="22" s="1"/>
  <c r="BG17" i="22" s="1"/>
  <c r="BC17" i="22" a="1"/>
  <c r="BC17" i="22" s="1"/>
  <c r="BD17" i="22" s="1"/>
  <c r="U17" i="22" s="1"/>
  <c r="AZ17" i="22" a="1"/>
  <c r="AZ17" i="22" s="1"/>
  <c r="BA17" i="22" s="1"/>
  <c r="T17" i="22" s="1"/>
  <c r="AW17" i="22" a="1"/>
  <c r="AW17" i="22" s="1"/>
  <c r="AX17" i="22" s="1"/>
  <c r="Q17" i="22" s="1"/>
  <c r="AT17" i="22" a="1"/>
  <c r="AT17" i="22" s="1"/>
  <c r="AU17" i="22" s="1"/>
  <c r="P17" i="22" s="1"/>
  <c r="AK17" i="22" a="1"/>
  <c r="AK17" i="22" s="1"/>
  <c r="AL17" i="22" s="1"/>
  <c r="M17" i="22" s="1"/>
  <c r="AH17" i="22" a="1"/>
  <c r="AH17" i="22" s="1"/>
  <c r="AI17" i="22" s="1"/>
  <c r="L17" i="22" s="1"/>
  <c r="AE17" i="22" a="1"/>
  <c r="AE17" i="22" s="1"/>
  <c r="AF17" i="22" s="1"/>
  <c r="K17" i="22" s="1"/>
  <c r="AB17" i="22" a="1"/>
  <c r="AB17" i="22" s="1"/>
  <c r="AC17" i="22" s="1"/>
  <c r="J17" i="22" s="1"/>
  <c r="BI7" i="22" a="1"/>
  <c r="BI7" i="22" s="1"/>
  <c r="BJ7" i="22" s="1"/>
  <c r="BF7" i="22" a="1"/>
  <c r="BF7" i="22" s="1"/>
  <c r="BG7" i="22" s="1"/>
  <c r="BC7" i="22" a="1"/>
  <c r="BC7" i="22" s="1"/>
  <c r="BD7" i="22" s="1"/>
  <c r="U7" i="22" s="1"/>
  <c r="AZ7" i="22" a="1"/>
  <c r="AZ7" i="22" s="1"/>
  <c r="BA7" i="22" s="1"/>
  <c r="T7" i="22" s="1"/>
  <c r="AW7" i="22" a="1"/>
  <c r="AW7" i="22" s="1"/>
  <c r="AX7" i="22" s="1"/>
  <c r="Q7" i="22" s="1"/>
  <c r="AT7" i="22" a="1"/>
  <c r="AT7" i="22" s="1"/>
  <c r="AU7" i="22" s="1"/>
  <c r="P7" i="22" s="1"/>
  <c r="AK7" i="22" a="1"/>
  <c r="AK7" i="22" s="1"/>
  <c r="AL7" i="22" s="1"/>
  <c r="M7" i="22" s="1"/>
  <c r="AH7" i="22" a="1"/>
  <c r="AH7" i="22" s="1"/>
  <c r="AI7" i="22" s="1"/>
  <c r="L7" i="22" s="1"/>
  <c r="AE7" i="22" a="1"/>
  <c r="AE7" i="22" s="1"/>
  <c r="AF7" i="22" s="1"/>
  <c r="K7" i="22" s="1"/>
  <c r="AB7" i="22" a="1"/>
  <c r="AB7" i="22" s="1"/>
  <c r="AC7" i="22" s="1"/>
  <c r="J7" i="22" s="1"/>
  <c r="BI10" i="22" a="1"/>
  <c r="BI10" i="22" s="1"/>
  <c r="BJ10" i="22" s="1"/>
  <c r="BF10" i="22" a="1"/>
  <c r="BF10" i="22" s="1"/>
  <c r="BG10" i="22" s="1"/>
  <c r="BC10" i="22" a="1"/>
  <c r="BC10" i="22" s="1"/>
  <c r="BD10" i="22" s="1"/>
  <c r="U10" i="22" s="1"/>
  <c r="AZ10" i="22" a="1"/>
  <c r="AZ10" i="22" s="1"/>
  <c r="BA10" i="22" s="1"/>
  <c r="T10" i="22" s="1"/>
  <c r="AW10" i="22" a="1"/>
  <c r="AW10" i="22" s="1"/>
  <c r="AX10" i="22" s="1"/>
  <c r="Q10" i="22" s="1"/>
  <c r="AT10" i="22" a="1"/>
  <c r="AT10" i="22" s="1"/>
  <c r="AU10" i="22" s="1"/>
  <c r="P10" i="22" s="1"/>
  <c r="AK10" i="22" a="1"/>
  <c r="AK10" i="22" s="1"/>
  <c r="AL10" i="22" s="1"/>
  <c r="M10" i="22" s="1"/>
  <c r="AH10" i="22" a="1"/>
  <c r="AH10" i="22" s="1"/>
  <c r="AI10" i="22" s="1"/>
  <c r="L10" i="22" s="1"/>
  <c r="AE10" i="22" a="1"/>
  <c r="AE10" i="22" s="1"/>
  <c r="AF10" i="22" s="1"/>
  <c r="K10" i="22" s="1"/>
  <c r="AB10" i="22" a="1"/>
  <c r="AB10" i="22" s="1"/>
  <c r="AC10" i="22" s="1"/>
  <c r="J10" i="22" s="1"/>
  <c r="BI11" i="22" a="1"/>
  <c r="BI11" i="22" s="1"/>
  <c r="BJ11" i="22" s="1"/>
  <c r="BF11" i="22" a="1"/>
  <c r="BF11" i="22" s="1"/>
  <c r="BG11" i="22" s="1"/>
  <c r="BC11" i="22" a="1"/>
  <c r="BC11" i="22" s="1"/>
  <c r="BD11" i="22" s="1"/>
  <c r="U11" i="22" s="1"/>
  <c r="AZ11" i="22" a="1"/>
  <c r="AZ11" i="22" s="1"/>
  <c r="BA11" i="22" s="1"/>
  <c r="T11" i="22" s="1"/>
  <c r="AW11" i="22" a="1"/>
  <c r="AW11" i="22" s="1"/>
  <c r="AX11" i="22" s="1"/>
  <c r="Q11" i="22" s="1"/>
  <c r="AT11" i="22" a="1"/>
  <c r="AT11" i="22" s="1"/>
  <c r="AU11" i="22" s="1"/>
  <c r="P11" i="22" s="1"/>
  <c r="AK11" i="22" a="1"/>
  <c r="AK11" i="22" s="1"/>
  <c r="AL11" i="22" s="1"/>
  <c r="M11" i="22" s="1"/>
  <c r="AH11" i="22" a="1"/>
  <c r="AH11" i="22" s="1"/>
  <c r="AI11" i="22" s="1"/>
  <c r="L11" i="22" s="1"/>
  <c r="AE11" i="22" a="1"/>
  <c r="AE11" i="22" s="1"/>
  <c r="AF11" i="22" s="1"/>
  <c r="K11" i="22" s="1"/>
  <c r="AB11" i="22" a="1"/>
  <c r="AB11" i="22" s="1"/>
  <c r="AC11" i="22" s="1"/>
  <c r="J11" i="22" s="1"/>
  <c r="BI6" i="22" a="1"/>
  <c r="BI6" i="22" s="1"/>
  <c r="BJ6" i="22" s="1"/>
  <c r="BF6" i="22" a="1"/>
  <c r="BF6" i="22" s="1"/>
  <c r="BG6" i="22" s="1"/>
  <c r="BC6" i="22" a="1"/>
  <c r="BC6" i="22" s="1"/>
  <c r="BD6" i="22" s="1"/>
  <c r="U6" i="22" s="1"/>
  <c r="AZ6" i="22" a="1"/>
  <c r="AZ6" i="22" s="1"/>
  <c r="BA6" i="22" s="1"/>
  <c r="T6" i="22" s="1"/>
  <c r="AW6" i="22" a="1"/>
  <c r="AW6" i="22" s="1"/>
  <c r="AX6" i="22" s="1"/>
  <c r="Q6" i="22" s="1"/>
  <c r="AT6" i="22" a="1"/>
  <c r="AT6" i="22" s="1"/>
  <c r="AU6" i="22" s="1"/>
  <c r="P6" i="22" s="1"/>
  <c r="AK6" i="22" a="1"/>
  <c r="AK6" i="22" s="1"/>
  <c r="AL6" i="22" s="1"/>
  <c r="M6" i="22" s="1"/>
  <c r="AH6" i="22" a="1"/>
  <c r="AH6" i="22" s="1"/>
  <c r="AI6" i="22" s="1"/>
  <c r="L6" i="22" s="1"/>
  <c r="AE6" i="22" a="1"/>
  <c r="AE6" i="22" s="1"/>
  <c r="AF6" i="22" s="1"/>
  <c r="K6" i="22" s="1"/>
  <c r="AB6" i="22" a="1"/>
  <c r="AB6" i="22" s="1"/>
  <c r="AC6" i="22" s="1"/>
  <c r="J6" i="22" s="1"/>
  <c r="BI25" i="22" a="1"/>
  <c r="BI25" i="22" s="1"/>
  <c r="BJ25" i="22" s="1"/>
  <c r="BF25" i="22" a="1"/>
  <c r="BF25" i="22" s="1"/>
  <c r="BG25" i="22" s="1"/>
  <c r="BC25" i="22" a="1"/>
  <c r="BC25" i="22" s="1"/>
  <c r="BD25" i="22" s="1"/>
  <c r="U25" i="22" s="1"/>
  <c r="AZ25" i="22" a="1"/>
  <c r="AZ25" i="22" s="1"/>
  <c r="BA25" i="22" s="1"/>
  <c r="T25" i="22" s="1"/>
  <c r="AW25" i="22" a="1"/>
  <c r="AW25" i="22" s="1"/>
  <c r="AX25" i="22" s="1"/>
  <c r="Q25" i="22" s="1"/>
  <c r="AT25" i="22" a="1"/>
  <c r="AT25" i="22" s="1"/>
  <c r="AU25" i="22" s="1"/>
  <c r="P25" i="22" s="1"/>
  <c r="AR25" i="22"/>
  <c r="AK25" i="22" a="1"/>
  <c r="AK25" i="22" s="1"/>
  <c r="AL25" i="22" s="1"/>
  <c r="M25" i="22" s="1"/>
  <c r="AH25" i="22" a="1"/>
  <c r="AH25" i="22" s="1"/>
  <c r="AI25" i="22" s="1"/>
  <c r="L25" i="22" s="1"/>
  <c r="AE25" i="22" a="1"/>
  <c r="AE25" i="22" s="1"/>
  <c r="AF25" i="22" s="1"/>
  <c r="K25" i="22" s="1"/>
  <c r="AB25" i="22" a="1"/>
  <c r="AB25" i="22" s="1"/>
  <c r="AC25" i="22" s="1"/>
  <c r="J25" i="22" s="1"/>
  <c r="BI5" i="22" a="1"/>
  <c r="BI5" i="22" s="1"/>
  <c r="BJ5" i="22" s="1"/>
  <c r="BF5" i="22" a="1"/>
  <c r="BF5" i="22" s="1"/>
  <c r="BG5" i="22" s="1"/>
  <c r="BC5" i="22" a="1"/>
  <c r="BC5" i="22" s="1"/>
  <c r="BD5" i="22" s="1"/>
  <c r="U5" i="22" s="1"/>
  <c r="AZ5" i="22" a="1"/>
  <c r="AZ5" i="22" s="1"/>
  <c r="BA5" i="22" s="1"/>
  <c r="T5" i="22" s="1"/>
  <c r="AW5" i="22" a="1"/>
  <c r="AW5" i="22" s="1"/>
  <c r="AX5" i="22" s="1"/>
  <c r="Q5" i="22" s="1"/>
  <c r="AT5" i="22" a="1"/>
  <c r="AT5" i="22" s="1"/>
  <c r="AU5" i="22" s="1"/>
  <c r="P5" i="22" s="1"/>
  <c r="AK5" i="22" a="1"/>
  <c r="AK5" i="22" s="1"/>
  <c r="AL5" i="22" s="1"/>
  <c r="M5" i="22" s="1"/>
  <c r="AH5" i="22" a="1"/>
  <c r="AH5" i="22" s="1"/>
  <c r="AI5" i="22" s="1"/>
  <c r="L5" i="22" s="1"/>
  <c r="AE5" i="22" a="1"/>
  <c r="AE5" i="22" s="1"/>
  <c r="AF5" i="22" s="1"/>
  <c r="K5" i="22" s="1"/>
  <c r="AB5" i="22" a="1"/>
  <c r="AB5" i="22" s="1"/>
  <c r="AC5" i="22" s="1"/>
  <c r="J5" i="22" s="1"/>
  <c r="BI22" i="22" a="1"/>
  <c r="BI22" i="22" s="1"/>
  <c r="BJ22" i="22" s="1"/>
  <c r="BF22" i="22" a="1"/>
  <c r="BF22" i="22" s="1"/>
  <c r="BG22" i="22" s="1"/>
  <c r="BC22" i="22" a="1"/>
  <c r="BC22" i="22" s="1"/>
  <c r="BD22" i="22" s="1"/>
  <c r="U22" i="22" s="1"/>
  <c r="AZ22" i="22" a="1"/>
  <c r="AZ22" i="22" s="1"/>
  <c r="BA22" i="22" s="1"/>
  <c r="T22" i="22" s="1"/>
  <c r="AW22" i="22" a="1"/>
  <c r="AW22" i="22" s="1"/>
  <c r="AX22" i="22" s="1"/>
  <c r="Q22" i="22" s="1"/>
  <c r="AT22" i="22" a="1"/>
  <c r="AT22" i="22" s="1"/>
  <c r="AU22" i="22" s="1"/>
  <c r="P22" i="22" s="1"/>
  <c r="AR22" i="22"/>
  <c r="AK22" i="22" a="1"/>
  <c r="AK22" i="22" s="1"/>
  <c r="AL22" i="22" s="1"/>
  <c r="M22" i="22" s="1"/>
  <c r="AH22" i="22" a="1"/>
  <c r="AH22" i="22" s="1"/>
  <c r="AI22" i="22" s="1"/>
  <c r="L22" i="22" s="1"/>
  <c r="AE22" i="22" a="1"/>
  <c r="AE22" i="22" s="1"/>
  <c r="AF22" i="22" s="1"/>
  <c r="K22" i="22" s="1"/>
  <c r="AB22" i="22" a="1"/>
  <c r="AB22" i="22" s="1"/>
  <c r="AC22" i="22" s="1"/>
  <c r="J22" i="22" s="1"/>
  <c r="BI4" i="22" a="1"/>
  <c r="BI4" i="22" s="1"/>
  <c r="BJ4" i="22" s="1"/>
  <c r="BF4" i="22" a="1"/>
  <c r="BF4" i="22" s="1"/>
  <c r="BG4" i="22" s="1"/>
  <c r="BC4" i="22" a="1"/>
  <c r="BC4" i="22" s="1"/>
  <c r="BD4" i="22" s="1"/>
  <c r="U4" i="22" s="1"/>
  <c r="AZ4" i="22" a="1"/>
  <c r="AZ4" i="22" s="1"/>
  <c r="BA4" i="22" s="1"/>
  <c r="T4" i="22" s="1"/>
  <c r="AW4" i="22" a="1"/>
  <c r="AW4" i="22" s="1"/>
  <c r="AX4" i="22" s="1"/>
  <c r="Q4" i="22" s="1"/>
  <c r="AT4" i="22" a="1"/>
  <c r="AT4" i="22" s="1"/>
  <c r="AU4" i="22" s="1"/>
  <c r="P4" i="22" s="1"/>
  <c r="AK4" i="22" a="1"/>
  <c r="AK4" i="22" s="1"/>
  <c r="AL4" i="22" s="1"/>
  <c r="M4" i="22" s="1"/>
  <c r="AH4" i="22" a="1"/>
  <c r="AH4" i="22" s="1"/>
  <c r="AI4" i="22" s="1"/>
  <c r="L4" i="22" s="1"/>
  <c r="AE4" i="22" a="1"/>
  <c r="AE4" i="22" s="1"/>
  <c r="AF4" i="22" s="1"/>
  <c r="K4" i="22" s="1"/>
  <c r="AB4" i="22" a="1"/>
  <c r="AB4" i="22" s="1"/>
  <c r="AC4" i="22" s="1"/>
  <c r="J4" i="22" s="1"/>
  <c r="BI9" i="22" a="1"/>
  <c r="BI9" i="22" s="1"/>
  <c r="BJ9" i="22" s="1"/>
  <c r="BF9" i="22" a="1"/>
  <c r="BF9" i="22" s="1"/>
  <c r="BG9" i="22" s="1"/>
  <c r="BC9" i="22" a="1"/>
  <c r="BC9" i="22" s="1"/>
  <c r="BD9" i="22" s="1"/>
  <c r="U9" i="22" s="1"/>
  <c r="AZ9" i="22" a="1"/>
  <c r="AZ9" i="22" s="1"/>
  <c r="BA9" i="22" s="1"/>
  <c r="T9" i="22" s="1"/>
  <c r="AW9" i="22" a="1"/>
  <c r="AW9" i="22" s="1"/>
  <c r="AX9" i="22" s="1"/>
  <c r="Q9" i="22" s="1"/>
  <c r="AT9" i="22" a="1"/>
  <c r="AT9" i="22" s="1"/>
  <c r="AU9" i="22" s="1"/>
  <c r="P9" i="22" s="1"/>
  <c r="AK9" i="22" a="1"/>
  <c r="AK9" i="22" s="1"/>
  <c r="AL9" i="22" s="1"/>
  <c r="M9" i="22" s="1"/>
  <c r="AH9" i="22" a="1"/>
  <c r="AH9" i="22" s="1"/>
  <c r="AI9" i="22" s="1"/>
  <c r="L9" i="22" s="1"/>
  <c r="AE9" i="22" a="1"/>
  <c r="AE9" i="22" s="1"/>
  <c r="AF9" i="22" s="1"/>
  <c r="K9" i="22" s="1"/>
  <c r="AB9" i="22" a="1"/>
  <c r="AB9" i="22" s="1"/>
  <c r="AC9" i="22" s="1"/>
  <c r="J9" i="22" s="1"/>
  <c r="BI2" i="22"/>
  <c r="BF2" i="22"/>
  <c r="BC2" i="22"/>
  <c r="U2" i="22" s="1"/>
  <c r="AZ2" i="22"/>
  <c r="T2" i="22" s="1"/>
  <c r="AW2" i="22"/>
  <c r="Q2" i="22" s="1"/>
  <c r="AT2" i="22"/>
  <c r="P2" i="22" s="1"/>
  <c r="AQ2" i="22"/>
  <c r="O2" i="22" s="1"/>
  <c r="N2" i="22"/>
  <c r="AK2" i="22"/>
  <c r="AH2" i="22"/>
  <c r="AE2" i="22"/>
  <c r="AB2" i="22"/>
  <c r="J2" i="22" s="1"/>
  <c r="Y2" i="22"/>
  <c r="V2" i="22"/>
  <c r="H2" i="22" s="1"/>
  <c r="S2" i="22"/>
  <c r="R2" i="22"/>
  <c r="M2" i="22"/>
  <c r="L2" i="22"/>
  <c r="K2" i="22"/>
  <c r="I2" i="22"/>
  <c r="T1" i="22"/>
  <c r="R1" i="22"/>
  <c r="P1" i="22"/>
  <c r="N1" i="22"/>
  <c r="L1" i="22"/>
  <c r="J1" i="22"/>
  <c r="H1" i="22"/>
  <c r="T1" i="2"/>
  <c r="R1" i="2"/>
  <c r="P1" i="2"/>
  <c r="N1" i="2"/>
  <c r="L1" i="2"/>
  <c r="J1" i="2"/>
  <c r="H1" i="2"/>
  <c r="S2" i="2"/>
  <c r="R2" i="2"/>
  <c r="BI2" i="2"/>
  <c r="BF2" i="2"/>
  <c r="AQ2" i="2"/>
  <c r="AK2" i="2"/>
  <c r="AH2" i="2"/>
  <c r="AE2" i="2"/>
  <c r="AB2" i="2"/>
  <c r="Y2" i="2"/>
  <c r="V2" i="2"/>
  <c r="H47" i="21"/>
  <c r="C47" i="21"/>
  <c r="H46" i="21"/>
  <c r="C46" i="21"/>
  <c r="H45" i="21"/>
  <c r="C45" i="21"/>
  <c r="H44" i="21"/>
  <c r="C44" i="21"/>
  <c r="H43" i="21"/>
  <c r="C43" i="21"/>
  <c r="H42" i="21"/>
  <c r="C42" i="21"/>
  <c r="H41" i="21"/>
  <c r="C41" i="21"/>
  <c r="H40" i="21"/>
  <c r="C40" i="21"/>
  <c r="H39" i="21"/>
  <c r="C39" i="21"/>
  <c r="H38" i="21"/>
  <c r="C38" i="21"/>
  <c r="H37" i="21"/>
  <c r="C37" i="21"/>
  <c r="H36" i="21"/>
  <c r="C36" i="21"/>
  <c r="H35" i="21"/>
  <c r="C35" i="21"/>
  <c r="H34" i="21"/>
  <c r="C34" i="21"/>
  <c r="H33" i="21"/>
  <c r="C33" i="21"/>
  <c r="H32" i="21"/>
  <c r="C32" i="21"/>
  <c r="H31" i="21"/>
  <c r="C31" i="21"/>
  <c r="H30" i="21"/>
  <c r="C30" i="21"/>
  <c r="H29" i="21"/>
  <c r="C29" i="21"/>
  <c r="H28" i="21"/>
  <c r="C28" i="21"/>
  <c r="H27" i="21"/>
  <c r="C27" i="21"/>
  <c r="H26" i="21"/>
  <c r="C26" i="21"/>
  <c r="H25" i="21"/>
  <c r="C25" i="21"/>
  <c r="H24" i="21"/>
  <c r="C24" i="21"/>
  <c r="H23" i="21"/>
  <c r="C23" i="21"/>
  <c r="H22" i="21"/>
  <c r="C22" i="21"/>
  <c r="H21" i="21"/>
  <c r="C21" i="21"/>
  <c r="H20" i="21"/>
  <c r="C20" i="21"/>
  <c r="H19" i="21"/>
  <c r="C19" i="21"/>
  <c r="H18" i="21"/>
  <c r="C18" i="21"/>
  <c r="H17" i="21"/>
  <c r="C17" i="21"/>
  <c r="H16" i="21"/>
  <c r="C16" i="21"/>
  <c r="H15" i="21"/>
  <c r="C15" i="21"/>
  <c r="H14" i="21"/>
  <c r="C14" i="21"/>
  <c r="H13" i="21"/>
  <c r="C13" i="21"/>
  <c r="H12" i="21"/>
  <c r="C12" i="21"/>
  <c r="H11" i="21"/>
  <c r="C11" i="21"/>
  <c r="H10" i="21"/>
  <c r="C10" i="21"/>
  <c r="H9" i="21"/>
  <c r="C9" i="21"/>
  <c r="H8" i="21"/>
  <c r="C8" i="21"/>
  <c r="H7" i="21"/>
  <c r="C7" i="21"/>
  <c r="H6" i="21"/>
  <c r="C6" i="21"/>
  <c r="H5" i="21"/>
  <c r="C5" i="21"/>
  <c r="H4" i="21"/>
  <c r="C4" i="21"/>
  <c r="H3" i="21"/>
  <c r="C3" i="21"/>
  <c r="H2" i="21"/>
  <c r="C2" i="21"/>
  <c r="C1" i="21"/>
  <c r="H47" i="20"/>
  <c r="C47" i="20"/>
  <c r="H46" i="20"/>
  <c r="C46" i="20"/>
  <c r="H45" i="20"/>
  <c r="C45" i="20"/>
  <c r="H44" i="20"/>
  <c r="C44" i="20"/>
  <c r="H43" i="20"/>
  <c r="C43" i="20"/>
  <c r="H42" i="20"/>
  <c r="C42" i="20"/>
  <c r="H41" i="20"/>
  <c r="C41" i="20"/>
  <c r="H40" i="20"/>
  <c r="C40" i="20"/>
  <c r="H39" i="20"/>
  <c r="C39" i="20"/>
  <c r="H38" i="20"/>
  <c r="C38" i="20"/>
  <c r="H37" i="20"/>
  <c r="C37" i="20"/>
  <c r="H36" i="20"/>
  <c r="C36" i="20"/>
  <c r="H35" i="20"/>
  <c r="C35" i="20"/>
  <c r="H34" i="20"/>
  <c r="C34" i="20"/>
  <c r="H33" i="20"/>
  <c r="C33" i="20"/>
  <c r="H32" i="20"/>
  <c r="C32" i="20"/>
  <c r="H31" i="20"/>
  <c r="C31" i="20"/>
  <c r="H30" i="20"/>
  <c r="C30" i="20"/>
  <c r="H29" i="20"/>
  <c r="C29" i="20"/>
  <c r="H28" i="20"/>
  <c r="C28" i="20"/>
  <c r="H27" i="20"/>
  <c r="C27" i="20"/>
  <c r="H26" i="20"/>
  <c r="C26" i="20"/>
  <c r="H25" i="20"/>
  <c r="C25" i="20"/>
  <c r="H24" i="20"/>
  <c r="C24" i="20"/>
  <c r="H23" i="20"/>
  <c r="C23" i="20"/>
  <c r="H22" i="20"/>
  <c r="C22" i="20"/>
  <c r="H21" i="20"/>
  <c r="C21" i="20"/>
  <c r="H20" i="20"/>
  <c r="C20" i="20"/>
  <c r="H19" i="20"/>
  <c r="C19" i="20"/>
  <c r="H18" i="20"/>
  <c r="C18" i="20"/>
  <c r="H17" i="20"/>
  <c r="C17" i="20"/>
  <c r="H16" i="20"/>
  <c r="C16" i="20"/>
  <c r="H15" i="20"/>
  <c r="C15" i="20"/>
  <c r="H14" i="20"/>
  <c r="C14" i="20"/>
  <c r="H13" i="20"/>
  <c r="C13" i="20"/>
  <c r="H12" i="20"/>
  <c r="C12" i="20"/>
  <c r="H11" i="20"/>
  <c r="C11" i="20"/>
  <c r="H10" i="20"/>
  <c r="C10" i="20"/>
  <c r="H9" i="20"/>
  <c r="C9" i="20"/>
  <c r="H8" i="20"/>
  <c r="C8" i="20"/>
  <c r="H7" i="20"/>
  <c r="C7" i="20"/>
  <c r="H6" i="20"/>
  <c r="C6" i="20"/>
  <c r="H5" i="20"/>
  <c r="C5" i="20"/>
  <c r="H4" i="20"/>
  <c r="C4" i="20"/>
  <c r="H3" i="20"/>
  <c r="C3" i="20"/>
  <c r="H2" i="20"/>
  <c r="C2" i="20"/>
  <c r="C1" i="20"/>
  <c r="BI60" i="2" a="1"/>
  <c r="BI60" i="2" s="1"/>
  <c r="BJ60" i="2" s="1"/>
  <c r="BF60" i="2" a="1"/>
  <c r="BF60" i="2" s="1"/>
  <c r="BG60" i="2" s="1"/>
  <c r="BI59" i="2" a="1"/>
  <c r="BI59" i="2" s="1"/>
  <c r="BJ59" i="2" s="1"/>
  <c r="BF59" i="2" a="1"/>
  <c r="BF59" i="2" s="1"/>
  <c r="BG59" i="2" s="1"/>
  <c r="BI58" i="2" a="1"/>
  <c r="BI58" i="2" s="1"/>
  <c r="BJ58" i="2" s="1"/>
  <c r="BF58" i="2" a="1"/>
  <c r="BF58" i="2" s="1"/>
  <c r="BG58" i="2" s="1"/>
  <c r="BI57" i="2" a="1"/>
  <c r="BI57" i="2" s="1"/>
  <c r="BJ57" i="2" s="1"/>
  <c r="BF57" i="2" a="1"/>
  <c r="BF57" i="2" s="1"/>
  <c r="BG57" i="2" s="1"/>
  <c r="BI56" i="2" a="1"/>
  <c r="BI56" i="2" s="1"/>
  <c r="BJ56" i="2" s="1"/>
  <c r="BF56" i="2" a="1"/>
  <c r="BF56" i="2" s="1"/>
  <c r="BG56" i="2" s="1"/>
  <c r="BI55" i="2" a="1"/>
  <c r="BI55" i="2" s="1"/>
  <c r="BJ55" i="2" s="1"/>
  <c r="BF55" i="2" a="1"/>
  <c r="BF55" i="2" s="1"/>
  <c r="BG55" i="2" s="1"/>
  <c r="BI54" i="2" a="1"/>
  <c r="BI54" i="2" s="1"/>
  <c r="BJ54" i="2" s="1"/>
  <c r="BF54" i="2" a="1"/>
  <c r="BF54" i="2" s="1"/>
  <c r="BG54" i="2" s="1"/>
  <c r="BI53" i="2" a="1"/>
  <c r="BI53" i="2" s="1"/>
  <c r="BJ53" i="2" s="1"/>
  <c r="BF53" i="2" a="1"/>
  <c r="BF53" i="2" s="1"/>
  <c r="BG53" i="2" s="1"/>
  <c r="BI52" i="2" a="1"/>
  <c r="BI52" i="2" s="1"/>
  <c r="BJ52" i="2" s="1"/>
  <c r="BF52" i="2" a="1"/>
  <c r="BF52" i="2" s="1"/>
  <c r="BG52" i="2" s="1"/>
  <c r="BI51" i="2" a="1"/>
  <c r="BI51" i="2" s="1"/>
  <c r="BJ51" i="2" s="1"/>
  <c r="BF51" i="2" a="1"/>
  <c r="BF51" i="2" s="1"/>
  <c r="BG51" i="2" s="1"/>
  <c r="BI50" i="2" a="1"/>
  <c r="BI50" i="2" s="1"/>
  <c r="BJ50" i="2" s="1"/>
  <c r="BF50" i="2" a="1"/>
  <c r="BF50" i="2" s="1"/>
  <c r="BG50" i="2" s="1"/>
  <c r="BI49" i="2" a="1"/>
  <c r="BI49" i="2" s="1"/>
  <c r="BJ49" i="2" s="1"/>
  <c r="BF49" i="2" a="1"/>
  <c r="BF49" i="2" s="1"/>
  <c r="BG49" i="2" s="1"/>
  <c r="BI48" i="2" a="1"/>
  <c r="BI48" i="2" s="1"/>
  <c r="BJ48" i="2" s="1"/>
  <c r="BF48" i="2" a="1"/>
  <c r="BF48" i="2" s="1"/>
  <c r="BG48" i="2" s="1"/>
  <c r="BI47" i="2" a="1"/>
  <c r="BI47" i="2" s="1"/>
  <c r="BJ47" i="2" s="1"/>
  <c r="BF47" i="2" a="1"/>
  <c r="BF47" i="2" s="1"/>
  <c r="BG47" i="2" s="1"/>
  <c r="BI46" i="2" a="1"/>
  <c r="BI46" i="2" s="1"/>
  <c r="BJ46" i="2" s="1"/>
  <c r="BF46" i="2" a="1"/>
  <c r="BF46" i="2" s="1"/>
  <c r="BG46" i="2" s="1"/>
  <c r="BI45" i="2" a="1"/>
  <c r="BI45" i="2" s="1"/>
  <c r="BJ45" i="2" s="1"/>
  <c r="BF45" i="2" a="1"/>
  <c r="BF45" i="2" s="1"/>
  <c r="BG45" i="2" s="1"/>
  <c r="BI44" i="2" a="1"/>
  <c r="BI44" i="2" s="1"/>
  <c r="BJ44" i="2" s="1"/>
  <c r="BF44" i="2" a="1"/>
  <c r="BF44" i="2" s="1"/>
  <c r="BG44" i="2" s="1"/>
  <c r="BI43" i="2" a="1"/>
  <c r="BI43" i="2" s="1"/>
  <c r="BJ43" i="2" s="1"/>
  <c r="BF43" i="2" a="1"/>
  <c r="BF43" i="2" s="1"/>
  <c r="BG43" i="2" s="1"/>
  <c r="BI42" i="2" a="1"/>
  <c r="BI42" i="2" s="1"/>
  <c r="BJ42" i="2" s="1"/>
  <c r="BF42" i="2" a="1"/>
  <c r="BF42" i="2" s="1"/>
  <c r="BG42" i="2" s="1"/>
  <c r="BI41" i="2" a="1"/>
  <c r="BI41" i="2" s="1"/>
  <c r="BJ41" i="2" s="1"/>
  <c r="BF41" i="2" a="1"/>
  <c r="BF41" i="2" s="1"/>
  <c r="BG41" i="2" s="1"/>
  <c r="BI40" i="2" a="1"/>
  <c r="BI40" i="2" s="1"/>
  <c r="BJ40" i="2" s="1"/>
  <c r="BF40" i="2" a="1"/>
  <c r="BF40" i="2" s="1"/>
  <c r="BG40" i="2" s="1"/>
  <c r="BI39" i="2" a="1"/>
  <c r="BI39" i="2" s="1"/>
  <c r="BJ39" i="2" s="1"/>
  <c r="BF39" i="2" a="1"/>
  <c r="BF39" i="2" s="1"/>
  <c r="BG39" i="2" s="1"/>
  <c r="BI38" i="2" a="1"/>
  <c r="BI38" i="2" s="1"/>
  <c r="BJ38" i="2" s="1"/>
  <c r="BF38" i="2" a="1"/>
  <c r="BF38" i="2" s="1"/>
  <c r="BG38" i="2" s="1"/>
  <c r="BI37" i="2" a="1"/>
  <c r="BI37" i="2" s="1"/>
  <c r="BJ37" i="2" s="1"/>
  <c r="BF37" i="2" a="1"/>
  <c r="BF37" i="2" s="1"/>
  <c r="BG37" i="2" s="1"/>
  <c r="BI36" i="2" a="1"/>
  <c r="BI36" i="2" s="1"/>
  <c r="BJ36" i="2" s="1"/>
  <c r="BF36" i="2" a="1"/>
  <c r="BF36" i="2" s="1"/>
  <c r="BG36" i="2" s="1"/>
  <c r="BI35" i="2" a="1"/>
  <c r="BI35" i="2" s="1"/>
  <c r="BJ35" i="2" s="1"/>
  <c r="BF35" i="2" a="1"/>
  <c r="BF35" i="2" s="1"/>
  <c r="BG35" i="2" s="1"/>
  <c r="BI34" i="2" a="1"/>
  <c r="BI34" i="2" s="1"/>
  <c r="BJ34" i="2" s="1"/>
  <c r="BF34" i="2" a="1"/>
  <c r="BF34" i="2" s="1"/>
  <c r="BG34" i="2" s="1"/>
  <c r="BI33" i="2" a="1"/>
  <c r="BI33" i="2" s="1"/>
  <c r="BJ33" i="2" s="1"/>
  <c r="BF33" i="2" a="1"/>
  <c r="BF33" i="2" s="1"/>
  <c r="BG33" i="2" s="1"/>
  <c r="BI32" i="2" a="1"/>
  <c r="BI32" i="2" s="1"/>
  <c r="BJ32" i="2" s="1"/>
  <c r="BF32" i="2" a="1"/>
  <c r="BF32" i="2" s="1"/>
  <c r="BG32" i="2" s="1"/>
  <c r="BI31" i="2" a="1"/>
  <c r="BI31" i="2" s="1"/>
  <c r="BJ31" i="2" s="1"/>
  <c r="BF31" i="2" a="1"/>
  <c r="BF31" i="2" s="1"/>
  <c r="BG31" i="2" s="1"/>
  <c r="BI30" i="2" a="1"/>
  <c r="BI30" i="2" s="1"/>
  <c r="BJ30" i="2" s="1"/>
  <c r="BF30" i="2" a="1"/>
  <c r="BF30" i="2" s="1"/>
  <c r="BG30" i="2" s="1"/>
  <c r="BI29" i="2" a="1"/>
  <c r="BI29" i="2" s="1"/>
  <c r="BJ29" i="2" s="1"/>
  <c r="BF29" i="2" a="1"/>
  <c r="BF29" i="2" s="1"/>
  <c r="BG29" i="2" s="1"/>
  <c r="BI28" i="2" a="1"/>
  <c r="BI28" i="2" s="1"/>
  <c r="BJ28" i="2" s="1"/>
  <c r="BF28" i="2" a="1"/>
  <c r="BF28" i="2" s="1"/>
  <c r="BG28" i="2" s="1"/>
  <c r="BI27" i="2" a="1"/>
  <c r="BI27" i="2" s="1"/>
  <c r="BJ27" i="2" s="1"/>
  <c r="BF27" i="2" a="1"/>
  <c r="BF27" i="2" s="1"/>
  <c r="BG27" i="2" s="1"/>
  <c r="BI26" i="2" a="1"/>
  <c r="BI26" i="2" s="1"/>
  <c r="BJ26" i="2" s="1"/>
  <c r="BF26" i="2" a="1"/>
  <c r="BF26" i="2" s="1"/>
  <c r="BG26" i="2" s="1"/>
  <c r="BI25" i="2" a="1"/>
  <c r="BI25" i="2" s="1"/>
  <c r="BJ25" i="2" s="1"/>
  <c r="BF25" i="2" a="1"/>
  <c r="BF25" i="2" s="1"/>
  <c r="BG25" i="2" s="1"/>
  <c r="BI22" i="2" a="1"/>
  <c r="BI22" i="2" s="1"/>
  <c r="BJ22" i="2" s="1"/>
  <c r="BF22" i="2" a="1"/>
  <c r="BF22" i="2" s="1"/>
  <c r="BG22" i="2" s="1"/>
  <c r="BI24" i="2" a="1"/>
  <c r="BI24" i="2" s="1"/>
  <c r="BJ24" i="2" s="1"/>
  <c r="BF24" i="2" a="1"/>
  <c r="BF24" i="2" s="1"/>
  <c r="BG24" i="2" s="1"/>
  <c r="BI19" i="2" a="1"/>
  <c r="BI19" i="2" s="1"/>
  <c r="BJ19" i="2" s="1"/>
  <c r="BF19" i="2" a="1"/>
  <c r="BF19" i="2" s="1"/>
  <c r="BG19" i="2" s="1"/>
  <c r="BI17" i="2" a="1"/>
  <c r="BI17" i="2" s="1"/>
  <c r="BJ17" i="2" s="1"/>
  <c r="BF17" i="2" a="1"/>
  <c r="BF17" i="2" s="1"/>
  <c r="BG17" i="2" s="1"/>
  <c r="BI23" i="2" a="1"/>
  <c r="BI23" i="2" s="1"/>
  <c r="BJ23" i="2" s="1"/>
  <c r="BF23" i="2" a="1"/>
  <c r="BF23" i="2" s="1"/>
  <c r="BG23" i="2" s="1"/>
  <c r="BI14" i="2" a="1"/>
  <c r="BI14" i="2" s="1"/>
  <c r="BJ14" i="2" s="1"/>
  <c r="BF14" i="2" a="1"/>
  <c r="BF14" i="2" s="1"/>
  <c r="BG14" i="2" s="1"/>
  <c r="BI16" i="2" a="1"/>
  <c r="BI16" i="2" s="1"/>
  <c r="BJ16" i="2" s="1"/>
  <c r="BF16" i="2" a="1"/>
  <c r="BF16" i="2" s="1"/>
  <c r="BG16" i="2" s="1"/>
  <c r="BI15" i="2" a="1"/>
  <c r="BI15" i="2" s="1"/>
  <c r="BJ15" i="2" s="1"/>
  <c r="BF15" i="2" a="1"/>
  <c r="BF15" i="2" s="1"/>
  <c r="BG15" i="2" s="1"/>
  <c r="BI12" i="2" a="1"/>
  <c r="BI12" i="2" s="1"/>
  <c r="BJ12" i="2" s="1"/>
  <c r="BF12" i="2" a="1"/>
  <c r="BF12" i="2" s="1"/>
  <c r="BG12" i="2" s="1"/>
  <c r="BI18" i="2" a="1"/>
  <c r="BI18" i="2" s="1"/>
  <c r="BJ18" i="2" s="1"/>
  <c r="BF18" i="2" a="1"/>
  <c r="BF18" i="2" s="1"/>
  <c r="BG18" i="2" s="1"/>
  <c r="BI13" i="2" a="1"/>
  <c r="BI13" i="2" s="1"/>
  <c r="BJ13" i="2" s="1"/>
  <c r="BF13" i="2" a="1"/>
  <c r="BF13" i="2" s="1"/>
  <c r="BG13" i="2" s="1"/>
  <c r="BI11" i="2" a="1"/>
  <c r="BI11" i="2" s="1"/>
  <c r="BJ11" i="2" s="1"/>
  <c r="BF11" i="2" a="1"/>
  <c r="BF11" i="2" s="1"/>
  <c r="BG11" i="2" s="1"/>
  <c r="BI20" i="2" a="1"/>
  <c r="BI20" i="2" s="1"/>
  <c r="BJ20" i="2" s="1"/>
  <c r="BF20" i="2" a="1"/>
  <c r="BF20" i="2" s="1"/>
  <c r="BG20" i="2" s="1"/>
  <c r="BI8" i="2" a="1"/>
  <c r="BI8" i="2" s="1"/>
  <c r="BJ8" i="2" s="1"/>
  <c r="BF8" i="2" a="1"/>
  <c r="BF8" i="2" s="1"/>
  <c r="BG8" i="2" s="1"/>
  <c r="BI6" i="2" a="1"/>
  <c r="BI6" i="2" s="1"/>
  <c r="BJ6" i="2" s="1"/>
  <c r="BF6" i="2" a="1"/>
  <c r="BF6" i="2" s="1"/>
  <c r="BG6" i="2" s="1"/>
  <c r="BI21" i="2" a="1"/>
  <c r="BI21" i="2" s="1"/>
  <c r="BJ21" i="2" s="1"/>
  <c r="BF21" i="2" a="1"/>
  <c r="BF21" i="2" s="1"/>
  <c r="BG21" i="2" s="1"/>
  <c r="BI9" i="2" a="1"/>
  <c r="BI9" i="2" s="1"/>
  <c r="BJ9" i="2" s="1"/>
  <c r="BF9" i="2" a="1"/>
  <c r="BF9" i="2" s="1"/>
  <c r="BG9" i="2" s="1"/>
  <c r="BI10" i="2" a="1"/>
  <c r="BI10" i="2" s="1"/>
  <c r="BJ10" i="2" s="1"/>
  <c r="BF10" i="2" a="1"/>
  <c r="BF10" i="2" s="1"/>
  <c r="BG10" i="2" s="1"/>
  <c r="BI5" i="2" a="1"/>
  <c r="BI5" i="2" s="1"/>
  <c r="BJ5" i="2" s="1"/>
  <c r="BF5" i="2" a="1"/>
  <c r="BF5" i="2" s="1"/>
  <c r="BG5" i="2" s="1"/>
  <c r="BI7" i="2" a="1"/>
  <c r="BI7" i="2" s="1"/>
  <c r="BJ7" i="2" s="1"/>
  <c r="BF7" i="2" a="1"/>
  <c r="BF7" i="2" s="1"/>
  <c r="BG7" i="2" s="1"/>
  <c r="BI4" i="2" a="1"/>
  <c r="BI4" i="2" s="1"/>
  <c r="BJ4" i="2" s="1"/>
  <c r="BF4" i="2" a="1"/>
  <c r="BF4" i="2" s="1"/>
  <c r="BG4" i="2" s="1"/>
  <c r="AS22" i="22" l="1"/>
  <c r="O22" i="22" s="1"/>
  <c r="AS26" i="22"/>
  <c r="O26" i="22" s="1"/>
  <c r="AS8" i="22"/>
  <c r="O8" i="22" s="1"/>
  <c r="AS30" i="22"/>
  <c r="O30" i="22" s="1"/>
  <c r="AS32" i="22"/>
  <c r="O32" i="22" s="1"/>
  <c r="AS34" i="22"/>
  <c r="O34" i="22" s="1"/>
  <c r="AS36" i="22"/>
  <c r="O36" i="22" s="1"/>
  <c r="AS38" i="22"/>
  <c r="O38" i="22" s="1"/>
  <c r="AS40" i="22"/>
  <c r="O40" i="22" s="1"/>
  <c r="AS42" i="22"/>
  <c r="O42" i="22" s="1"/>
  <c r="AS44" i="22"/>
  <c r="O44" i="22" s="1"/>
  <c r="AS46" i="22"/>
  <c r="O46" i="22" s="1"/>
  <c r="AS48" i="22"/>
  <c r="O48" i="22" s="1"/>
  <c r="AS50" i="22"/>
  <c r="O50" i="22" s="1"/>
  <c r="AS52" i="22"/>
  <c r="O52" i="22" s="1"/>
  <c r="AS54" i="22"/>
  <c r="O54" i="22" s="1"/>
  <c r="AS56" i="22"/>
  <c r="O56" i="22" s="1"/>
  <c r="AS58" i="22"/>
  <c r="O58" i="22" s="1"/>
  <c r="AS60" i="22"/>
  <c r="O60" i="22" s="1"/>
  <c r="AS29" i="22"/>
  <c r="O29" i="22" s="1"/>
  <c r="AS21" i="22"/>
  <c r="O21" i="22" s="1"/>
  <c r="AS19" i="22"/>
  <c r="O19" i="22" s="1"/>
  <c r="AS27" i="22"/>
  <c r="O27" i="22" s="1"/>
  <c r="AS25" i="22"/>
  <c r="O25" i="22" s="1"/>
  <c r="AS16" i="22"/>
  <c r="O16" i="22" s="1"/>
  <c r="AS31" i="22"/>
  <c r="O31" i="22" s="1"/>
  <c r="AS33" i="22"/>
  <c r="O33" i="22" s="1"/>
  <c r="AS35" i="22"/>
  <c r="O35" i="22" s="1"/>
  <c r="AS37" i="22"/>
  <c r="O37" i="22" s="1"/>
  <c r="AS39" i="22"/>
  <c r="O39" i="22" s="1"/>
  <c r="AS41" i="22"/>
  <c r="O41" i="22" s="1"/>
  <c r="AS43" i="22"/>
  <c r="O43" i="22" s="1"/>
  <c r="AS45" i="22"/>
  <c r="O45" i="22" s="1"/>
  <c r="AS47" i="22"/>
  <c r="O47" i="22" s="1"/>
  <c r="AS49" i="22"/>
  <c r="O49" i="22" s="1"/>
  <c r="AS51" i="22"/>
  <c r="O51" i="22" s="1"/>
  <c r="AS53" i="22"/>
  <c r="O53" i="22" s="1"/>
  <c r="AS55" i="22"/>
  <c r="O55" i="22" s="1"/>
  <c r="AS57" i="22"/>
  <c r="O57" i="22" s="1"/>
  <c r="AS59" i="22"/>
  <c r="O59" i="22" s="1"/>
  <c r="AN9" i="23" a="1"/>
  <c r="AN9" i="23" s="1"/>
  <c r="AN12" i="23" a="1"/>
  <c r="AN12" i="23" s="1"/>
  <c r="AN38" i="23" a="1"/>
  <c r="AN38" i="23" s="1"/>
  <c r="AO38" i="23" s="1"/>
  <c r="AP38" i="23" s="1"/>
  <c r="N38" i="23" s="1"/>
  <c r="AN34" i="23" a="1"/>
  <c r="AN34" i="23" s="1"/>
  <c r="AN42" i="23" a="1"/>
  <c r="AN42" i="23" s="1"/>
  <c r="AN21" i="24" a="1"/>
  <c r="AN21" i="24" s="1"/>
  <c r="AO21" i="24" s="1"/>
  <c r="AP21" i="24" s="1"/>
  <c r="N21" i="24" s="1"/>
  <c r="AN27" i="24" a="1"/>
  <c r="AN27" i="24" s="1"/>
  <c r="AO27" i="24" s="1"/>
  <c r="AP27" i="24" s="1"/>
  <c r="N27" i="24" s="1"/>
  <c r="AN33" i="24" a="1"/>
  <c r="AN33" i="24" s="1"/>
  <c r="AO33" i="24" s="1"/>
  <c r="AP33" i="24" s="1"/>
  <c r="N33" i="24" s="1"/>
  <c r="AN19" i="24" a="1"/>
  <c r="AN19" i="24" s="1"/>
  <c r="AN4" i="23" a="1"/>
  <c r="AN4" i="23" s="1"/>
  <c r="AN15" i="22" a="1"/>
  <c r="AN15" i="22" s="1"/>
  <c r="AN14" i="22" a="1"/>
  <c r="AN14" i="22" s="1"/>
  <c r="AN27" i="22" a="1"/>
  <c r="AN27" i="22" s="1"/>
  <c r="AN8" i="2" a="1"/>
  <c r="AN8" i="2" s="1"/>
  <c r="AN23" i="2" a="1"/>
  <c r="AN23" i="2" s="1"/>
  <c r="AO23" i="2" s="1"/>
  <c r="AP23" i="2" s="1"/>
  <c r="AN4" i="2" a="1"/>
  <c r="AN4" i="2" s="1"/>
  <c r="AN26" i="22" a="1"/>
  <c r="AN26" i="22" s="1"/>
  <c r="AO26" i="22" s="1"/>
  <c r="AP26" i="22" s="1"/>
  <c r="N26" i="22" s="1"/>
  <c r="AN10" i="2" a="1"/>
  <c r="AN10" i="2" s="1"/>
  <c r="AN16" i="23" a="1"/>
  <c r="AN16" i="23" s="1"/>
  <c r="AN4" i="24" a="1"/>
  <c r="AN4" i="24" s="1"/>
  <c r="AN39" i="24" a="1"/>
  <c r="AN39" i="24" s="1"/>
  <c r="AN14" i="2" a="1"/>
  <c r="AN14" i="2" s="1"/>
  <c r="AN10" i="23" a="1"/>
  <c r="AN10" i="23" s="1"/>
  <c r="AN15" i="23" a="1"/>
  <c r="AN15" i="23" s="1"/>
  <c r="AN21" i="23" a="1"/>
  <c r="AN21" i="23" s="1"/>
  <c r="AN30" i="23" a="1"/>
  <c r="AN30" i="23" s="1"/>
  <c r="AN36" i="23" a="1"/>
  <c r="AN36" i="23" s="1"/>
  <c r="AN25" i="24" a="1"/>
  <c r="AN25" i="24" s="1"/>
  <c r="AO25" i="24" s="1"/>
  <c r="AP25" i="24" s="1"/>
  <c r="N25" i="24" s="1"/>
  <c r="AN13" i="24" a="1"/>
  <c r="AN13" i="24" s="1"/>
  <c r="AN15" i="24" a="1"/>
  <c r="AN15" i="24" s="1"/>
  <c r="AN24" i="24" a="1"/>
  <c r="AN24" i="24" s="1"/>
  <c r="AN22" i="22" a="1"/>
  <c r="AN22" i="22" s="1"/>
  <c r="AO22" i="22" s="1"/>
  <c r="AP22" i="22" s="1"/>
  <c r="N22" i="22" s="1"/>
  <c r="AN25" i="22" a="1"/>
  <c r="AN25" i="22" s="1"/>
  <c r="AO25" i="22" s="1"/>
  <c r="AP25" i="22" s="1"/>
  <c r="N25" i="22" s="1"/>
  <c r="AN18" i="22" a="1"/>
  <c r="AN18" i="22" s="1"/>
  <c r="AN28" i="22" a="1"/>
  <c r="AN28" i="22" s="1"/>
  <c r="AN4" i="22" a="1"/>
  <c r="AN4" i="22" s="1"/>
  <c r="AN20" i="2" a="1"/>
  <c r="AN20" i="2" s="1"/>
  <c r="AO20" i="2" s="1"/>
  <c r="AP20" i="2" s="1"/>
  <c r="AN18" i="2" a="1"/>
  <c r="AN18" i="2" s="1"/>
  <c r="AN36" i="24" a="1"/>
  <c r="AN36" i="24" s="1"/>
  <c r="AO36" i="24" s="1"/>
  <c r="AP36" i="24" s="1"/>
  <c r="AN20" i="22" a="1"/>
  <c r="AN20" i="22" s="1"/>
  <c r="AN13" i="2" a="1"/>
  <c r="AN13" i="2" s="1"/>
  <c r="AN18" i="23" a="1"/>
  <c r="AN18" i="23" s="1"/>
  <c r="AN46" i="23" a="1"/>
  <c r="AN46" i="23" s="1"/>
  <c r="AN10" i="24" a="1"/>
  <c r="AN10" i="24" s="1"/>
  <c r="AN12" i="22" a="1"/>
  <c r="AN12" i="22" s="1"/>
  <c r="AN13" i="23" a="1"/>
  <c r="AN13" i="23" s="1"/>
  <c r="AN31" i="23" a="1"/>
  <c r="AN31" i="23" s="1"/>
  <c r="AO31" i="23" s="1"/>
  <c r="AP31" i="23" s="1"/>
  <c r="N31" i="23" s="1"/>
  <c r="AN39" i="23" a="1"/>
  <c r="AN39" i="23" s="1"/>
  <c r="AO39" i="23" s="1"/>
  <c r="AP39" i="23" s="1"/>
  <c r="N39" i="23" s="1"/>
  <c r="AN24" i="23" a="1"/>
  <c r="AN24" i="23" s="1"/>
  <c r="AN33" i="23" a="1"/>
  <c r="AN33" i="23" s="1"/>
  <c r="AN12" i="24" a="1"/>
  <c r="AN12" i="24" s="1"/>
  <c r="AN14" i="24" a="1"/>
  <c r="AN14" i="24" s="1"/>
  <c r="AN34" i="24" a="1"/>
  <c r="AN34" i="24" s="1"/>
  <c r="AO34" i="24" s="1"/>
  <c r="AP34" i="24" s="1"/>
  <c r="N34" i="24" s="1"/>
  <c r="AN22" i="24" a="1"/>
  <c r="AN22" i="24" s="1"/>
  <c r="AN5" i="22" a="1"/>
  <c r="AN5" i="22" s="1"/>
  <c r="AN6" i="22" a="1"/>
  <c r="AN6" i="22" s="1"/>
  <c r="AN19" i="22" a="1"/>
  <c r="AN19" i="22" s="1"/>
  <c r="AN7" i="2" a="1"/>
  <c r="AN7" i="2" s="1"/>
  <c r="AN21" i="2" a="1"/>
  <c r="AN21" i="2" s="1"/>
  <c r="AO21" i="2" s="1"/>
  <c r="AP21" i="2" s="1"/>
  <c r="AN17" i="2" a="1"/>
  <c r="AN17" i="2" s="1"/>
  <c r="AN11" i="23" a="1"/>
  <c r="AN11" i="23" s="1"/>
  <c r="AN32" i="23" a="1"/>
  <c r="AN32" i="23" s="1"/>
  <c r="AO32" i="23" s="1"/>
  <c r="AP32" i="23" s="1"/>
  <c r="N32" i="23" s="1"/>
  <c r="AN40" i="23" a="1"/>
  <c r="AN40" i="23" s="1"/>
  <c r="AO40" i="23" s="1"/>
  <c r="AP40" i="23" s="1"/>
  <c r="N40" i="23" s="1"/>
  <c r="AN23" i="23" a="1"/>
  <c r="AN23" i="23" s="1"/>
  <c r="AN44" i="23" a="1"/>
  <c r="AN44" i="23" s="1"/>
  <c r="AN26" i="24" a="1"/>
  <c r="AN26" i="24" s="1"/>
  <c r="AO26" i="24" s="1"/>
  <c r="AP26" i="24" s="1"/>
  <c r="N26" i="24" s="1"/>
  <c r="AN29" i="24" a="1"/>
  <c r="AN29" i="24" s="1"/>
  <c r="AO29" i="24" s="1"/>
  <c r="AP29" i="24" s="1"/>
  <c r="N29" i="24" s="1"/>
  <c r="AN35" i="24" a="1"/>
  <c r="AN35" i="24" s="1"/>
  <c r="AO35" i="24" s="1"/>
  <c r="AP35" i="24" s="1"/>
  <c r="N35" i="24" s="1"/>
  <c r="AN30" i="24" a="1"/>
  <c r="AN30" i="24" s="1"/>
  <c r="AN9" i="22" a="1"/>
  <c r="AN9" i="22" s="1"/>
  <c r="AN13" i="22" a="1"/>
  <c r="AN13" i="22" s="1"/>
  <c r="AN29" i="22" a="1"/>
  <c r="AN29" i="22" s="1"/>
  <c r="AO29" i="22" s="1"/>
  <c r="AP29" i="22" s="1"/>
  <c r="N29" i="22" s="1"/>
  <c r="AN5" i="2" a="1"/>
  <c r="AN5" i="2" s="1"/>
  <c r="AN12" i="2" a="1"/>
  <c r="AN12" i="2" s="1"/>
  <c r="AN19" i="2" a="1"/>
  <c r="AN19" i="2" s="1"/>
  <c r="AN8" i="24" a="1"/>
  <c r="AN8" i="24" s="1"/>
  <c r="AN23" i="24" a="1"/>
  <c r="AN23" i="24" s="1"/>
  <c r="AN24" i="2" a="1"/>
  <c r="AN24" i="2" s="1"/>
  <c r="AN22" i="23" a="1"/>
  <c r="AN22" i="23" s="1"/>
  <c r="AN9" i="24" a="1"/>
  <c r="AN9" i="24" s="1"/>
  <c r="AN7" i="22" a="1"/>
  <c r="AN7" i="22" s="1"/>
  <c r="AN7" i="23" a="1"/>
  <c r="AN7" i="23" s="1"/>
  <c r="AN14" i="23" a="1"/>
  <c r="AN14" i="23" s="1"/>
  <c r="AN19" i="23" a="1"/>
  <c r="AN19" i="23" s="1"/>
  <c r="AN41" i="23" a="1"/>
  <c r="AN41" i="23" s="1"/>
  <c r="AO41" i="23" s="1"/>
  <c r="AP41" i="23" s="1"/>
  <c r="N41" i="23" s="1"/>
  <c r="AN25" i="23" a="1"/>
  <c r="AN25" i="23" s="1"/>
  <c r="AN37" i="23" a="1"/>
  <c r="AN37" i="23" s="1"/>
  <c r="AN6" i="24" a="1"/>
  <c r="AN6" i="24" s="1"/>
  <c r="AN31" i="24" a="1"/>
  <c r="AN31" i="24" s="1"/>
  <c r="AO31" i="24" s="1"/>
  <c r="AP31" i="24" s="1"/>
  <c r="N31" i="24" s="1"/>
  <c r="AN10" i="22" a="1"/>
  <c r="AN10" i="22" s="1"/>
  <c r="AN6" i="23" a="1"/>
  <c r="AN6" i="23" s="1"/>
  <c r="AN29" i="23" a="1"/>
  <c r="AN29" i="23" s="1"/>
  <c r="AN37" i="24" a="1"/>
  <c r="AN37" i="24" s="1"/>
  <c r="AO37" i="24" s="1"/>
  <c r="AP37" i="24" s="1"/>
  <c r="N37" i="24" s="1"/>
  <c r="AN22" i="2" a="1"/>
  <c r="AN22" i="2" s="1"/>
  <c r="AN8" i="23" a="1"/>
  <c r="AN8" i="23" s="1"/>
  <c r="AN27" i="23" a="1"/>
  <c r="AN27" i="23" s="1"/>
  <c r="AO27" i="23" s="1"/>
  <c r="AP27" i="23" s="1"/>
  <c r="N27" i="23" s="1"/>
  <c r="AN17" i="23" a="1"/>
  <c r="AN17" i="23" s="1"/>
  <c r="AN43" i="23" a="1"/>
  <c r="AN43" i="23" s="1"/>
  <c r="AO43" i="23" s="1"/>
  <c r="AP43" i="23" s="1"/>
  <c r="N43" i="23" s="1"/>
  <c r="AN35" i="23" a="1"/>
  <c r="AN35" i="23" s="1"/>
  <c r="AN5" i="24" a="1"/>
  <c r="AN5" i="24" s="1"/>
  <c r="AN7" i="24" a="1"/>
  <c r="AN7" i="24" s="1"/>
  <c r="AN32" i="24" a="1"/>
  <c r="AN32" i="24" s="1"/>
  <c r="AO32" i="24" s="1"/>
  <c r="AP32" i="24" s="1"/>
  <c r="N32" i="24" s="1"/>
  <c r="AN16" i="24" a="1"/>
  <c r="AN16" i="24" s="1"/>
  <c r="AN28" i="24" a="1"/>
  <c r="AN28" i="24" s="1"/>
  <c r="AN11" i="22" a="1"/>
  <c r="AN11" i="22" s="1"/>
  <c r="AN17" i="22" a="1"/>
  <c r="AN17" i="22" s="1"/>
  <c r="AN24" i="22" a="1"/>
  <c r="AN24" i="22" s="1"/>
  <c r="AN9" i="2" a="1"/>
  <c r="AN9" i="2" s="1"/>
  <c r="AN16" i="2" a="1"/>
  <c r="AN16" i="2" s="1"/>
  <c r="AN11" i="2" a="1"/>
  <c r="AN11" i="2" s="1"/>
  <c r="AN6" i="2" a="1"/>
  <c r="AN6" i="2" s="1"/>
  <c r="AN5" i="23" a="1"/>
  <c r="AN5" i="23" s="1"/>
  <c r="AN28" i="23" a="1"/>
  <c r="AN28" i="23" s="1"/>
  <c r="AO28" i="23" s="1"/>
  <c r="AP28" i="23" s="1"/>
  <c r="N28" i="23" s="1"/>
  <c r="AN20" i="23" a="1"/>
  <c r="AN20" i="23" s="1"/>
  <c r="AN45" i="23" a="1"/>
  <c r="AN45" i="23" s="1"/>
  <c r="AO45" i="23" s="1"/>
  <c r="AP45" i="23" s="1"/>
  <c r="N45" i="23" s="1"/>
  <c r="AN26" i="23" a="1"/>
  <c r="AN26" i="23" s="1"/>
  <c r="AN20" i="24" a="1"/>
  <c r="AN20" i="24" s="1"/>
  <c r="AO20" i="24" s="1"/>
  <c r="AP20" i="24" s="1"/>
  <c r="N20" i="24" s="1"/>
  <c r="AN11" i="24" a="1"/>
  <c r="AN11" i="24" s="1"/>
  <c r="AN38" i="24" a="1"/>
  <c r="AN38" i="24" s="1"/>
  <c r="AO38" i="24" s="1"/>
  <c r="AP38" i="24" s="1"/>
  <c r="N38" i="24" s="1"/>
  <c r="AN18" i="24" a="1"/>
  <c r="AN18" i="24" s="1"/>
  <c r="AO18" i="24" s="1"/>
  <c r="AP18" i="24" s="1"/>
  <c r="N18" i="24" s="1"/>
  <c r="AN8" i="22" a="1"/>
  <c r="AN8" i="22" s="1"/>
  <c r="AN16" i="22" a="1"/>
  <c r="AN16" i="22" s="1"/>
  <c r="AN23" i="22" a="1"/>
  <c r="AN23" i="22" s="1"/>
  <c r="AN15" i="2" a="1"/>
  <c r="AN15" i="2" s="1"/>
  <c r="AN21" i="22" a="1"/>
  <c r="AN21" i="22" s="1"/>
  <c r="AR22" i="23"/>
  <c r="AS22" i="23" s="1"/>
  <c r="O22" i="23" s="1"/>
  <c r="AR14" i="23"/>
  <c r="AS14" i="23" s="1"/>
  <c r="O14" i="23" s="1"/>
  <c r="AR9" i="22"/>
  <c r="AR5" i="24"/>
  <c r="AR7" i="24"/>
  <c r="AR28" i="24"/>
  <c r="AR15" i="24"/>
  <c r="AR46" i="23"/>
  <c r="AR15" i="23"/>
  <c r="AS15" i="23" s="1"/>
  <c r="O15" i="23" s="1"/>
  <c r="AR23" i="24"/>
  <c r="AS23" i="24" s="1"/>
  <c r="O23" i="24" s="1"/>
  <c r="AR11" i="22"/>
  <c r="AR18" i="22"/>
  <c r="AR20" i="23"/>
  <c r="AR30" i="23"/>
  <c r="AS30" i="23" s="1"/>
  <c r="O30" i="23" s="1"/>
  <c r="AR16" i="23"/>
  <c r="AR17" i="22"/>
  <c r="AR20" i="22"/>
  <c r="AR28" i="22"/>
  <c r="AR19" i="24"/>
  <c r="AS19" i="24" s="1"/>
  <c r="O19" i="24" s="1"/>
  <c r="AR8" i="23"/>
  <c r="AS8" i="23" s="1"/>
  <c r="O8" i="23" s="1"/>
  <c r="AR13" i="23"/>
  <c r="AR11" i="24"/>
  <c r="AS11" i="24" s="1"/>
  <c r="O11" i="24" s="1"/>
  <c r="AR15" i="22"/>
  <c r="AR35" i="23"/>
  <c r="AS35" i="23" s="1"/>
  <c r="O35" i="23" s="1"/>
  <c r="AR6" i="24"/>
  <c r="AS6" i="24" s="1"/>
  <c r="O6" i="24" s="1"/>
  <c r="AR24" i="22"/>
  <c r="AR36" i="23"/>
  <c r="AS36" i="23" s="1"/>
  <c r="O36" i="23" s="1"/>
  <c r="AR12" i="22"/>
  <c r="AR11" i="23"/>
  <c r="AS11" i="23" s="1"/>
  <c r="AR24" i="23"/>
  <c r="AS24" i="23" s="1"/>
  <c r="O24" i="23" s="1"/>
  <c r="AR4" i="24"/>
  <c r="AR10" i="22"/>
  <c r="AR19" i="23"/>
  <c r="AS19" i="23" s="1"/>
  <c r="O19" i="23" s="1"/>
  <c r="AR29" i="23"/>
  <c r="AS29" i="23" s="1"/>
  <c r="O29" i="23" s="1"/>
  <c r="AR23" i="22"/>
  <c r="AR18" i="23"/>
  <c r="AS18" i="23" s="1"/>
  <c r="O18" i="23" s="1"/>
  <c r="AR10" i="24"/>
  <c r="AS10" i="24" s="1"/>
  <c r="O10" i="24" s="1"/>
  <c r="AR17" i="24"/>
  <c r="AS17" i="24" s="1"/>
  <c r="O17" i="24" s="1"/>
  <c r="AR26" i="23"/>
  <c r="AS26" i="23" s="1"/>
  <c r="O26" i="23" s="1"/>
  <c r="AR6" i="22"/>
  <c r="AR14" i="22"/>
  <c r="AR13" i="22"/>
  <c r="AR33" i="23"/>
  <c r="AS33" i="23" s="1"/>
  <c r="O33" i="23" s="1"/>
  <c r="AR9" i="23"/>
  <c r="AR4" i="22"/>
  <c r="AR23" i="23"/>
  <c r="AS23" i="23" s="1"/>
  <c r="O23" i="23" s="1"/>
  <c r="AR37" i="23"/>
  <c r="AR7" i="22"/>
  <c r="AR17" i="23"/>
  <c r="AS17" i="23" s="1"/>
  <c r="O17" i="23" s="1"/>
  <c r="AR25" i="23"/>
  <c r="AS25" i="23" s="1"/>
  <c r="O25" i="23" s="1"/>
  <c r="AR12" i="23"/>
  <c r="AS12" i="23" s="1"/>
  <c r="O12" i="23" s="1"/>
  <c r="AR4" i="23"/>
  <c r="AS4" i="23" s="1"/>
  <c r="O4" i="23" s="1"/>
  <c r="AR5" i="23"/>
  <c r="AS5" i="23" s="1"/>
  <c r="O5" i="23" s="1"/>
  <c r="AR5" i="22"/>
  <c r="AR10" i="23"/>
  <c r="AR6" i="23"/>
  <c r="AS6" i="23" s="1"/>
  <c r="O6" i="23" s="1"/>
  <c r="AR7" i="23"/>
  <c r="AS7" i="23" s="1"/>
  <c r="O7" i="23" s="1"/>
  <c r="V18" i="24" a="1"/>
  <c r="V18" i="24" s="1"/>
  <c r="V17" i="24" a="1"/>
  <c r="V17" i="24" s="1"/>
  <c r="V11" i="24" a="1"/>
  <c r="V11" i="24" s="1"/>
  <c r="V19" i="24" a="1"/>
  <c r="V19" i="24" s="1"/>
  <c r="Y12" i="2" a="1"/>
  <c r="Y12" i="2" s="1"/>
  <c r="Y24" i="24" a="1"/>
  <c r="Y24" i="24" s="1"/>
  <c r="Z24" i="24" s="1"/>
  <c r="AA24" i="24" s="1"/>
  <c r="I24" i="24" s="1"/>
  <c r="N60" i="24"/>
  <c r="N44" i="24"/>
  <c r="N36" i="24"/>
  <c r="N54" i="24"/>
  <c r="N41" i="24"/>
  <c r="N45" i="24"/>
  <c r="N47" i="24"/>
  <c r="N53" i="24"/>
  <c r="N55" i="24"/>
  <c r="N46" i="24"/>
  <c r="N52" i="24"/>
  <c r="N58" i="24"/>
  <c r="N50" i="24"/>
  <c r="N42" i="24"/>
  <c r="N57" i="24"/>
  <c r="N49" i="24"/>
  <c r="N56" i="24"/>
  <c r="N48" i="24"/>
  <c r="N40" i="24"/>
  <c r="N17" i="24"/>
  <c r="N58" i="23"/>
  <c r="N50" i="23"/>
  <c r="N51" i="23"/>
  <c r="N56" i="23"/>
  <c r="N57" i="23"/>
  <c r="N59" i="23"/>
  <c r="N55" i="23"/>
  <c r="N47" i="23"/>
  <c r="N54" i="23"/>
  <c r="V45" i="23" a="1"/>
  <c r="V45" i="23" s="1"/>
  <c r="V20" i="23" a="1"/>
  <c r="V20" i="23" s="1"/>
  <c r="V13" i="23" a="1"/>
  <c r="V13" i="23" s="1"/>
  <c r="V5" i="23" a="1"/>
  <c r="V5" i="23" s="1"/>
  <c r="V15" i="24" a="1"/>
  <c r="V15" i="24" s="1"/>
  <c r="V29" i="24" a="1"/>
  <c r="V29" i="24" s="1"/>
  <c r="V5" i="24" a="1"/>
  <c r="V5" i="24" s="1"/>
  <c r="V20" i="2" a="1"/>
  <c r="V20" i="2" s="1"/>
  <c r="V29" i="22" a="1"/>
  <c r="V29" i="22" s="1"/>
  <c r="V11" i="22" a="1"/>
  <c r="V11" i="22" s="1"/>
  <c r="V22" i="23" a="1"/>
  <c r="V22" i="23" s="1"/>
  <c r="V21" i="23" a="1"/>
  <c r="V21" i="23" s="1"/>
  <c r="V28" i="23" a="1"/>
  <c r="V28" i="23" s="1"/>
  <c r="V15" i="23" a="1"/>
  <c r="V15" i="23" s="1"/>
  <c r="V36" i="24" a="1"/>
  <c r="V36" i="24" s="1"/>
  <c r="V7" i="24" a="1"/>
  <c r="V7" i="24" s="1"/>
  <c r="V20" i="24" a="1"/>
  <c r="V20" i="24" s="1"/>
  <c r="V4" i="2" a="1"/>
  <c r="V4" i="2" s="1"/>
  <c r="V12" i="2" a="1"/>
  <c r="V12" i="2" s="1"/>
  <c r="V8" i="22" a="1"/>
  <c r="V8" i="22" s="1"/>
  <c r="V8" i="2" a="1"/>
  <c r="V8" i="2" s="1"/>
  <c r="V14" i="22" a="1"/>
  <c r="V14" i="22" s="1"/>
  <c r="V6" i="22" a="1"/>
  <c r="V6" i="22" s="1"/>
  <c r="V41" i="23" a="1"/>
  <c r="V41" i="23" s="1"/>
  <c r="V32" i="23" a="1"/>
  <c r="V32" i="23" s="1"/>
  <c r="V18" i="23" a="1"/>
  <c r="V18" i="23" s="1"/>
  <c r="V4" i="23" a="1"/>
  <c r="V4" i="23" s="1"/>
  <c r="V38" i="24" a="1"/>
  <c r="V38" i="24" s="1"/>
  <c r="V12" i="24" a="1"/>
  <c r="V12" i="24" s="1"/>
  <c r="V32" i="24" a="1"/>
  <c r="V32" i="24" s="1"/>
  <c r="V8" i="24" a="1"/>
  <c r="V8" i="24" s="1"/>
  <c r="V7" i="2" a="1"/>
  <c r="V7" i="2" s="1"/>
  <c r="V6" i="2" a="1"/>
  <c r="V6" i="2" s="1"/>
  <c r="V16" i="22" a="1"/>
  <c r="V16" i="22" s="1"/>
  <c r="V15" i="22" a="1"/>
  <c r="V15" i="22" s="1"/>
  <c r="V25" i="22" a="1"/>
  <c r="V25" i="22" s="1"/>
  <c r="V39" i="23" a="1"/>
  <c r="V39" i="23" s="1"/>
  <c r="V31" i="23" a="1"/>
  <c r="V31" i="23" s="1"/>
  <c r="V14" i="23" a="1"/>
  <c r="V14" i="23" s="1"/>
  <c r="V33" i="24" a="1"/>
  <c r="V33" i="24" s="1"/>
  <c r="V35" i="24" a="1"/>
  <c r="V35" i="24" s="1"/>
  <c r="V9" i="24" a="1"/>
  <c r="V9" i="24" s="1"/>
  <c r="V26" i="24" a="1"/>
  <c r="V26" i="24" s="1"/>
  <c r="V11" i="2" a="1"/>
  <c r="V11" i="2" s="1"/>
  <c r="V23" i="2" a="1"/>
  <c r="V23" i="2" s="1"/>
  <c r="V21" i="2" a="1"/>
  <c r="V21" i="2" s="1"/>
  <c r="V21" i="22" a="1"/>
  <c r="V21" i="22" s="1"/>
  <c r="V12" i="22" a="1"/>
  <c r="V12" i="22" s="1"/>
  <c r="V5" i="22" a="1"/>
  <c r="V5" i="22" s="1"/>
  <c r="V16" i="23" a="1"/>
  <c r="V16" i="23" s="1"/>
  <c r="V17" i="23" a="1"/>
  <c r="V17" i="23" s="1"/>
  <c r="V10" i="23" a="1"/>
  <c r="V10" i="23" s="1"/>
  <c r="V34" i="24" a="1"/>
  <c r="V34" i="24" s="1"/>
  <c r="V37" i="24" a="1"/>
  <c r="V37" i="24" s="1"/>
  <c r="V4" i="24" a="1"/>
  <c r="V4" i="24" s="1"/>
  <c r="V14" i="2" a="1"/>
  <c r="V14" i="2" s="1"/>
  <c r="V9" i="2" a="1"/>
  <c r="V9" i="2" s="1"/>
  <c r="V19" i="22" a="1"/>
  <c r="V19" i="22" s="1"/>
  <c r="V26" i="22" a="1"/>
  <c r="V26" i="22" s="1"/>
  <c r="V22" i="22" a="1"/>
  <c r="V22" i="22" s="1"/>
  <c r="V40" i="23" a="1"/>
  <c r="V40" i="23" s="1"/>
  <c r="V27" i="23" a="1"/>
  <c r="V27" i="23" s="1"/>
  <c r="V9" i="23" a="1"/>
  <c r="V9" i="23" s="1"/>
  <c r="V31" i="24" a="1"/>
  <c r="V31" i="24" s="1"/>
  <c r="V25" i="24" a="1"/>
  <c r="V25" i="24" s="1"/>
  <c r="V21" i="24" a="1"/>
  <c r="V21" i="24" s="1"/>
  <c r="Y8" i="22" a="1"/>
  <c r="Y8" i="22" s="1"/>
  <c r="AM6" i="23"/>
  <c r="M6" i="23" s="1"/>
  <c r="AG5" i="23"/>
  <c r="K5" i="23" s="1"/>
  <c r="AG14" i="23"/>
  <c r="K14" i="23" s="1"/>
  <c r="AY28" i="23"/>
  <c r="Q28" i="23" s="1"/>
  <c r="AY27" i="23"/>
  <c r="Q27" i="23" s="1"/>
  <c r="AJ38" i="23"/>
  <c r="L38" i="23" s="1"/>
  <c r="BE16" i="23"/>
  <c r="U16" i="23" s="1"/>
  <c r="AD34" i="23"/>
  <c r="J34" i="23" s="1"/>
  <c r="BB25" i="23"/>
  <c r="T25" i="23" s="1"/>
  <c r="BB42" i="23"/>
  <c r="T42" i="23" s="1"/>
  <c r="AY33" i="23"/>
  <c r="Q33" i="23" s="1"/>
  <c r="AY47" i="23"/>
  <c r="Q47" i="23" s="1"/>
  <c r="BB54" i="23"/>
  <c r="T54" i="23" s="1"/>
  <c r="AM8" i="24"/>
  <c r="M8" i="24" s="1"/>
  <c r="AM27" i="24"/>
  <c r="M27" i="24" s="1"/>
  <c r="AJ11" i="24"/>
  <c r="L11" i="24" s="1"/>
  <c r="AG17" i="24"/>
  <c r="K17" i="24" s="1"/>
  <c r="AD13" i="23"/>
  <c r="J13" i="23" s="1"/>
  <c r="BB31" i="23"/>
  <c r="T31" i="23" s="1"/>
  <c r="AY20" i="23"/>
  <c r="Q20" i="23" s="1"/>
  <c r="AV39" i="23"/>
  <c r="P39" i="23" s="1"/>
  <c r="AG34" i="23"/>
  <c r="K34" i="23" s="1"/>
  <c r="BE25" i="23"/>
  <c r="U25" i="23" s="1"/>
  <c r="BE42" i="23"/>
  <c r="U42" i="23" s="1"/>
  <c r="AD47" i="23"/>
  <c r="J47" i="23" s="1"/>
  <c r="AJ50" i="23"/>
  <c r="L50" i="23" s="1"/>
  <c r="AJ52" i="23"/>
  <c r="L52" i="23" s="1"/>
  <c r="AG54" i="23"/>
  <c r="K54" i="23" s="1"/>
  <c r="AG56" i="23"/>
  <c r="K56" i="23" s="1"/>
  <c r="AS57" i="23"/>
  <c r="O57" i="23" s="1"/>
  <c r="AG58" i="23"/>
  <c r="K58" i="23" s="1"/>
  <c r="BE58" i="23"/>
  <c r="U58" i="23" s="1"/>
  <c r="AD14" i="24"/>
  <c r="J14" i="24" s="1"/>
  <c r="BB14" i="24"/>
  <c r="T14" i="24" s="1"/>
  <c r="AD13" i="24"/>
  <c r="J13" i="24" s="1"/>
  <c r="AD20" i="24"/>
  <c r="J20" i="24" s="1"/>
  <c r="BB20" i="24"/>
  <c r="T20" i="24" s="1"/>
  <c r="AD5" i="24"/>
  <c r="J5" i="24" s="1"/>
  <c r="BB5" i="24"/>
  <c r="T5" i="24" s="1"/>
  <c r="AD21" i="24"/>
  <c r="J21" i="24" s="1"/>
  <c r="BB21" i="24"/>
  <c r="T21" i="24" s="1"/>
  <c r="AD9" i="24"/>
  <c r="J9" i="24" s="1"/>
  <c r="AM32" i="24"/>
  <c r="M32" i="24" s="1"/>
  <c r="AY7" i="24"/>
  <c r="Q7" i="24" s="1"/>
  <c r="AM11" i="24"/>
  <c r="M11" i="24" s="1"/>
  <c r="AV25" i="24"/>
  <c r="P25" i="24" s="1"/>
  <c r="AJ37" i="24"/>
  <c r="L37" i="24" s="1"/>
  <c r="AV35" i="24"/>
  <c r="P35" i="24" s="1"/>
  <c r="AJ12" i="24"/>
  <c r="L12" i="24" s="1"/>
  <c r="AV36" i="24"/>
  <c r="P36" i="24" s="1"/>
  <c r="AJ17" i="24"/>
  <c r="L17" i="24" s="1"/>
  <c r="AV15" i="24"/>
  <c r="P15" i="24" s="1"/>
  <c r="AJ16" i="24"/>
  <c r="L16" i="24" s="1"/>
  <c r="AV31" i="24"/>
  <c r="P31" i="24" s="1"/>
  <c r="AJ34" i="24"/>
  <c r="L34" i="24" s="1"/>
  <c r="AV33" i="24"/>
  <c r="P33" i="24" s="1"/>
  <c r="AV24" i="24"/>
  <c r="P24" i="24" s="1"/>
  <c r="AJ22" i="24"/>
  <c r="L22" i="24" s="1"/>
  <c r="AV30" i="24"/>
  <c r="P30" i="24" s="1"/>
  <c r="AJ23" i="24"/>
  <c r="L23" i="24" s="1"/>
  <c r="AJ28" i="24"/>
  <c r="L28" i="24" s="1"/>
  <c r="AV40" i="24"/>
  <c r="P40" i="24" s="1"/>
  <c r="AJ41" i="24"/>
  <c r="L41" i="24" s="1"/>
  <c r="AV42" i="24"/>
  <c r="P42" i="24" s="1"/>
  <c r="AJ43" i="24"/>
  <c r="L43" i="24" s="1"/>
  <c r="AV44" i="24"/>
  <c r="P44" i="24" s="1"/>
  <c r="AJ45" i="24"/>
  <c r="L45" i="24" s="1"/>
  <c r="P46" i="24"/>
  <c r="AJ47" i="24"/>
  <c r="L47" i="24" s="1"/>
  <c r="AV48" i="24"/>
  <c r="P48" i="24" s="1"/>
  <c r="AJ49" i="24"/>
  <c r="L49" i="24" s="1"/>
  <c r="AV50" i="24"/>
  <c r="P50" i="24" s="1"/>
  <c r="AJ51" i="24"/>
  <c r="L51" i="24" s="1"/>
  <c r="AV52" i="24"/>
  <c r="P52" i="24" s="1"/>
  <c r="AJ53" i="24"/>
  <c r="L53" i="24" s="1"/>
  <c r="AJ55" i="24"/>
  <c r="L55" i="24" s="1"/>
  <c r="AV56" i="24"/>
  <c r="P56" i="24" s="1"/>
  <c r="AJ57" i="24"/>
  <c r="L57" i="24" s="1"/>
  <c r="AV58" i="24"/>
  <c r="P58" i="24" s="1"/>
  <c r="AJ59" i="24"/>
  <c r="L59" i="24" s="1"/>
  <c r="AV39" i="24"/>
  <c r="P39" i="24" s="1"/>
  <c r="AM10" i="24"/>
  <c r="M10" i="24" s="1"/>
  <c r="AG9" i="23"/>
  <c r="K9" i="23" s="1"/>
  <c r="BB14" i="23"/>
  <c r="T14" i="23" s="1"/>
  <c r="AM12" i="23"/>
  <c r="M12" i="23" s="1"/>
  <c r="AG16" i="23"/>
  <c r="K16" i="23" s="1"/>
  <c r="AD24" i="23"/>
  <c r="J24" i="23" s="1"/>
  <c r="AM48" i="23"/>
  <c r="M48" i="23" s="1"/>
  <c r="AS51" i="23"/>
  <c r="O51" i="23" s="1"/>
  <c r="AD56" i="23"/>
  <c r="J56" i="23" s="1"/>
  <c r="AM19" i="24"/>
  <c r="M19" i="24" s="1"/>
  <c r="AV7" i="24"/>
  <c r="P7" i="24" s="1"/>
  <c r="AS25" i="24"/>
  <c r="O25" i="24" s="1"/>
  <c r="AS36" i="24"/>
  <c r="O36" i="24" s="1"/>
  <c r="AS31" i="24"/>
  <c r="O31" i="24" s="1"/>
  <c r="BE38" i="24"/>
  <c r="U38" i="24" s="1"/>
  <c r="BE23" i="24"/>
  <c r="U23" i="24" s="1"/>
  <c r="BE28" i="24"/>
  <c r="U28" i="24" s="1"/>
  <c r="AY4" i="23"/>
  <c r="Q4" i="23" s="1"/>
  <c r="AV7" i="23"/>
  <c r="P7" i="23" s="1"/>
  <c r="AJ14" i="23"/>
  <c r="L14" i="23" s="1"/>
  <c r="AJ16" i="23"/>
  <c r="L16" i="23" s="1"/>
  <c r="AJ43" i="23"/>
  <c r="L43" i="23" s="1"/>
  <c r="AG35" i="23"/>
  <c r="K35" i="23" s="1"/>
  <c r="BB33" i="23"/>
  <c r="T33" i="23" s="1"/>
  <c r="AV51" i="23"/>
  <c r="P51" i="23" s="1"/>
  <c r="BB26" i="24"/>
  <c r="T26" i="24" s="1"/>
  <c r="AG4" i="23"/>
  <c r="K4" i="23" s="1"/>
  <c r="BB4" i="23"/>
  <c r="T4" i="23" s="1"/>
  <c r="AY8" i="23"/>
  <c r="Q8" i="23" s="1"/>
  <c r="AM5" i="23"/>
  <c r="M5" i="23" s="1"/>
  <c r="AY7" i="23"/>
  <c r="Q7" i="23" s="1"/>
  <c r="AM9" i="23"/>
  <c r="M9" i="23" s="1"/>
  <c r="AY10" i="23"/>
  <c r="Q10" i="23" s="1"/>
  <c r="AM14" i="23"/>
  <c r="M14" i="23" s="1"/>
  <c r="AG28" i="23"/>
  <c r="K28" i="23" s="1"/>
  <c r="BE28" i="23"/>
  <c r="U28" i="23" s="1"/>
  <c r="AG27" i="23"/>
  <c r="K27" i="23" s="1"/>
  <c r="BE27" i="23"/>
  <c r="U27" i="23" s="1"/>
  <c r="AD20" i="23"/>
  <c r="J20" i="23" s="1"/>
  <c r="BB20" i="23"/>
  <c r="T20" i="23" s="1"/>
  <c r="AM16" i="23"/>
  <c r="M16" i="23" s="1"/>
  <c r="AY39" i="23"/>
  <c r="Q39" i="23" s="1"/>
  <c r="AM41" i="23"/>
  <c r="M41" i="23" s="1"/>
  <c r="AY22" i="23"/>
  <c r="Q22" i="23" s="1"/>
  <c r="AM43" i="23"/>
  <c r="M43" i="23" s="1"/>
  <c r="AV45" i="23"/>
  <c r="P45" i="23" s="1"/>
  <c r="AJ34" i="23"/>
  <c r="L34" i="23" s="1"/>
  <c r="AV30" i="23"/>
  <c r="P30" i="23" s="1"/>
  <c r="AJ24" i="23"/>
  <c r="L24" i="23" s="1"/>
  <c r="AJ25" i="23"/>
  <c r="L25" i="23" s="1"/>
  <c r="AV29" i="23"/>
  <c r="P29" i="23" s="1"/>
  <c r="AJ35" i="23"/>
  <c r="L35" i="23" s="1"/>
  <c r="AV26" i="23"/>
  <c r="P26" i="23" s="1"/>
  <c r="AJ42" i="23"/>
  <c r="L42" i="23" s="1"/>
  <c r="AG37" i="23"/>
  <c r="K37" i="23" s="1"/>
  <c r="BE37" i="23"/>
  <c r="U37" i="23" s="1"/>
  <c r="AS46" i="23"/>
  <c r="O46" i="23" s="1"/>
  <c r="AG47" i="23"/>
  <c r="K47" i="23" s="1"/>
  <c r="BE47" i="23"/>
  <c r="U47" i="23" s="1"/>
  <c r="AD49" i="23"/>
  <c r="J49" i="23" s="1"/>
  <c r="AY49" i="23"/>
  <c r="Q49" i="23" s="1"/>
  <c r="AM50" i="23"/>
  <c r="M50" i="23" s="1"/>
  <c r="AY51" i="23"/>
  <c r="Q51" i="23" s="1"/>
  <c r="AV53" i="23"/>
  <c r="P53" i="23" s="1"/>
  <c r="AJ54" i="23"/>
  <c r="L54" i="23" s="1"/>
  <c r="AV55" i="23"/>
  <c r="P55" i="23" s="1"/>
  <c r="AJ56" i="23"/>
  <c r="L56" i="23" s="1"/>
  <c r="AV57" i="23"/>
  <c r="P57" i="23" s="1"/>
  <c r="BE14" i="24"/>
  <c r="U14" i="24" s="1"/>
  <c r="AS18" i="24"/>
  <c r="O18" i="24" s="1"/>
  <c r="AG13" i="24"/>
  <c r="K13" i="24" s="1"/>
  <c r="BE13" i="24"/>
  <c r="U13" i="24" s="1"/>
  <c r="AS8" i="24"/>
  <c r="O8" i="24" s="1"/>
  <c r="AG20" i="24"/>
  <c r="K20" i="24" s="1"/>
  <c r="BE20" i="24"/>
  <c r="U20" i="24" s="1"/>
  <c r="AG5" i="24"/>
  <c r="K5" i="24" s="1"/>
  <c r="BE5" i="24"/>
  <c r="U5" i="24" s="1"/>
  <c r="AS27" i="24"/>
  <c r="O27" i="24" s="1"/>
  <c r="AG21" i="24"/>
  <c r="K21" i="24" s="1"/>
  <c r="BE21" i="24"/>
  <c r="U21" i="24" s="1"/>
  <c r="AG9" i="24"/>
  <c r="K9" i="24" s="1"/>
  <c r="AD7" i="24"/>
  <c r="J7" i="24" s="1"/>
  <c r="BB7" i="24"/>
  <c r="T7" i="24" s="1"/>
  <c r="BB29" i="24"/>
  <c r="T29" i="24" s="1"/>
  <c r="M37" i="24"/>
  <c r="AM12" i="24"/>
  <c r="M12" i="24" s="1"/>
  <c r="AY36" i="24"/>
  <c r="Q36" i="24" s="1"/>
  <c r="AM17" i="24"/>
  <c r="M17" i="24" s="1"/>
  <c r="AM16" i="24"/>
  <c r="M16" i="24" s="1"/>
  <c r="AY31" i="24"/>
  <c r="Q31" i="24" s="1"/>
  <c r="AM34" i="24"/>
  <c r="M34" i="24" s="1"/>
  <c r="AY33" i="24"/>
  <c r="Q33" i="24" s="1"/>
  <c r="AM38" i="24"/>
  <c r="M38" i="24" s="1"/>
  <c r="AM22" i="24"/>
  <c r="M22" i="24" s="1"/>
  <c r="AM23" i="24"/>
  <c r="M23" i="24" s="1"/>
  <c r="AM28" i="24"/>
  <c r="M28" i="24" s="1"/>
  <c r="AY40" i="24"/>
  <c r="Q40" i="24" s="1"/>
  <c r="AM41" i="24"/>
  <c r="M41" i="24" s="1"/>
  <c r="AM43" i="24"/>
  <c r="M43" i="24" s="1"/>
  <c r="AY39" i="24"/>
  <c r="Q39" i="24" s="1"/>
  <c r="AV4" i="23"/>
  <c r="P4" i="23" s="1"/>
  <c r="BE9" i="23"/>
  <c r="U9" i="23" s="1"/>
  <c r="AY13" i="23"/>
  <c r="Q13" i="23" s="1"/>
  <c r="AG41" i="23"/>
  <c r="K41" i="23" s="1"/>
  <c r="AD25" i="23"/>
  <c r="J25" i="23" s="1"/>
  <c r="AG50" i="23"/>
  <c r="K50" i="23" s="1"/>
  <c r="BB58" i="23"/>
  <c r="T58" i="23" s="1"/>
  <c r="AM18" i="24"/>
  <c r="M18" i="24" s="1"/>
  <c r="AM6" i="24"/>
  <c r="M6" i="24" s="1"/>
  <c r="AS15" i="24"/>
  <c r="O15" i="24" s="1"/>
  <c r="BE41" i="24"/>
  <c r="U41" i="24" s="1"/>
  <c r="AV8" i="23"/>
  <c r="P8" i="23" s="1"/>
  <c r="BB13" i="23"/>
  <c r="T13" i="23" s="1"/>
  <c r="AS45" i="23"/>
  <c r="O45" i="23" s="1"/>
  <c r="AG25" i="23"/>
  <c r="K25" i="23" s="1"/>
  <c r="BB47" i="23"/>
  <c r="T47" i="23" s="1"/>
  <c r="AS55" i="23"/>
  <c r="O55" i="23" s="1"/>
  <c r="AV6" i="23"/>
  <c r="P6" i="23" s="1"/>
  <c r="AJ4" i="23"/>
  <c r="L4" i="23" s="1"/>
  <c r="BE4" i="23"/>
  <c r="U4" i="23" s="1"/>
  <c r="AD8" i="23"/>
  <c r="J8" i="23" s="1"/>
  <c r="BB8" i="23"/>
  <c r="T8" i="23" s="1"/>
  <c r="AD7" i="23"/>
  <c r="J7" i="23" s="1"/>
  <c r="BB7" i="23"/>
  <c r="T7" i="23" s="1"/>
  <c r="AV18" i="23"/>
  <c r="P18" i="23" s="1"/>
  <c r="AJ28" i="23"/>
  <c r="L28" i="23" s="1"/>
  <c r="AJ13" i="23"/>
  <c r="L13" i="23" s="1"/>
  <c r="AV12" i="23"/>
  <c r="P12" i="23" s="1"/>
  <c r="AJ27" i="23"/>
  <c r="L27" i="23" s="1"/>
  <c r="AV17" i="23"/>
  <c r="P17" i="23" s="1"/>
  <c r="AJ31" i="23"/>
  <c r="L31" i="23" s="1"/>
  <c r="AG21" i="23"/>
  <c r="K21" i="23" s="1"/>
  <c r="AS38" i="23"/>
  <c r="O38" i="23" s="1"/>
  <c r="AG20" i="23"/>
  <c r="K20" i="23" s="1"/>
  <c r="BE20" i="23"/>
  <c r="U20" i="23" s="1"/>
  <c r="AD39" i="23"/>
  <c r="J39" i="23" s="1"/>
  <c r="BB39" i="23"/>
  <c r="T39" i="23" s="1"/>
  <c r="AD22" i="23"/>
  <c r="J22" i="23" s="1"/>
  <c r="BB22" i="23"/>
  <c r="T22" i="23" s="1"/>
  <c r="AY45" i="23"/>
  <c r="Q45" i="23" s="1"/>
  <c r="AM34" i="23"/>
  <c r="M34" i="23" s="1"/>
  <c r="AY30" i="23"/>
  <c r="Q30" i="23" s="1"/>
  <c r="AM24" i="23"/>
  <c r="M24" i="23" s="1"/>
  <c r="AM25" i="23"/>
  <c r="M25" i="23" s="1"/>
  <c r="AY29" i="23"/>
  <c r="Q29" i="23" s="1"/>
  <c r="AM35" i="23"/>
  <c r="M35" i="23" s="1"/>
  <c r="AY26" i="23"/>
  <c r="Q26" i="23" s="1"/>
  <c r="AM42" i="23"/>
  <c r="M42" i="23" s="1"/>
  <c r="AV36" i="23"/>
  <c r="P36" i="23" s="1"/>
  <c r="AJ33" i="23"/>
  <c r="L33" i="23" s="1"/>
  <c r="AJ37" i="23"/>
  <c r="L37" i="23" s="1"/>
  <c r="AV46" i="23"/>
  <c r="P46" i="23" s="1"/>
  <c r="AJ47" i="23"/>
  <c r="L47" i="23" s="1"/>
  <c r="AS48" i="23"/>
  <c r="O48" i="23" s="1"/>
  <c r="AG49" i="23"/>
  <c r="K49" i="23" s="1"/>
  <c r="AD51" i="23"/>
  <c r="J51" i="23" s="1"/>
  <c r="BB51" i="23"/>
  <c r="T51" i="23" s="1"/>
  <c r="AD53" i="23"/>
  <c r="J53" i="23" s="1"/>
  <c r="AY53" i="23"/>
  <c r="Q53" i="23" s="1"/>
  <c r="AM54" i="23"/>
  <c r="M54" i="23" s="1"/>
  <c r="AY55" i="23"/>
  <c r="Q55" i="23" s="1"/>
  <c r="AM56" i="23"/>
  <c r="M56" i="23" s="1"/>
  <c r="AY57" i="23"/>
  <c r="Q57" i="23" s="1"/>
  <c r="AM58" i="23"/>
  <c r="M58" i="23" s="1"/>
  <c r="AY59" i="23"/>
  <c r="Q59" i="23" s="1"/>
  <c r="AJ14" i="24"/>
  <c r="L14" i="24" s="1"/>
  <c r="AV18" i="24"/>
  <c r="P18" i="24" s="1"/>
  <c r="AJ13" i="24"/>
  <c r="L13" i="24" s="1"/>
  <c r="AV8" i="24"/>
  <c r="P8" i="24" s="1"/>
  <c r="AJ20" i="24"/>
  <c r="L20" i="24" s="1"/>
  <c r="AV6" i="24"/>
  <c r="P6" i="24" s="1"/>
  <c r="AJ5" i="24"/>
  <c r="L5" i="24" s="1"/>
  <c r="AV27" i="24"/>
  <c r="P27" i="24" s="1"/>
  <c r="AV19" i="24"/>
  <c r="P19" i="24" s="1"/>
  <c r="AJ9" i="24"/>
  <c r="L9" i="24" s="1"/>
  <c r="AS32" i="24"/>
  <c r="O32" i="24" s="1"/>
  <c r="AG7" i="24"/>
  <c r="K7" i="24" s="1"/>
  <c r="BE7" i="24"/>
  <c r="U7" i="24" s="1"/>
  <c r="AD25" i="24"/>
  <c r="J25" i="24" s="1"/>
  <c r="AD35" i="24"/>
  <c r="J35" i="24" s="1"/>
  <c r="BB35" i="24"/>
  <c r="T35" i="24" s="1"/>
  <c r="AD36" i="24"/>
  <c r="J36" i="24" s="1"/>
  <c r="BB36" i="24"/>
  <c r="T36" i="24" s="1"/>
  <c r="AD15" i="24"/>
  <c r="J15" i="24" s="1"/>
  <c r="AD31" i="24"/>
  <c r="J31" i="24" s="1"/>
  <c r="BB31" i="24"/>
  <c r="T31" i="24" s="1"/>
  <c r="AD33" i="24"/>
  <c r="J33" i="24" s="1"/>
  <c r="BB33" i="24"/>
  <c r="T33" i="24" s="1"/>
  <c r="AD24" i="24"/>
  <c r="J24" i="24" s="1"/>
  <c r="J30" i="24"/>
  <c r="BB30" i="24"/>
  <c r="T30" i="24" s="1"/>
  <c r="AD39" i="24"/>
  <c r="J39" i="24" s="1"/>
  <c r="AD40" i="24"/>
  <c r="J40" i="24" s="1"/>
  <c r="BB40" i="24"/>
  <c r="T40" i="24" s="1"/>
  <c r="AD42" i="24"/>
  <c r="J42" i="24" s="1"/>
  <c r="AD44" i="24"/>
  <c r="J44" i="24" s="1"/>
  <c r="BB39" i="24"/>
  <c r="T39" i="24" s="1"/>
  <c r="AM17" i="23"/>
  <c r="M17" i="23" s="1"/>
  <c r="BB43" i="23"/>
  <c r="T43" i="23" s="1"/>
  <c r="AD35" i="23"/>
  <c r="J35" i="23" s="1"/>
  <c r="AS49" i="23"/>
  <c r="O49" i="23" s="1"/>
  <c r="BB56" i="23"/>
  <c r="T56" i="23" s="1"/>
  <c r="AY14" i="24"/>
  <c r="Q14" i="24" s="1"/>
  <c r="AJ10" i="24"/>
  <c r="L10" i="24" s="1"/>
  <c r="AS24" i="24"/>
  <c r="O24" i="24" s="1"/>
  <c r="AM15" i="23"/>
  <c r="M15" i="23" s="1"/>
  <c r="AJ9" i="23"/>
  <c r="L9" i="23" s="1"/>
  <c r="BB28" i="23"/>
  <c r="T28" i="23" s="1"/>
  <c r="AY21" i="23"/>
  <c r="Q21" i="23" s="1"/>
  <c r="AG42" i="23"/>
  <c r="K42" i="23" s="1"/>
  <c r="BB37" i="23"/>
  <c r="T37" i="23" s="1"/>
  <c r="AS53" i="23"/>
  <c r="O53" i="23" s="1"/>
  <c r="BE56" i="23"/>
  <c r="U56" i="23" s="1"/>
  <c r="AY6" i="23"/>
  <c r="Q6" i="23" s="1"/>
  <c r="AM4" i="23"/>
  <c r="M4" i="23" s="1"/>
  <c r="AG8" i="23"/>
  <c r="K8" i="23" s="1"/>
  <c r="BE8" i="23"/>
  <c r="U8" i="23" s="1"/>
  <c r="AG7" i="23"/>
  <c r="K7" i="23" s="1"/>
  <c r="BE7" i="23"/>
  <c r="U7" i="23" s="1"/>
  <c r="AS9" i="23"/>
  <c r="O9" i="23" s="1"/>
  <c r="AG10" i="23"/>
  <c r="K10" i="23" s="1"/>
  <c r="AD18" i="23"/>
  <c r="J18" i="23" s="1"/>
  <c r="AY18" i="23"/>
  <c r="Q18" i="23" s="1"/>
  <c r="AM28" i="23"/>
  <c r="M28" i="23" s="1"/>
  <c r="AM13" i="23"/>
  <c r="M13" i="23" s="1"/>
  <c r="AY12" i="23"/>
  <c r="Q12" i="23" s="1"/>
  <c r="AM27" i="23"/>
  <c r="M27" i="23" s="1"/>
  <c r="AY17" i="23"/>
  <c r="Q17" i="23" s="1"/>
  <c r="AM31" i="23"/>
  <c r="M31" i="23" s="1"/>
  <c r="AV38" i="23"/>
  <c r="P38" i="23" s="1"/>
  <c r="AJ20" i="23"/>
  <c r="L20" i="23" s="1"/>
  <c r="AS16" i="23"/>
  <c r="O16" i="23" s="1"/>
  <c r="AS41" i="23"/>
  <c r="O41" i="23" s="1"/>
  <c r="AG22" i="23"/>
  <c r="K22" i="23" s="1"/>
  <c r="BE22" i="23"/>
  <c r="U22" i="23" s="1"/>
  <c r="AD45" i="23"/>
  <c r="J45" i="23" s="1"/>
  <c r="T45" i="23"/>
  <c r="AD29" i="23"/>
  <c r="J29" i="23" s="1"/>
  <c r="BB29" i="23"/>
  <c r="T29" i="23" s="1"/>
  <c r="AD26" i="23"/>
  <c r="J26" i="23" s="1"/>
  <c r="BB26" i="23"/>
  <c r="T26" i="23" s="1"/>
  <c r="AY36" i="23"/>
  <c r="Q36" i="23" s="1"/>
  <c r="AM33" i="23"/>
  <c r="M33" i="23" s="1"/>
  <c r="AM37" i="23"/>
  <c r="M37" i="23" s="1"/>
  <c r="AY46" i="23"/>
  <c r="Q46" i="23" s="1"/>
  <c r="AM47" i="23"/>
  <c r="M47" i="23" s="1"/>
  <c r="AV48" i="23"/>
  <c r="P48" i="23" s="1"/>
  <c r="AJ49" i="23"/>
  <c r="L49" i="23" s="1"/>
  <c r="BE49" i="23"/>
  <c r="U49" i="23" s="1"/>
  <c r="AS50" i="23"/>
  <c r="O50" i="23" s="1"/>
  <c r="AG53" i="23"/>
  <c r="K53" i="23" s="1"/>
  <c r="T53" i="23"/>
  <c r="AD55" i="23"/>
  <c r="J55" i="23" s="1"/>
  <c r="BB55" i="23"/>
  <c r="T55" i="23" s="1"/>
  <c r="AD57" i="23"/>
  <c r="J57" i="23" s="1"/>
  <c r="AD59" i="23"/>
  <c r="J59" i="23" s="1"/>
  <c r="BB59" i="23"/>
  <c r="T59" i="23" s="1"/>
  <c r="AM14" i="24"/>
  <c r="M14" i="24" s="1"/>
  <c r="AY18" i="24"/>
  <c r="Q18" i="24" s="1"/>
  <c r="AM13" i="24"/>
  <c r="M13" i="24" s="1"/>
  <c r="AY8" i="24"/>
  <c r="Q8" i="24" s="1"/>
  <c r="AM20" i="24"/>
  <c r="M20" i="24" s="1"/>
  <c r="AY6" i="24"/>
  <c r="Q6" i="24" s="1"/>
  <c r="AM5" i="24"/>
  <c r="M5" i="24" s="1"/>
  <c r="AY27" i="24"/>
  <c r="Q27" i="24" s="1"/>
  <c r="AM21" i="24"/>
  <c r="M21" i="24" s="1"/>
  <c r="AY19" i="24"/>
  <c r="Q19" i="24" s="1"/>
  <c r="M9" i="24"/>
  <c r="AV32" i="24"/>
  <c r="P32" i="24" s="1"/>
  <c r="AJ7" i="24"/>
  <c r="L7" i="24" s="1"/>
  <c r="P10" i="24"/>
  <c r="AG25" i="24"/>
  <c r="K25" i="24" s="1"/>
  <c r="BE25" i="24"/>
  <c r="U25" i="24" s="1"/>
  <c r="O37" i="24"/>
  <c r="AG35" i="24"/>
  <c r="K35" i="24" s="1"/>
  <c r="BE35" i="24"/>
  <c r="U35" i="24" s="1"/>
  <c r="AS12" i="24"/>
  <c r="O12" i="24" s="1"/>
  <c r="AG36" i="24"/>
  <c r="K36" i="24" s="1"/>
  <c r="BE36" i="24"/>
  <c r="U36" i="24" s="1"/>
  <c r="AG15" i="24"/>
  <c r="K15" i="24" s="1"/>
  <c r="BE15" i="24"/>
  <c r="U15" i="24" s="1"/>
  <c r="AS16" i="24"/>
  <c r="O16" i="24" s="1"/>
  <c r="AG31" i="24"/>
  <c r="K31" i="24" s="1"/>
  <c r="BE31" i="24"/>
  <c r="U31" i="24" s="1"/>
  <c r="AS34" i="24"/>
  <c r="O34" i="24" s="1"/>
  <c r="AG33" i="24"/>
  <c r="K33" i="24" s="1"/>
  <c r="BE33" i="24"/>
  <c r="U33" i="24" s="1"/>
  <c r="AS38" i="24"/>
  <c r="O38" i="24" s="1"/>
  <c r="AG24" i="24"/>
  <c r="K24" i="24" s="1"/>
  <c r="BE24" i="24"/>
  <c r="U24" i="24" s="1"/>
  <c r="AS22" i="24"/>
  <c r="O22" i="24" s="1"/>
  <c r="AG30" i="24"/>
  <c r="K30" i="24" s="1"/>
  <c r="BE30" i="24"/>
  <c r="U30" i="24" s="1"/>
  <c r="AG39" i="24"/>
  <c r="K39" i="24" s="1"/>
  <c r="AS28" i="24"/>
  <c r="O28" i="24" s="1"/>
  <c r="AG40" i="24"/>
  <c r="K40" i="24" s="1"/>
  <c r="BE40" i="24"/>
  <c r="U40" i="24" s="1"/>
  <c r="AS41" i="24"/>
  <c r="O41" i="24" s="1"/>
  <c r="AG42" i="24"/>
  <c r="K42" i="24" s="1"/>
  <c r="BE42" i="24"/>
  <c r="U42" i="24" s="1"/>
  <c r="AS43" i="24"/>
  <c r="O43" i="24" s="1"/>
  <c r="BE44" i="24"/>
  <c r="U44" i="24" s="1"/>
  <c r="AS45" i="24"/>
  <c r="O45" i="24" s="1"/>
  <c r="AG46" i="24"/>
  <c r="K46" i="24" s="1"/>
  <c r="U46" i="24"/>
  <c r="AS47" i="24"/>
  <c r="O47" i="24" s="1"/>
  <c r="AG48" i="24"/>
  <c r="K48" i="24" s="1"/>
  <c r="BE48" i="24"/>
  <c r="U48" i="24" s="1"/>
  <c r="AS49" i="24"/>
  <c r="O49" i="24" s="1"/>
  <c r="AG50" i="24"/>
  <c r="K50" i="24" s="1"/>
  <c r="BE50" i="24"/>
  <c r="U50" i="24" s="1"/>
  <c r="AS51" i="24"/>
  <c r="O51" i="24" s="1"/>
  <c r="BE52" i="24"/>
  <c r="U52" i="24" s="1"/>
  <c r="AS53" i="24"/>
  <c r="O53" i="24" s="1"/>
  <c r="AG54" i="24"/>
  <c r="K54" i="24" s="1"/>
  <c r="U54" i="24"/>
  <c r="AS55" i="24"/>
  <c r="O55" i="24" s="1"/>
  <c r="AG56" i="24"/>
  <c r="K56" i="24" s="1"/>
  <c r="BE56" i="24"/>
  <c r="U56" i="24" s="1"/>
  <c r="AS57" i="24"/>
  <c r="O57" i="24" s="1"/>
  <c r="AG58" i="24"/>
  <c r="K58" i="24" s="1"/>
  <c r="BE58" i="24"/>
  <c r="U58" i="24" s="1"/>
  <c r="AS59" i="24"/>
  <c r="O59" i="24" s="1"/>
  <c r="AG60" i="24"/>
  <c r="K60" i="24" s="1"/>
  <c r="BE60" i="24"/>
  <c r="U60" i="24" s="1"/>
  <c r="BE39" i="24"/>
  <c r="U39" i="24" s="1"/>
  <c r="AV9" i="24"/>
  <c r="P9" i="24" s="1"/>
  <c r="AS4" i="24"/>
  <c r="O4" i="24" s="1"/>
  <c r="BE5" i="23"/>
  <c r="U5" i="23" s="1"/>
  <c r="AJ19" i="23"/>
  <c r="L19" i="23" s="1"/>
  <c r="AG43" i="23"/>
  <c r="K43" i="23" s="1"/>
  <c r="BB24" i="23"/>
  <c r="T24" i="23" s="1"/>
  <c r="AD42" i="23"/>
  <c r="J42" i="23" s="1"/>
  <c r="AY37" i="23"/>
  <c r="Q37" i="23" s="1"/>
  <c r="AD54" i="23"/>
  <c r="J54" i="23" s="1"/>
  <c r="BB60" i="23"/>
  <c r="T60" i="23" s="1"/>
  <c r="M4" i="24"/>
  <c r="AY20" i="24"/>
  <c r="Q20" i="24" s="1"/>
  <c r="AY21" i="24"/>
  <c r="Q21" i="24" s="1"/>
  <c r="AJ32" i="24"/>
  <c r="L32" i="24" s="1"/>
  <c r="AG16" i="24"/>
  <c r="K16" i="24" s="1"/>
  <c r="AS33" i="24"/>
  <c r="O33" i="24" s="1"/>
  <c r="AS30" i="24"/>
  <c r="O30" i="24" s="1"/>
  <c r="AG41" i="24"/>
  <c r="K41" i="24" s="1"/>
  <c r="AD4" i="23"/>
  <c r="J4" i="23" s="1"/>
  <c r="AJ5" i="23"/>
  <c r="L5" i="23" s="1"/>
  <c r="BE14" i="23"/>
  <c r="U14" i="23" s="1"/>
  <c r="AD27" i="23"/>
  <c r="J27" i="23" s="1"/>
  <c r="AM38" i="23"/>
  <c r="M38" i="23" s="1"/>
  <c r="AM19" i="23"/>
  <c r="M19" i="23" s="1"/>
  <c r="AJ41" i="23"/>
  <c r="L41" i="23" s="1"/>
  <c r="BE43" i="23"/>
  <c r="U43" i="23" s="1"/>
  <c r="AD33" i="23"/>
  <c r="J33" i="23" s="1"/>
  <c r="BE54" i="23"/>
  <c r="U54" i="23" s="1"/>
  <c r="AD6" i="23"/>
  <c r="J6" i="23" s="1"/>
  <c r="BB6" i="23"/>
  <c r="T6" i="23" s="1"/>
  <c r="AV15" i="23"/>
  <c r="P15" i="23" s="1"/>
  <c r="AJ8" i="23"/>
  <c r="L8" i="23" s="1"/>
  <c r="AV5" i="23"/>
  <c r="P5" i="23" s="1"/>
  <c r="AJ7" i="23"/>
  <c r="L7" i="23" s="1"/>
  <c r="AV9" i="23"/>
  <c r="P9" i="23" s="1"/>
  <c r="AG18" i="23"/>
  <c r="K18" i="23" s="1"/>
  <c r="BB18" i="23"/>
  <c r="T18" i="23" s="1"/>
  <c r="AD12" i="23"/>
  <c r="J12" i="23" s="1"/>
  <c r="AD17" i="23"/>
  <c r="J17" i="23" s="1"/>
  <c r="BB17" i="23"/>
  <c r="T17" i="23" s="1"/>
  <c r="AM21" i="23"/>
  <c r="M21" i="23" s="1"/>
  <c r="AY38" i="23"/>
  <c r="Q38" i="23" s="1"/>
  <c r="AM20" i="23"/>
  <c r="M20" i="23" s="1"/>
  <c r="AV19" i="23"/>
  <c r="P19" i="23" s="1"/>
  <c r="AV16" i="23"/>
  <c r="P16" i="23" s="1"/>
  <c r="AJ39" i="23"/>
  <c r="L39" i="23" s="1"/>
  <c r="AV41" i="23"/>
  <c r="P41" i="23" s="1"/>
  <c r="AJ22" i="23"/>
  <c r="L22" i="23" s="1"/>
  <c r="AS43" i="23"/>
  <c r="O43" i="23" s="1"/>
  <c r="AG45" i="23"/>
  <c r="K45" i="23" s="1"/>
  <c r="BE45" i="23"/>
  <c r="U45" i="23" s="1"/>
  <c r="AS34" i="23"/>
  <c r="O34" i="23" s="1"/>
  <c r="AG30" i="23"/>
  <c r="K30" i="23" s="1"/>
  <c r="AG29" i="23"/>
  <c r="K29" i="23" s="1"/>
  <c r="BE29" i="23"/>
  <c r="U29" i="23" s="1"/>
  <c r="AG26" i="23"/>
  <c r="K26" i="23" s="1"/>
  <c r="AS42" i="23"/>
  <c r="O42" i="23" s="1"/>
  <c r="AD46" i="23"/>
  <c r="J46" i="23" s="1"/>
  <c r="BB46" i="23"/>
  <c r="T46" i="23" s="1"/>
  <c r="AD48" i="23"/>
  <c r="J48" i="23" s="1"/>
  <c r="AY48" i="23"/>
  <c r="Q48" i="23" s="1"/>
  <c r="AM49" i="23"/>
  <c r="M49" i="23" s="1"/>
  <c r="AV50" i="23"/>
  <c r="P50" i="23" s="1"/>
  <c r="AJ51" i="23"/>
  <c r="L51" i="23" s="1"/>
  <c r="AJ53" i="23"/>
  <c r="L53" i="23" s="1"/>
  <c r="BE53" i="23"/>
  <c r="U53" i="23" s="1"/>
  <c r="AS54" i="23"/>
  <c r="O54" i="23" s="1"/>
  <c r="AG55" i="23"/>
  <c r="K55" i="23" s="1"/>
  <c r="BE55" i="23"/>
  <c r="U55" i="23" s="1"/>
  <c r="AS56" i="23"/>
  <c r="O56" i="23" s="1"/>
  <c r="AG57" i="23"/>
  <c r="K57" i="23" s="1"/>
  <c r="BE57" i="23"/>
  <c r="U57" i="23" s="1"/>
  <c r="AS58" i="23"/>
  <c r="O58" i="23" s="1"/>
  <c r="AD18" i="24"/>
  <c r="J18" i="24" s="1"/>
  <c r="BB18" i="24"/>
  <c r="T18" i="24" s="1"/>
  <c r="AD4" i="24"/>
  <c r="J4" i="24" s="1"/>
  <c r="AD8" i="24"/>
  <c r="J8" i="24" s="1"/>
  <c r="BB8" i="24"/>
  <c r="T8" i="24" s="1"/>
  <c r="AD6" i="24"/>
  <c r="J6" i="24" s="1"/>
  <c r="BB6" i="24"/>
  <c r="T6" i="24" s="1"/>
  <c r="AD27" i="24"/>
  <c r="J27" i="24" s="1"/>
  <c r="BB27" i="24"/>
  <c r="T27" i="24" s="1"/>
  <c r="AD19" i="24"/>
  <c r="J19" i="24" s="1"/>
  <c r="BB19" i="24"/>
  <c r="T19" i="24" s="1"/>
  <c r="AY32" i="24"/>
  <c r="Q32" i="24" s="1"/>
  <c r="AM7" i="24"/>
  <c r="M7" i="24" s="1"/>
  <c r="Q10" i="24"/>
  <c r="AV11" i="24"/>
  <c r="P11" i="24" s="1"/>
  <c r="AJ25" i="24"/>
  <c r="L25" i="24" s="1"/>
  <c r="P37" i="24"/>
  <c r="AJ35" i="24"/>
  <c r="L35" i="24" s="1"/>
  <c r="AV12" i="24"/>
  <c r="P12" i="24" s="1"/>
  <c r="AJ36" i="24"/>
  <c r="L36" i="24" s="1"/>
  <c r="AV17" i="24"/>
  <c r="P17" i="24" s="1"/>
  <c r="AJ15" i="24"/>
  <c r="L15" i="24" s="1"/>
  <c r="AV16" i="24"/>
  <c r="P16" i="24" s="1"/>
  <c r="AJ31" i="24"/>
  <c r="L31" i="24" s="1"/>
  <c r="AV34" i="24"/>
  <c r="P34" i="24" s="1"/>
  <c r="AJ33" i="24"/>
  <c r="L33" i="24" s="1"/>
  <c r="AV38" i="24"/>
  <c r="P38" i="24" s="1"/>
  <c r="AJ24" i="24"/>
  <c r="L24" i="24" s="1"/>
  <c r="AV22" i="24"/>
  <c r="P22" i="24" s="1"/>
  <c r="AJ30" i="24"/>
  <c r="L30" i="24" s="1"/>
  <c r="AV23" i="24"/>
  <c r="P23" i="24" s="1"/>
  <c r="AJ39" i="24"/>
  <c r="L39" i="24" s="1"/>
  <c r="AV28" i="24"/>
  <c r="P28" i="24" s="1"/>
  <c r="AJ40" i="24"/>
  <c r="L40" i="24" s="1"/>
  <c r="AV41" i="24"/>
  <c r="P41" i="24" s="1"/>
  <c r="BE37" i="24"/>
  <c r="U37" i="24" s="1"/>
  <c r="AY9" i="24"/>
  <c r="Q9" i="24" s="1"/>
  <c r="AV4" i="24"/>
  <c r="P4" i="24" s="1"/>
  <c r="AJ38" i="24"/>
  <c r="L38" i="24" s="1"/>
  <c r="BE15" i="23"/>
  <c r="U15" i="23" s="1"/>
  <c r="AS10" i="23"/>
  <c r="O10" i="23" s="1"/>
  <c r="AY31" i="23"/>
  <c r="Q31" i="23" s="1"/>
  <c r="AV20" i="23"/>
  <c r="P20" i="23" s="1"/>
  <c r="AS39" i="23"/>
  <c r="O39" i="23" s="1"/>
  <c r="BB34" i="23"/>
  <c r="T34" i="23" s="1"/>
  <c r="BE50" i="23"/>
  <c r="U50" i="23" s="1"/>
  <c r="AG37" i="24"/>
  <c r="K37" i="24" s="1"/>
  <c r="AS35" i="24"/>
  <c r="O35" i="24" s="1"/>
  <c r="BE17" i="24"/>
  <c r="U17" i="24" s="1"/>
  <c r="BE34" i="24"/>
  <c r="U34" i="24" s="1"/>
  <c r="AG23" i="24"/>
  <c r="K23" i="24" s="1"/>
  <c r="AS40" i="24"/>
  <c r="O40" i="24" s="1"/>
  <c r="AS39" i="24"/>
  <c r="O39" i="24" s="1"/>
  <c r="AD28" i="23"/>
  <c r="J28" i="23" s="1"/>
  <c r="AD31" i="23"/>
  <c r="J31" i="23" s="1"/>
  <c r="AV22" i="23"/>
  <c r="P22" i="23" s="1"/>
  <c r="BE34" i="23"/>
  <c r="U34" i="23" s="1"/>
  <c r="AG6" i="23"/>
  <c r="K6" i="23" s="1"/>
  <c r="BE6" i="23"/>
  <c r="U6" i="23" s="1"/>
  <c r="AY15" i="23"/>
  <c r="Q15" i="23" s="1"/>
  <c r="AM8" i="23"/>
  <c r="M8" i="23" s="1"/>
  <c r="AY5" i="23"/>
  <c r="Q5" i="23" s="1"/>
  <c r="AM7" i="23"/>
  <c r="M7" i="23" s="1"/>
  <c r="AY9" i="23"/>
  <c r="Q9" i="23" s="1"/>
  <c r="AM10" i="23"/>
  <c r="M10" i="23" s="1"/>
  <c r="AV14" i="23"/>
  <c r="P14" i="23" s="1"/>
  <c r="AJ18" i="23"/>
  <c r="L18" i="23" s="1"/>
  <c r="BE18" i="23"/>
  <c r="U18" i="23" s="1"/>
  <c r="AS28" i="23"/>
  <c r="O28" i="23" s="1"/>
  <c r="AS13" i="23"/>
  <c r="O13" i="23" s="1"/>
  <c r="AG12" i="23"/>
  <c r="K12" i="23" s="1"/>
  <c r="BE12" i="23"/>
  <c r="U12" i="23" s="1"/>
  <c r="AS27" i="23"/>
  <c r="O27" i="23" s="1"/>
  <c r="AG17" i="23"/>
  <c r="K17" i="23" s="1"/>
  <c r="BE17" i="23"/>
  <c r="U17" i="23" s="1"/>
  <c r="AS31" i="23"/>
  <c r="O31" i="23" s="1"/>
  <c r="AD38" i="23"/>
  <c r="J38" i="23" s="1"/>
  <c r="BB38" i="23"/>
  <c r="T38" i="23" s="1"/>
  <c r="AD19" i="23"/>
  <c r="J19" i="23" s="1"/>
  <c r="AY19" i="23"/>
  <c r="Q19" i="23" s="1"/>
  <c r="AY16" i="23"/>
  <c r="Q16" i="23" s="1"/>
  <c r="AM39" i="23"/>
  <c r="M39" i="23" s="1"/>
  <c r="AY41" i="23"/>
  <c r="Q41" i="23" s="1"/>
  <c r="AM22" i="23"/>
  <c r="M22" i="23" s="1"/>
  <c r="AV43" i="23"/>
  <c r="P43" i="23" s="1"/>
  <c r="AJ45" i="23"/>
  <c r="L45" i="23" s="1"/>
  <c r="AV34" i="23"/>
  <c r="P34" i="23" s="1"/>
  <c r="AV24" i="23"/>
  <c r="P24" i="23" s="1"/>
  <c r="AV25" i="23"/>
  <c r="P25" i="23" s="1"/>
  <c r="AJ29" i="23"/>
  <c r="L29" i="23" s="1"/>
  <c r="AV35" i="23"/>
  <c r="P35" i="23" s="1"/>
  <c r="AJ26" i="23"/>
  <c r="L26" i="23" s="1"/>
  <c r="AV42" i="23"/>
  <c r="P42" i="23" s="1"/>
  <c r="AG36" i="23"/>
  <c r="K36" i="23" s="1"/>
  <c r="AS37" i="23"/>
  <c r="O37" i="23" s="1"/>
  <c r="AG46" i="23"/>
  <c r="K46" i="23" s="1"/>
  <c r="BE46" i="23"/>
  <c r="U46" i="23" s="1"/>
  <c r="AS47" i="23"/>
  <c r="O47" i="23" s="1"/>
  <c r="AG48" i="23"/>
  <c r="K48" i="23" s="1"/>
  <c r="BB48" i="23"/>
  <c r="T48" i="23" s="1"/>
  <c r="AY50" i="23"/>
  <c r="Q50" i="23" s="1"/>
  <c r="AM51" i="23"/>
  <c r="M51" i="23" s="1"/>
  <c r="AM53" i="23"/>
  <c r="M53" i="23" s="1"/>
  <c r="AV54" i="23"/>
  <c r="P54" i="23" s="1"/>
  <c r="AJ55" i="23"/>
  <c r="L55" i="23" s="1"/>
  <c r="AV56" i="23"/>
  <c r="P56" i="23" s="1"/>
  <c r="AJ57" i="23"/>
  <c r="L57" i="23" s="1"/>
  <c r="AV58" i="23"/>
  <c r="P58" i="23" s="1"/>
  <c r="AJ59" i="23"/>
  <c r="L59" i="23" s="1"/>
  <c r="AS14" i="24"/>
  <c r="O14" i="24" s="1"/>
  <c r="AG18" i="24"/>
  <c r="K18" i="24" s="1"/>
  <c r="BE18" i="24"/>
  <c r="U18" i="24" s="1"/>
  <c r="AS13" i="24"/>
  <c r="O13" i="24" s="1"/>
  <c r="AG4" i="24"/>
  <c r="K4" i="24" s="1"/>
  <c r="U4" i="24"/>
  <c r="AG8" i="24"/>
  <c r="K8" i="24" s="1"/>
  <c r="BE8" i="24"/>
  <c r="U8" i="24" s="1"/>
  <c r="AS20" i="24"/>
  <c r="O20" i="24" s="1"/>
  <c r="AG6" i="24"/>
  <c r="K6" i="24" s="1"/>
  <c r="BE6" i="24"/>
  <c r="U6" i="24" s="1"/>
  <c r="AS5" i="24"/>
  <c r="O5" i="24" s="1"/>
  <c r="AG27" i="24"/>
  <c r="K27" i="24" s="1"/>
  <c r="BE27" i="24"/>
  <c r="U27" i="24" s="1"/>
  <c r="AS21" i="24"/>
  <c r="O21" i="24" s="1"/>
  <c r="AG19" i="24"/>
  <c r="K19" i="24" s="1"/>
  <c r="BE19" i="24"/>
  <c r="U19" i="24" s="1"/>
  <c r="AD32" i="24"/>
  <c r="J32" i="24" s="1"/>
  <c r="BB32" i="24"/>
  <c r="T32" i="24" s="1"/>
  <c r="AD10" i="24"/>
  <c r="J10" i="24" s="1"/>
  <c r="T10" i="24"/>
  <c r="J11" i="24"/>
  <c r="AY11" i="24"/>
  <c r="Q11" i="24" s="1"/>
  <c r="AM25" i="24"/>
  <c r="M25" i="24" s="1"/>
  <c r="Q37" i="24"/>
  <c r="AM35" i="24"/>
  <c r="M35" i="24" s="1"/>
  <c r="AY12" i="24"/>
  <c r="Q12" i="24" s="1"/>
  <c r="AM36" i="24"/>
  <c r="M36" i="24" s="1"/>
  <c r="AY17" i="24"/>
  <c r="Q17" i="24" s="1"/>
  <c r="AM15" i="24"/>
  <c r="M15" i="24" s="1"/>
  <c r="AY16" i="24"/>
  <c r="Q16" i="24" s="1"/>
  <c r="AM31" i="24"/>
  <c r="M31" i="24" s="1"/>
  <c r="AY34" i="24"/>
  <c r="Q34" i="24" s="1"/>
  <c r="AM33" i="24"/>
  <c r="M33" i="24" s="1"/>
  <c r="AY38" i="24"/>
  <c r="Q38" i="24" s="1"/>
  <c r="AM24" i="24"/>
  <c r="M24" i="24" s="1"/>
  <c r="AY22" i="24"/>
  <c r="Q22" i="24" s="1"/>
  <c r="AM30" i="24"/>
  <c r="M30" i="24" s="1"/>
  <c r="AY23" i="24"/>
  <c r="Q23" i="24" s="1"/>
  <c r="AY28" i="24"/>
  <c r="Q28" i="24" s="1"/>
  <c r="AM40" i="24"/>
  <c r="M40" i="24" s="1"/>
  <c r="AY41" i="24"/>
  <c r="Q41" i="24" s="1"/>
  <c r="AM42" i="24"/>
  <c r="M42" i="24" s="1"/>
  <c r="AY43" i="24"/>
  <c r="Q43" i="24" s="1"/>
  <c r="BB9" i="24"/>
  <c r="T9" i="24" s="1"/>
  <c r="AY4" i="24"/>
  <c r="Q4" i="24" s="1"/>
  <c r="AJ21" i="24"/>
  <c r="L21" i="24" s="1"/>
  <c r="BE26" i="23"/>
  <c r="U26" i="23" s="1"/>
  <c r="AV21" i="23"/>
  <c r="P21" i="23" s="1"/>
  <c r="BE19" i="23"/>
  <c r="U19" i="23" s="1"/>
  <c r="BE41" i="23"/>
  <c r="U41" i="23" s="1"/>
  <c r="BB35" i="23"/>
  <c r="T35" i="23" s="1"/>
  <c r="AM36" i="23"/>
  <c r="M36" i="23" s="1"/>
  <c r="AM46" i="23"/>
  <c r="M46" i="23" s="1"/>
  <c r="AY5" i="24"/>
  <c r="Q5" i="24" s="1"/>
  <c r="BE11" i="24"/>
  <c r="U11" i="24" s="1"/>
  <c r="BE12" i="24"/>
  <c r="U12" i="24" s="1"/>
  <c r="BE16" i="24"/>
  <c r="U16" i="24" s="1"/>
  <c r="AG38" i="24"/>
  <c r="K38" i="24" s="1"/>
  <c r="BE22" i="24"/>
  <c r="U22" i="24" s="1"/>
  <c r="AG28" i="24"/>
  <c r="K28" i="24" s="1"/>
  <c r="AS42" i="24"/>
  <c r="O42" i="24" s="1"/>
  <c r="AV10" i="23"/>
  <c r="P10" i="23" s="1"/>
  <c r="BB27" i="23"/>
  <c r="T27" i="23" s="1"/>
  <c r="BE35" i="23"/>
  <c r="U35" i="23" s="1"/>
  <c r="AD37" i="23"/>
  <c r="J37" i="23" s="1"/>
  <c r="AV49" i="23"/>
  <c r="P49" i="23" s="1"/>
  <c r="AS59" i="23"/>
  <c r="O59" i="23" s="1"/>
  <c r="AJ6" i="23"/>
  <c r="L6" i="23" s="1"/>
  <c r="AG15" i="23"/>
  <c r="K15" i="23" s="1"/>
  <c r="BB15" i="23"/>
  <c r="T15" i="23" s="1"/>
  <c r="AD5" i="23"/>
  <c r="J5" i="23" s="1"/>
  <c r="BB5" i="23"/>
  <c r="T5" i="23" s="1"/>
  <c r="AD9" i="23"/>
  <c r="J9" i="23" s="1"/>
  <c r="BB9" i="23"/>
  <c r="T9" i="23" s="1"/>
  <c r="AD14" i="23"/>
  <c r="J14" i="23" s="1"/>
  <c r="AY14" i="23"/>
  <c r="Q14" i="23" s="1"/>
  <c r="AM18" i="23"/>
  <c r="M18" i="23" s="1"/>
  <c r="AV28" i="23"/>
  <c r="P28" i="23" s="1"/>
  <c r="AJ11" i="23"/>
  <c r="L11" i="23" s="1"/>
  <c r="AV13" i="23"/>
  <c r="P13" i="23" s="1"/>
  <c r="AJ12" i="23"/>
  <c r="L12" i="23" s="1"/>
  <c r="AV27" i="23"/>
  <c r="P27" i="23" s="1"/>
  <c r="AJ17" i="23"/>
  <c r="L17" i="23" s="1"/>
  <c r="AV31" i="23"/>
  <c r="P31" i="23" s="1"/>
  <c r="L32" i="23"/>
  <c r="AS21" i="23"/>
  <c r="O21" i="23" s="1"/>
  <c r="AG38" i="23"/>
  <c r="K38" i="23" s="1"/>
  <c r="BE38" i="23"/>
  <c r="U38" i="23" s="1"/>
  <c r="AS20" i="23"/>
  <c r="O20" i="23" s="1"/>
  <c r="AG19" i="23"/>
  <c r="K19" i="23" s="1"/>
  <c r="BB19" i="23"/>
  <c r="T19" i="23" s="1"/>
  <c r="AD16" i="23"/>
  <c r="J16" i="23" s="1"/>
  <c r="BB16" i="23"/>
  <c r="T16" i="23" s="1"/>
  <c r="AD41" i="23"/>
  <c r="J41" i="23" s="1"/>
  <c r="BB41" i="23"/>
  <c r="T41" i="23" s="1"/>
  <c r="AD43" i="23"/>
  <c r="J43" i="23" s="1"/>
  <c r="AY43" i="23"/>
  <c r="Q43" i="23" s="1"/>
  <c r="AM45" i="23"/>
  <c r="M45" i="23" s="1"/>
  <c r="AY34" i="23"/>
  <c r="Q34" i="23" s="1"/>
  <c r="AM30" i="23"/>
  <c r="M30" i="23" s="1"/>
  <c r="AY24" i="23"/>
  <c r="Q24" i="23" s="1"/>
  <c r="AM23" i="23"/>
  <c r="M23" i="23" s="1"/>
  <c r="AY25" i="23"/>
  <c r="Q25" i="23" s="1"/>
  <c r="AM29" i="23"/>
  <c r="M29" i="23" s="1"/>
  <c r="AY35" i="23"/>
  <c r="Q35" i="23" s="1"/>
  <c r="AM26" i="23"/>
  <c r="M26" i="23" s="1"/>
  <c r="AY42" i="23"/>
  <c r="Q42" i="23" s="1"/>
  <c r="AJ44" i="23"/>
  <c r="L44" i="23" s="1"/>
  <c r="AV37" i="23"/>
  <c r="P37" i="23" s="1"/>
  <c r="AJ46" i="23"/>
  <c r="L46" i="23" s="1"/>
  <c r="AV47" i="23"/>
  <c r="P47" i="23" s="1"/>
  <c r="AJ48" i="23"/>
  <c r="L48" i="23" s="1"/>
  <c r="BE48" i="23"/>
  <c r="U48" i="23" s="1"/>
  <c r="AD50" i="23"/>
  <c r="J50" i="23" s="1"/>
  <c r="AD52" i="23"/>
  <c r="J52" i="23" s="1"/>
  <c r="AY54" i="23"/>
  <c r="Q54" i="23" s="1"/>
  <c r="AM55" i="23"/>
  <c r="M55" i="23" s="1"/>
  <c r="AY56" i="23"/>
  <c r="Q56" i="23" s="1"/>
  <c r="AM57" i="23"/>
  <c r="M57" i="23" s="1"/>
  <c r="AY58" i="23"/>
  <c r="Q58" i="23" s="1"/>
  <c r="AM59" i="23"/>
  <c r="M59" i="23" s="1"/>
  <c r="AV14" i="24"/>
  <c r="P14" i="24" s="1"/>
  <c r="AV13" i="24"/>
  <c r="P13" i="24" s="1"/>
  <c r="AJ4" i="24"/>
  <c r="L4" i="24" s="1"/>
  <c r="AJ8" i="24"/>
  <c r="L8" i="24" s="1"/>
  <c r="AV20" i="24"/>
  <c r="P20" i="24" s="1"/>
  <c r="AJ6" i="24"/>
  <c r="L6" i="24" s="1"/>
  <c r="AV5" i="24"/>
  <c r="P5" i="24" s="1"/>
  <c r="AJ27" i="24"/>
  <c r="L27" i="24" s="1"/>
  <c r="AV21" i="24"/>
  <c r="P21" i="24" s="1"/>
  <c r="AJ19" i="24"/>
  <c r="L19" i="24" s="1"/>
  <c r="O9" i="24"/>
  <c r="AG32" i="24"/>
  <c r="K32" i="24" s="1"/>
  <c r="BE32" i="24"/>
  <c r="U32" i="24" s="1"/>
  <c r="AS7" i="24"/>
  <c r="O7" i="24" s="1"/>
  <c r="AG10" i="24"/>
  <c r="K10" i="24" s="1"/>
  <c r="U10" i="24"/>
  <c r="AG11" i="24"/>
  <c r="K11" i="24" s="1"/>
  <c r="BB11" i="24"/>
  <c r="T11" i="24" s="1"/>
  <c r="AD37" i="24"/>
  <c r="J37" i="24" s="1"/>
  <c r="T37" i="24"/>
  <c r="AD12" i="24"/>
  <c r="J12" i="24" s="1"/>
  <c r="BB12" i="24"/>
  <c r="T12" i="24" s="1"/>
  <c r="AD17" i="24"/>
  <c r="J17" i="24" s="1"/>
  <c r="BB17" i="24"/>
  <c r="T17" i="24" s="1"/>
  <c r="AD16" i="24"/>
  <c r="J16" i="24" s="1"/>
  <c r="AJ18" i="24"/>
  <c r="L18" i="24" s="1"/>
  <c r="BE9" i="24"/>
  <c r="U9" i="24" s="1"/>
  <c r="BB4" i="24"/>
  <c r="T4" i="24" s="1"/>
  <c r="AV54" i="24"/>
  <c r="P54" i="24" s="1"/>
  <c r="AM39" i="24"/>
  <c r="M39" i="24" s="1"/>
  <c r="Q46" i="24"/>
  <c r="Q54" i="24"/>
  <c r="AM53" i="24"/>
  <c r="M53" i="24" s="1"/>
  <c r="AM45" i="24"/>
  <c r="M45" i="24" s="1"/>
  <c r="AD46" i="24"/>
  <c r="J46" i="24" s="1"/>
  <c r="T46" i="24"/>
  <c r="AD50" i="24"/>
  <c r="J50" i="24" s="1"/>
  <c r="AD54" i="24"/>
  <c r="J54" i="24" s="1"/>
  <c r="T54" i="24"/>
  <c r="J56" i="24"/>
  <c r="AD58" i="24"/>
  <c r="J58" i="24" s="1"/>
  <c r="BB60" i="24"/>
  <c r="T60" i="24" s="1"/>
  <c r="BB52" i="24"/>
  <c r="T52" i="24" s="1"/>
  <c r="BB44" i="24"/>
  <c r="T44" i="24" s="1"/>
  <c r="AM59" i="24"/>
  <c r="M59" i="24" s="1"/>
  <c r="AM51" i="24"/>
  <c r="M51" i="24" s="1"/>
  <c r="AJ42" i="24"/>
  <c r="L42" i="24" s="1"/>
  <c r="P43" i="24"/>
  <c r="L44" i="24"/>
  <c r="P45" i="24"/>
  <c r="AJ46" i="24"/>
  <c r="L46" i="24" s="1"/>
  <c r="L48" i="24"/>
  <c r="AJ50" i="24"/>
  <c r="L50" i="24" s="1"/>
  <c r="P51" i="24"/>
  <c r="L52" i="24"/>
  <c r="P53" i="24"/>
  <c r="AJ54" i="24"/>
  <c r="L54" i="24" s="1"/>
  <c r="P59" i="24"/>
  <c r="AJ58" i="24"/>
  <c r="L58" i="24" s="1"/>
  <c r="AD48" i="24"/>
  <c r="J48" i="24" s="1"/>
  <c r="M44" i="24"/>
  <c r="Q45" i="24"/>
  <c r="M46" i="24"/>
  <c r="M50" i="24"/>
  <c r="Q51" i="24"/>
  <c r="M52" i="24"/>
  <c r="Q53" i="24"/>
  <c r="M54" i="24"/>
  <c r="M58" i="24"/>
  <c r="Q59" i="24"/>
  <c r="AY57" i="24"/>
  <c r="Q57" i="24" s="1"/>
  <c r="AY49" i="24"/>
  <c r="Q49" i="24" s="1"/>
  <c r="AV57" i="24"/>
  <c r="P57" i="24" s="1"/>
  <c r="AV49" i="24"/>
  <c r="P49" i="24" s="1"/>
  <c r="AM57" i="24"/>
  <c r="M57" i="24" s="1"/>
  <c r="AM49" i="24"/>
  <c r="M49" i="24" s="1"/>
  <c r="AD34" i="24"/>
  <c r="J34" i="24" s="1"/>
  <c r="T34" i="24"/>
  <c r="J38" i="24"/>
  <c r="AD22" i="24"/>
  <c r="J22" i="24" s="1"/>
  <c r="T22" i="24"/>
  <c r="AD23" i="24"/>
  <c r="J23" i="24" s="1"/>
  <c r="T23" i="24"/>
  <c r="AD28" i="24"/>
  <c r="J28" i="24" s="1"/>
  <c r="T41" i="24"/>
  <c r="AD43" i="24"/>
  <c r="J43" i="24" s="1"/>
  <c r="T43" i="24"/>
  <c r="AD45" i="24"/>
  <c r="J45" i="24" s="1"/>
  <c r="T45" i="24"/>
  <c r="AD47" i="24"/>
  <c r="J47" i="24" s="1"/>
  <c r="J49" i="24"/>
  <c r="T49" i="24"/>
  <c r="AD51" i="24"/>
  <c r="J51" i="24" s="1"/>
  <c r="T51" i="24"/>
  <c r="AD53" i="24"/>
  <c r="J53" i="24" s="1"/>
  <c r="T53" i="24"/>
  <c r="AD55" i="24"/>
  <c r="J55" i="24" s="1"/>
  <c r="J57" i="24"/>
  <c r="T57" i="24"/>
  <c r="AD59" i="24"/>
  <c r="J59" i="24" s="1"/>
  <c r="T59" i="24"/>
  <c r="BB56" i="24"/>
  <c r="T56" i="24" s="1"/>
  <c r="BB48" i="24"/>
  <c r="T48" i="24" s="1"/>
  <c r="BB38" i="24"/>
  <c r="T38" i="24" s="1"/>
  <c r="AY56" i="24"/>
  <c r="Q56" i="24" s="1"/>
  <c r="AY48" i="24"/>
  <c r="Q48" i="24" s="1"/>
  <c r="AM56" i="24"/>
  <c r="M56" i="24" s="1"/>
  <c r="AM48" i="24"/>
  <c r="M48" i="24" s="1"/>
  <c r="AJ56" i="24"/>
  <c r="L56" i="24" s="1"/>
  <c r="AD41" i="24"/>
  <c r="J41" i="24" s="1"/>
  <c r="U43" i="24"/>
  <c r="O44" i="24"/>
  <c r="AG45" i="24"/>
  <c r="K45" i="24" s="1"/>
  <c r="U45" i="24"/>
  <c r="O46" i="24"/>
  <c r="AG47" i="24"/>
  <c r="K47" i="24" s="1"/>
  <c r="O48" i="24"/>
  <c r="K49" i="24"/>
  <c r="U49" i="24"/>
  <c r="O50" i="24"/>
  <c r="U51" i="24"/>
  <c r="O52" i="24"/>
  <c r="AG53" i="24"/>
  <c r="K53" i="24" s="1"/>
  <c r="U53" i="24"/>
  <c r="O54" i="24"/>
  <c r="AG55" i="24"/>
  <c r="K55" i="24" s="1"/>
  <c r="O56" i="24"/>
  <c r="K57" i="24"/>
  <c r="U57" i="24"/>
  <c r="O58" i="24"/>
  <c r="U59" i="24"/>
  <c r="O60" i="24"/>
  <c r="BE55" i="24"/>
  <c r="U55" i="24" s="1"/>
  <c r="BE47" i="24"/>
  <c r="U47" i="24" s="1"/>
  <c r="BB55" i="24"/>
  <c r="T55" i="24" s="1"/>
  <c r="BB47" i="24"/>
  <c r="T47" i="24" s="1"/>
  <c r="BB28" i="24"/>
  <c r="T28" i="24" s="1"/>
  <c r="BB16" i="24"/>
  <c r="T16" i="24" s="1"/>
  <c r="AY55" i="24"/>
  <c r="Q55" i="24" s="1"/>
  <c r="AY47" i="24"/>
  <c r="Q47" i="24" s="1"/>
  <c r="AV55" i="24"/>
  <c r="P55" i="24" s="1"/>
  <c r="AV47" i="24"/>
  <c r="P47" i="24" s="1"/>
  <c r="AM55" i="24"/>
  <c r="M55" i="24" s="1"/>
  <c r="AM47" i="24"/>
  <c r="M47" i="24" s="1"/>
  <c r="AD60" i="24"/>
  <c r="J60" i="24" s="1"/>
  <c r="J58" i="23"/>
  <c r="J60" i="23"/>
  <c r="J21" i="23"/>
  <c r="J10" i="23"/>
  <c r="J40" i="23"/>
  <c r="J30" i="23"/>
  <c r="J23" i="23"/>
  <c r="J11" i="23"/>
  <c r="J32" i="23"/>
  <c r="J36" i="23"/>
  <c r="J44" i="23"/>
  <c r="J15" i="23"/>
  <c r="K24" i="23"/>
  <c r="K60" i="23"/>
  <c r="K13" i="23"/>
  <c r="K31" i="23"/>
  <c r="K33" i="23"/>
  <c r="K40" i="23"/>
  <c r="K39" i="23"/>
  <c r="K51" i="23"/>
  <c r="K52" i="23"/>
  <c r="K23" i="23"/>
  <c r="K59" i="23"/>
  <c r="K11" i="23"/>
  <c r="K32" i="23"/>
  <c r="K44" i="23"/>
  <c r="L36" i="23"/>
  <c r="L15" i="23"/>
  <c r="L58" i="23"/>
  <c r="L60" i="23"/>
  <c r="L21" i="23"/>
  <c r="L10" i="23"/>
  <c r="L40" i="23"/>
  <c r="L30" i="23"/>
  <c r="L23" i="23"/>
  <c r="M11" i="23"/>
  <c r="M32" i="23"/>
  <c r="M44" i="23"/>
  <c r="M52" i="23"/>
  <c r="M60" i="23"/>
  <c r="M40" i="23"/>
  <c r="N52" i="23"/>
  <c r="N60" i="23"/>
  <c r="O40" i="23"/>
  <c r="O11" i="23"/>
  <c r="O32" i="23"/>
  <c r="O44" i="23"/>
  <c r="O52" i="23"/>
  <c r="O60" i="23"/>
  <c r="P11" i="23"/>
  <c r="P23" i="23"/>
  <c r="P59" i="23"/>
  <c r="P40" i="23"/>
  <c r="P32" i="23"/>
  <c r="P44" i="23"/>
  <c r="P52" i="23"/>
  <c r="P60" i="23"/>
  <c r="P33" i="23"/>
  <c r="Q40" i="23"/>
  <c r="Q11" i="23"/>
  <c r="Q23" i="23"/>
  <c r="Q32" i="23"/>
  <c r="Q44" i="23"/>
  <c r="Q52" i="23"/>
  <c r="Q60" i="23"/>
  <c r="T50" i="23"/>
  <c r="T52" i="23"/>
  <c r="T10" i="23"/>
  <c r="T21" i="23"/>
  <c r="T40" i="23"/>
  <c r="T49" i="23"/>
  <c r="T11" i="23"/>
  <c r="T12" i="23"/>
  <c r="T30" i="23"/>
  <c r="T23" i="23"/>
  <c r="T57" i="23"/>
  <c r="T32" i="23"/>
  <c r="T36" i="23"/>
  <c r="T44" i="23"/>
  <c r="U24" i="23"/>
  <c r="U33" i="23"/>
  <c r="U52" i="23"/>
  <c r="U60" i="23"/>
  <c r="U10" i="23"/>
  <c r="U21" i="23"/>
  <c r="U40" i="23"/>
  <c r="U39" i="23"/>
  <c r="U51" i="23"/>
  <c r="U13" i="23"/>
  <c r="U11" i="23"/>
  <c r="U30" i="23"/>
  <c r="U23" i="23"/>
  <c r="U59" i="23"/>
  <c r="U31" i="23"/>
  <c r="U32" i="23"/>
  <c r="U36" i="23"/>
  <c r="U44" i="23"/>
  <c r="J26" i="24"/>
  <c r="J52" i="24"/>
  <c r="J29" i="24"/>
  <c r="K12" i="24"/>
  <c r="K34" i="24"/>
  <c r="K22" i="24"/>
  <c r="K43" i="24"/>
  <c r="K51" i="24"/>
  <c r="K59" i="24"/>
  <c r="K44" i="24"/>
  <c r="K14" i="24"/>
  <c r="K26" i="24"/>
  <c r="K52" i="24"/>
  <c r="K29" i="24"/>
  <c r="L60" i="24"/>
  <c r="L26" i="24"/>
  <c r="L29" i="24"/>
  <c r="M60" i="24"/>
  <c r="M26" i="24"/>
  <c r="M29" i="24"/>
  <c r="N43" i="24"/>
  <c r="N51" i="24"/>
  <c r="N59" i="24"/>
  <c r="O26" i="24"/>
  <c r="O29" i="24"/>
  <c r="P60" i="24"/>
  <c r="P26" i="24"/>
  <c r="P29" i="24"/>
  <c r="Q13" i="24"/>
  <c r="Q26" i="24"/>
  <c r="Q29" i="24"/>
  <c r="Q25" i="24"/>
  <c r="Q35" i="24"/>
  <c r="Q15" i="24"/>
  <c r="Q24" i="24"/>
  <c r="Q30" i="24"/>
  <c r="Q42" i="24"/>
  <c r="Q44" i="24"/>
  <c r="Q50" i="24"/>
  <c r="Q52" i="24"/>
  <c r="Q58" i="24"/>
  <c r="Q60" i="24"/>
  <c r="T13" i="24"/>
  <c r="T25" i="24"/>
  <c r="T15" i="24"/>
  <c r="T24" i="24"/>
  <c r="T42" i="24"/>
  <c r="T50" i="24"/>
  <c r="T58" i="24"/>
  <c r="U26" i="24"/>
  <c r="U29" i="24"/>
  <c r="V14" i="24" a="1"/>
  <c r="V14" i="24" s="1"/>
  <c r="V6" i="23" a="1"/>
  <c r="V6" i="23" s="1"/>
  <c r="V9" i="22" a="1"/>
  <c r="V9" i="22" s="1"/>
  <c r="I43" i="24"/>
  <c r="I22" i="24"/>
  <c r="I59" i="24"/>
  <c r="AA50" i="24"/>
  <c r="I50" i="24" s="1"/>
  <c r="I53" i="24"/>
  <c r="I42" i="24"/>
  <c r="I45" i="24"/>
  <c r="AA57" i="24"/>
  <c r="I57" i="24" s="1"/>
  <c r="AA49" i="24"/>
  <c r="I49" i="24" s="1"/>
  <c r="AA56" i="24"/>
  <c r="I56" i="24" s="1"/>
  <c r="AA48" i="24"/>
  <c r="I48" i="24" s="1"/>
  <c r="AA40" i="24"/>
  <c r="I40" i="24" s="1"/>
  <c r="I51" i="24"/>
  <c r="I58" i="24"/>
  <c r="AA55" i="24"/>
  <c r="I55" i="24" s="1"/>
  <c r="AA47" i="24"/>
  <c r="I47" i="24" s="1"/>
  <c r="AA28" i="24"/>
  <c r="I28" i="24" s="1"/>
  <c r="I23" i="24"/>
  <c r="I41" i="24"/>
  <c r="AA54" i="24"/>
  <c r="I54" i="24" s="1"/>
  <c r="AA46" i="24"/>
  <c r="I46" i="24" s="1"/>
  <c r="AA39" i="24"/>
  <c r="I39" i="24" s="1"/>
  <c r="X55" i="24"/>
  <c r="H55" i="24" s="1"/>
  <c r="X42" i="24"/>
  <c r="H42" i="24" s="1"/>
  <c r="X54" i="24"/>
  <c r="H54" i="24" s="1"/>
  <c r="X41" i="24"/>
  <c r="H41" i="24" s="1"/>
  <c r="X22" i="24"/>
  <c r="H22" i="24" s="1"/>
  <c r="X53" i="24"/>
  <c r="H53" i="24" s="1"/>
  <c r="X47" i="24"/>
  <c r="H47" i="24" s="1"/>
  <c r="X40" i="24"/>
  <c r="H40" i="24" s="1"/>
  <c r="X24" i="24"/>
  <c r="H24" i="24" s="1"/>
  <c r="X49" i="24"/>
  <c r="H49" i="24" s="1"/>
  <c r="X59" i="24"/>
  <c r="H59" i="24" s="1"/>
  <c r="X46" i="24"/>
  <c r="H46" i="24" s="1"/>
  <c r="X58" i="24"/>
  <c r="H58" i="24" s="1"/>
  <c r="X45" i="24"/>
  <c r="H45" i="24" s="1"/>
  <c r="X28" i="24"/>
  <c r="H28" i="24" s="1"/>
  <c r="X57" i="24"/>
  <c r="H57" i="24" s="1"/>
  <c r="X51" i="24"/>
  <c r="H51" i="24" s="1"/>
  <c r="X39" i="24"/>
  <c r="H39" i="24" s="1"/>
  <c r="X43" i="24"/>
  <c r="H43" i="24" s="1"/>
  <c r="X56" i="24"/>
  <c r="H56" i="24" s="1"/>
  <c r="X50" i="24"/>
  <c r="H50" i="24" s="1"/>
  <c r="X23" i="24"/>
  <c r="H23" i="24" s="1"/>
  <c r="X48" i="24"/>
  <c r="H48" i="24" s="1"/>
  <c r="I35" i="23"/>
  <c r="AA54" i="23"/>
  <c r="I54" i="23" s="1"/>
  <c r="AA46" i="23"/>
  <c r="I46" i="23" s="1"/>
  <c r="I56" i="23"/>
  <c r="AA53" i="23"/>
  <c r="I53" i="23" s="1"/>
  <c r="AA37" i="23"/>
  <c r="I37" i="23" s="1"/>
  <c r="I23" i="23"/>
  <c r="I29" i="23"/>
  <c r="I48" i="23"/>
  <c r="I55" i="23"/>
  <c r="AA59" i="23"/>
  <c r="I59" i="23" s="1"/>
  <c r="AA33" i="23"/>
  <c r="I33" i="23" s="1"/>
  <c r="AA24" i="23"/>
  <c r="I24" i="23" s="1"/>
  <c r="I25" i="23"/>
  <c r="I51" i="23"/>
  <c r="AA50" i="23"/>
  <c r="I50" i="23" s="1"/>
  <c r="AA36" i="23"/>
  <c r="I36" i="23" s="1"/>
  <c r="AA30" i="23"/>
  <c r="I30" i="23" s="1"/>
  <c r="I26" i="23"/>
  <c r="I47" i="23"/>
  <c r="I58" i="23"/>
  <c r="AA57" i="23"/>
  <c r="I57" i="23" s="1"/>
  <c r="AA49" i="23"/>
  <c r="I49" i="23" s="1"/>
  <c r="AA42" i="23"/>
  <c r="I42" i="23" s="1"/>
  <c r="AA34" i="23"/>
  <c r="I34" i="23" s="1"/>
  <c r="X53" i="23"/>
  <c r="H53" i="23" s="1"/>
  <c r="X47" i="23"/>
  <c r="H47" i="23" s="1"/>
  <c r="X26" i="23"/>
  <c r="H26" i="23" s="1"/>
  <c r="X30" i="23"/>
  <c r="H30" i="23" s="1"/>
  <c r="X54" i="23"/>
  <c r="H54" i="23" s="1"/>
  <c r="X59" i="23"/>
  <c r="H59" i="23" s="1"/>
  <c r="X46" i="23"/>
  <c r="H46" i="23" s="1"/>
  <c r="X34" i="23"/>
  <c r="H34" i="23" s="1"/>
  <c r="X60" i="23"/>
  <c r="H60" i="23" s="1"/>
  <c r="X58" i="23"/>
  <c r="H58" i="23" s="1"/>
  <c r="X37" i="23"/>
  <c r="H37" i="23" s="1"/>
  <c r="X35" i="23"/>
  <c r="H35" i="23" s="1"/>
  <c r="X24" i="23"/>
  <c r="H24" i="23" s="1"/>
  <c r="X57" i="23"/>
  <c r="H57" i="23" s="1"/>
  <c r="X51" i="23"/>
  <c r="H51" i="23" s="1"/>
  <c r="X29" i="23"/>
  <c r="H29" i="23" s="1"/>
  <c r="X42" i="23"/>
  <c r="H42" i="23" s="1"/>
  <c r="X56" i="23"/>
  <c r="H56" i="23" s="1"/>
  <c r="X50" i="23"/>
  <c r="H50" i="23" s="1"/>
  <c r="X25" i="23"/>
  <c r="H25" i="23" s="1"/>
  <c r="X49" i="23"/>
  <c r="H49" i="23" s="1"/>
  <c r="X33" i="23"/>
  <c r="H33" i="23" s="1"/>
  <c r="X55" i="23"/>
  <c r="H55" i="23" s="1"/>
  <c r="X48" i="23"/>
  <c r="H48" i="23" s="1"/>
  <c r="X36" i="23"/>
  <c r="H36" i="23" s="1"/>
  <c r="AA54" i="22"/>
  <c r="I54" i="22" s="1"/>
  <c r="AA37" i="22"/>
  <c r="I37" i="22" s="1"/>
  <c r="AA28" i="22"/>
  <c r="I28" i="22" s="1"/>
  <c r="I46" i="22"/>
  <c r="I53" i="22"/>
  <c r="AA47" i="22"/>
  <c r="I47" i="22" s="1"/>
  <c r="I45" i="22"/>
  <c r="I31" i="22"/>
  <c r="I35" i="22"/>
  <c r="I39" i="22"/>
  <c r="AA58" i="22"/>
  <c r="I58" i="22" s="1"/>
  <c r="AA50" i="22"/>
  <c r="I50" i="22" s="1"/>
  <c r="AA42" i="22"/>
  <c r="I42" i="22" s="1"/>
  <c r="AA24" i="22"/>
  <c r="I24" i="22" s="1"/>
  <c r="I34" i="22"/>
  <c r="I38" i="22"/>
  <c r="I43" i="22"/>
  <c r="I55" i="22"/>
  <c r="I59" i="22"/>
  <c r="AA57" i="22"/>
  <c r="I57" i="22" s="1"/>
  <c r="AA49" i="22"/>
  <c r="I49" i="22" s="1"/>
  <c r="AA41" i="22"/>
  <c r="I41" i="22" s="1"/>
  <c r="AA33" i="22"/>
  <c r="I33" i="22" s="1"/>
  <c r="I30" i="22"/>
  <c r="AA56" i="22"/>
  <c r="I56" i="22" s="1"/>
  <c r="AA48" i="22"/>
  <c r="I48" i="22" s="1"/>
  <c r="AA40" i="22"/>
  <c r="I40" i="22" s="1"/>
  <c r="AA32" i="22"/>
  <c r="I32" i="22" s="1"/>
  <c r="X56" i="22"/>
  <c r="H56" i="22" s="1"/>
  <c r="X49" i="22"/>
  <c r="H49" i="22" s="1"/>
  <c r="X43" i="22"/>
  <c r="H43" i="22" s="1"/>
  <c r="X30" i="22"/>
  <c r="H30" i="22" s="1"/>
  <c r="X55" i="22"/>
  <c r="H55" i="22" s="1"/>
  <c r="X42" i="22"/>
  <c r="H42" i="22" s="1"/>
  <c r="X28" i="22"/>
  <c r="H28" i="22" s="1"/>
  <c r="X54" i="22"/>
  <c r="H54" i="22" s="1"/>
  <c r="X41" i="22"/>
  <c r="H41" i="22" s="1"/>
  <c r="X35" i="22"/>
  <c r="H35" i="22" s="1"/>
  <c r="X27" i="22"/>
  <c r="H27" i="22" s="1"/>
  <c r="X50" i="22"/>
  <c r="H50" i="22" s="1"/>
  <c r="X53" i="22"/>
  <c r="H53" i="22" s="1"/>
  <c r="X47" i="22"/>
  <c r="H47" i="22" s="1"/>
  <c r="X34" i="22"/>
  <c r="H34" i="22" s="1"/>
  <c r="X59" i="22"/>
  <c r="H59" i="22" s="1"/>
  <c r="X52" i="22"/>
  <c r="H52" i="22" s="1"/>
  <c r="X46" i="22"/>
  <c r="H46" i="22" s="1"/>
  <c r="X33" i="22"/>
  <c r="H33" i="22" s="1"/>
  <c r="X23" i="22"/>
  <c r="H23" i="22" s="1"/>
  <c r="X37" i="22"/>
  <c r="H37" i="22" s="1"/>
  <c r="X58" i="22"/>
  <c r="H58" i="22" s="1"/>
  <c r="X45" i="22"/>
  <c r="H45" i="22" s="1"/>
  <c r="X39" i="22"/>
  <c r="H39" i="22" s="1"/>
  <c r="X24" i="22"/>
  <c r="H24" i="22" s="1"/>
  <c r="X31" i="22"/>
  <c r="H31" i="22" s="1"/>
  <c r="X57" i="22"/>
  <c r="H57" i="22" s="1"/>
  <c r="X51" i="22"/>
  <c r="H51" i="22" s="1"/>
  <c r="X44" i="22"/>
  <c r="H44" i="22" s="1"/>
  <c r="X38" i="22"/>
  <c r="H38" i="22" s="1"/>
  <c r="X48" i="22"/>
  <c r="H48" i="22" s="1"/>
  <c r="X40" i="22"/>
  <c r="H40" i="22" s="1"/>
  <c r="H32" i="22"/>
  <c r="I60" i="23"/>
  <c r="I52" i="23"/>
  <c r="I44" i="23"/>
  <c r="H52" i="23"/>
  <c r="H44" i="23"/>
  <c r="H23" i="23"/>
  <c r="I44" i="24"/>
  <c r="I60" i="24"/>
  <c r="I30" i="24"/>
  <c r="I52" i="24"/>
  <c r="H60" i="24"/>
  <c r="H30" i="24"/>
  <c r="H44" i="24"/>
  <c r="H52" i="24"/>
  <c r="I51" i="22"/>
  <c r="I27" i="22"/>
  <c r="I52" i="22"/>
  <c r="I23" i="22"/>
  <c r="I60" i="22"/>
  <c r="I44" i="22"/>
  <c r="I36" i="22"/>
  <c r="H60" i="22"/>
  <c r="H36" i="22"/>
  <c r="AS11" i="22" l="1"/>
  <c r="O11" i="22" s="1"/>
  <c r="AS13" i="22"/>
  <c r="O13" i="22" s="1"/>
  <c r="AS24" i="22"/>
  <c r="O24" i="22" s="1"/>
  <c r="AS28" i="22"/>
  <c r="O28" i="22" s="1"/>
  <c r="AS23" i="22"/>
  <c r="O23" i="22" s="1"/>
  <c r="AS14" i="22"/>
  <c r="O14" i="22" s="1"/>
  <c r="AS20" i="22"/>
  <c r="O20" i="22" s="1"/>
  <c r="AS9" i="22"/>
  <c r="O9" i="22" s="1"/>
  <c r="AS7" i="22"/>
  <c r="O7" i="22" s="1"/>
  <c r="AS6" i="22"/>
  <c r="O6" i="22" s="1"/>
  <c r="AS10" i="22"/>
  <c r="O10" i="22" s="1"/>
  <c r="AS17" i="22"/>
  <c r="O17" i="22" s="1"/>
  <c r="AS15" i="22"/>
  <c r="O15" i="22" s="1"/>
  <c r="AS5" i="22"/>
  <c r="O5" i="22" s="1"/>
  <c r="AS4" i="22"/>
  <c r="O4" i="22" s="1"/>
  <c r="AS12" i="22"/>
  <c r="O12" i="22" s="1"/>
  <c r="AS18" i="22"/>
  <c r="O18" i="22" s="1"/>
  <c r="AO23" i="22"/>
  <c r="AP23" i="22" s="1"/>
  <c r="N23" i="22" s="1"/>
  <c r="AO11" i="24"/>
  <c r="AP11" i="24" s="1"/>
  <c r="N11" i="24" s="1"/>
  <c r="AO15" i="2"/>
  <c r="AP15" i="2" s="1"/>
  <c r="AO8" i="22"/>
  <c r="AP8" i="22" s="1"/>
  <c r="N8" i="22" s="1"/>
  <c r="AO5" i="23"/>
  <c r="AP5" i="23" s="1"/>
  <c r="N5" i="23" s="1"/>
  <c r="AO28" i="24"/>
  <c r="AP28" i="24" s="1"/>
  <c r="N28" i="24" s="1"/>
  <c r="G28" i="24" s="1"/>
  <c r="AO6" i="24"/>
  <c r="AP6" i="24" s="1"/>
  <c r="N6" i="24" s="1"/>
  <c r="AO9" i="24"/>
  <c r="AP9" i="24" s="1"/>
  <c r="N9" i="24" s="1"/>
  <c r="AO23" i="23"/>
  <c r="AP23" i="23" s="1"/>
  <c r="N23" i="23" s="1"/>
  <c r="AO6" i="22"/>
  <c r="AP6" i="22" s="1"/>
  <c r="N6" i="22" s="1"/>
  <c r="AO20" i="22"/>
  <c r="AP20" i="22" s="1"/>
  <c r="N20" i="22" s="1"/>
  <c r="AO15" i="23"/>
  <c r="AP15" i="23" s="1"/>
  <c r="N15" i="23" s="1"/>
  <c r="AO4" i="2"/>
  <c r="AP4" i="2" s="1"/>
  <c r="AO6" i="2"/>
  <c r="AP6" i="2" s="1"/>
  <c r="AO16" i="24"/>
  <c r="AP16" i="24" s="1"/>
  <c r="N16" i="24" s="1"/>
  <c r="AO8" i="23"/>
  <c r="AP8" i="23" s="1"/>
  <c r="N8" i="23" s="1"/>
  <c r="AO37" i="23"/>
  <c r="AP37" i="23" s="1"/>
  <c r="N37" i="23" s="1"/>
  <c r="AO22" i="23"/>
  <c r="AP22" i="23" s="1"/>
  <c r="N22" i="23" s="1"/>
  <c r="AO13" i="22"/>
  <c r="AP13" i="22" s="1"/>
  <c r="N13" i="22" s="1"/>
  <c r="AO5" i="22"/>
  <c r="AP5" i="22" s="1"/>
  <c r="N5" i="22" s="1"/>
  <c r="AO24" i="24"/>
  <c r="AP24" i="24" s="1"/>
  <c r="N24" i="24" s="1"/>
  <c r="G24" i="24" s="1"/>
  <c r="AO10" i="23"/>
  <c r="AP10" i="23" s="1"/>
  <c r="N10" i="23" s="1"/>
  <c r="AO11" i="2"/>
  <c r="AP11" i="2" s="1"/>
  <c r="AO22" i="2"/>
  <c r="AP22" i="2" s="1"/>
  <c r="AO25" i="23"/>
  <c r="AP25" i="23" s="1"/>
  <c r="N25" i="23" s="1"/>
  <c r="AO24" i="2"/>
  <c r="AP24" i="2" s="1"/>
  <c r="AO9" i="22"/>
  <c r="AP9" i="22" s="1"/>
  <c r="N9" i="22" s="1"/>
  <c r="AO22" i="24"/>
  <c r="AP22" i="24" s="1"/>
  <c r="N22" i="24" s="1"/>
  <c r="AO13" i="23"/>
  <c r="AP13" i="23" s="1"/>
  <c r="N13" i="23" s="1"/>
  <c r="AO18" i="2"/>
  <c r="AP18" i="2" s="1"/>
  <c r="AO15" i="24"/>
  <c r="AP15" i="24" s="1"/>
  <c r="N15" i="24" s="1"/>
  <c r="AO14" i="2"/>
  <c r="AP14" i="2" s="1"/>
  <c r="AO8" i="2"/>
  <c r="AP8" i="2" s="1"/>
  <c r="AO21" i="22"/>
  <c r="AP21" i="22" s="1"/>
  <c r="N21" i="22" s="1"/>
  <c r="AO16" i="2"/>
  <c r="AP16" i="2" s="1"/>
  <c r="AO7" i="24"/>
  <c r="AP7" i="24" s="1"/>
  <c r="N7" i="24" s="1"/>
  <c r="AO23" i="24"/>
  <c r="AP23" i="24" s="1"/>
  <c r="N23" i="24" s="1"/>
  <c r="F23" i="24" s="1"/>
  <c r="AO30" i="24"/>
  <c r="AP30" i="24" s="1"/>
  <c r="N30" i="24" s="1"/>
  <c r="G30" i="24" s="1"/>
  <c r="AO11" i="23"/>
  <c r="AP11" i="23" s="1"/>
  <c r="N11" i="23" s="1"/>
  <c r="AO12" i="22"/>
  <c r="AP12" i="22" s="1"/>
  <c r="N12" i="22" s="1"/>
  <c r="AO13" i="24"/>
  <c r="AP13" i="24" s="1"/>
  <c r="N13" i="24" s="1"/>
  <c r="AO39" i="24"/>
  <c r="AP39" i="24" s="1"/>
  <c r="N39" i="24" s="1"/>
  <c r="G39" i="24" s="1"/>
  <c r="AO27" i="22"/>
  <c r="AP27" i="22" s="1"/>
  <c r="N27" i="22" s="1"/>
  <c r="G27" i="22" s="1"/>
  <c r="AO42" i="23"/>
  <c r="AP42" i="23" s="1"/>
  <c r="N42" i="23" s="1"/>
  <c r="AO26" i="23"/>
  <c r="AP26" i="23" s="1"/>
  <c r="N26" i="23" s="1"/>
  <c r="G26" i="23" s="1"/>
  <c r="AO9" i="2"/>
  <c r="AP9" i="2" s="1"/>
  <c r="AO5" i="24"/>
  <c r="AP5" i="24" s="1"/>
  <c r="N5" i="24" s="1"/>
  <c r="AO29" i="23"/>
  <c r="AP29" i="23" s="1"/>
  <c r="N29" i="23" s="1"/>
  <c r="G29" i="23" s="1"/>
  <c r="AO19" i="23"/>
  <c r="AP19" i="23" s="1"/>
  <c r="N19" i="23" s="1"/>
  <c r="AO8" i="24"/>
  <c r="AP8" i="24" s="1"/>
  <c r="N8" i="24" s="1"/>
  <c r="AO17" i="2"/>
  <c r="AP17" i="2" s="1"/>
  <c r="AO14" i="24"/>
  <c r="AP14" i="24" s="1"/>
  <c r="N14" i="24" s="1"/>
  <c r="AO10" i="24"/>
  <c r="AP10" i="24" s="1"/>
  <c r="N10" i="24" s="1"/>
  <c r="AO4" i="22"/>
  <c r="AP4" i="22" s="1"/>
  <c r="N4" i="22" s="1"/>
  <c r="AO4" i="24"/>
  <c r="AP4" i="24" s="1"/>
  <c r="N4" i="24" s="1"/>
  <c r="AO14" i="22"/>
  <c r="AP14" i="22" s="1"/>
  <c r="N14" i="22" s="1"/>
  <c r="AO34" i="23"/>
  <c r="AP34" i="23" s="1"/>
  <c r="N34" i="23" s="1"/>
  <c r="AO24" i="22"/>
  <c r="AP24" i="22" s="1"/>
  <c r="N24" i="22" s="1"/>
  <c r="AO35" i="23"/>
  <c r="AP35" i="23" s="1"/>
  <c r="N35" i="23" s="1"/>
  <c r="F35" i="23" s="1"/>
  <c r="AO6" i="23"/>
  <c r="AP6" i="23" s="1"/>
  <c r="N6" i="23" s="1"/>
  <c r="AO14" i="23"/>
  <c r="AP14" i="23" s="1"/>
  <c r="N14" i="23" s="1"/>
  <c r="AO19" i="2"/>
  <c r="AP19" i="2" s="1"/>
  <c r="AO12" i="24"/>
  <c r="AP12" i="24" s="1"/>
  <c r="N12" i="24" s="1"/>
  <c r="AO46" i="23"/>
  <c r="AP46" i="23" s="1"/>
  <c r="N46" i="23" s="1"/>
  <c r="F46" i="23" s="1"/>
  <c r="AO28" i="22"/>
  <c r="AP28" i="22" s="1"/>
  <c r="N28" i="22" s="1"/>
  <c r="AO36" i="23"/>
  <c r="AP36" i="23" s="1"/>
  <c r="N36" i="23" s="1"/>
  <c r="F36" i="23" s="1"/>
  <c r="AO16" i="23"/>
  <c r="AP16" i="23" s="1"/>
  <c r="N16" i="23" s="1"/>
  <c r="AO15" i="22"/>
  <c r="AP15" i="22" s="1"/>
  <c r="N15" i="22" s="1"/>
  <c r="AO16" i="22"/>
  <c r="AP16" i="22" s="1"/>
  <c r="N16" i="22" s="1"/>
  <c r="AO20" i="23"/>
  <c r="AP20" i="23" s="1"/>
  <c r="N20" i="23" s="1"/>
  <c r="AO17" i="22"/>
  <c r="AP17" i="22" s="1"/>
  <c r="N17" i="22" s="1"/>
  <c r="AO10" i="22"/>
  <c r="AP10" i="22" s="1"/>
  <c r="N10" i="22" s="1"/>
  <c r="AO7" i="23"/>
  <c r="AP7" i="23" s="1"/>
  <c r="N7" i="23" s="1"/>
  <c r="AO12" i="2"/>
  <c r="AP12" i="2" s="1"/>
  <c r="AO7" i="2"/>
  <c r="AP7" i="2" s="1"/>
  <c r="AO33" i="23"/>
  <c r="AP33" i="23" s="1"/>
  <c r="N33" i="23" s="1"/>
  <c r="AO18" i="23"/>
  <c r="AP18" i="23" s="1"/>
  <c r="N18" i="23" s="1"/>
  <c r="AO18" i="22"/>
  <c r="AP18" i="22" s="1"/>
  <c r="N18" i="22" s="1"/>
  <c r="AO30" i="23"/>
  <c r="AP30" i="23" s="1"/>
  <c r="N30" i="23" s="1"/>
  <c r="G30" i="23" s="1"/>
  <c r="AO10" i="2"/>
  <c r="AP10" i="2" s="1"/>
  <c r="AO4" i="23"/>
  <c r="AP4" i="23" s="1"/>
  <c r="N4" i="23" s="1"/>
  <c r="AO12" i="23"/>
  <c r="AP12" i="23" s="1"/>
  <c r="N12" i="23" s="1"/>
  <c r="AO11" i="22"/>
  <c r="AP11" i="22" s="1"/>
  <c r="N11" i="22" s="1"/>
  <c r="AO17" i="23"/>
  <c r="AP17" i="23" s="1"/>
  <c r="N17" i="23" s="1"/>
  <c r="AO7" i="22"/>
  <c r="AP7" i="22" s="1"/>
  <c r="N7" i="22" s="1"/>
  <c r="AO5" i="2"/>
  <c r="AP5" i="2" s="1"/>
  <c r="AO44" i="23"/>
  <c r="AP44" i="23" s="1"/>
  <c r="N44" i="23" s="1"/>
  <c r="F44" i="23" s="1"/>
  <c r="AO19" i="22"/>
  <c r="AP19" i="22" s="1"/>
  <c r="N19" i="22" s="1"/>
  <c r="AO24" i="23"/>
  <c r="AP24" i="23" s="1"/>
  <c r="N24" i="23" s="1"/>
  <c r="AO13" i="2"/>
  <c r="AP13" i="2" s="1"/>
  <c r="AO21" i="23"/>
  <c r="AP21" i="23" s="1"/>
  <c r="N21" i="23" s="1"/>
  <c r="AO19" i="24"/>
  <c r="AP19" i="24" s="1"/>
  <c r="N19" i="24" s="1"/>
  <c r="AO9" i="23"/>
  <c r="AP9" i="23" s="1"/>
  <c r="N9" i="23" s="1"/>
  <c r="W9" i="22"/>
  <c r="X9" i="22" s="1"/>
  <c r="H9" i="22" s="1"/>
  <c r="W6" i="23"/>
  <c r="X6" i="23" s="1"/>
  <c r="H6" i="23" s="1"/>
  <c r="W14" i="24"/>
  <c r="X14" i="24" s="1"/>
  <c r="H14" i="24" s="1"/>
  <c r="W16" i="22"/>
  <c r="X16" i="22" s="1"/>
  <c r="H16" i="22" s="1"/>
  <c r="W8" i="22"/>
  <c r="X8" i="22" s="1"/>
  <c r="H8" i="22" s="1"/>
  <c r="W35" i="24"/>
  <c r="X35" i="24" s="1"/>
  <c r="H35" i="24" s="1"/>
  <c r="W17" i="24"/>
  <c r="X17" i="24" s="1"/>
  <c r="H17" i="24" s="1"/>
  <c r="W5" i="24"/>
  <c r="X5" i="24" s="1"/>
  <c r="H5" i="24" s="1"/>
  <c r="W34" i="24"/>
  <c r="X34" i="24" s="1"/>
  <c r="H34" i="24" s="1"/>
  <c r="W8" i="24"/>
  <c r="X8" i="24" s="1"/>
  <c r="H8" i="24" s="1"/>
  <c r="W36" i="24"/>
  <c r="X36" i="24" s="1"/>
  <c r="H36" i="24" s="1"/>
  <c r="W15" i="24"/>
  <c r="X15" i="24" s="1"/>
  <c r="H15" i="24" s="1"/>
  <c r="W13" i="24"/>
  <c r="X13" i="24" s="1"/>
  <c r="H13" i="24" s="1"/>
  <c r="G60" i="24"/>
  <c r="W32" i="24"/>
  <c r="X32" i="24" s="1"/>
  <c r="H32" i="24" s="1"/>
  <c r="W4" i="24"/>
  <c r="X4" i="24" s="1"/>
  <c r="H4" i="24" s="1"/>
  <c r="W19" i="24"/>
  <c r="X19" i="24" s="1"/>
  <c r="H19" i="24" s="1"/>
  <c r="W21" i="24"/>
  <c r="X21" i="24" s="1"/>
  <c r="H21" i="24" s="1"/>
  <c r="W11" i="24"/>
  <c r="X11" i="24" s="1"/>
  <c r="H11" i="24" s="1"/>
  <c r="W20" i="24"/>
  <c r="X20" i="24" s="1"/>
  <c r="H20" i="24" s="1"/>
  <c r="W29" i="24"/>
  <c r="X29" i="24" s="1"/>
  <c r="H29" i="24" s="1"/>
  <c r="W12" i="24"/>
  <c r="X12" i="24" s="1"/>
  <c r="H12" i="24" s="1"/>
  <c r="W33" i="24"/>
  <c r="X33" i="24" s="1"/>
  <c r="H33" i="24" s="1"/>
  <c r="W9" i="24"/>
  <c r="X9" i="24" s="1"/>
  <c r="H9" i="24" s="1"/>
  <c r="W25" i="24"/>
  <c r="X25" i="24" s="1"/>
  <c r="H25" i="24" s="1"/>
  <c r="W38" i="24"/>
  <c r="X38" i="24" s="1"/>
  <c r="H38" i="24" s="1"/>
  <c r="W6" i="24"/>
  <c r="X6" i="24" s="1"/>
  <c r="H6" i="24" s="1"/>
  <c r="W18" i="24"/>
  <c r="X18" i="24" s="1"/>
  <c r="H18" i="24" s="1"/>
  <c r="W31" i="24"/>
  <c r="X31" i="24" s="1"/>
  <c r="H31" i="24" s="1"/>
  <c r="W16" i="24"/>
  <c r="X16" i="24" s="1"/>
  <c r="H16" i="24" s="1"/>
  <c r="W7" i="24"/>
  <c r="X7" i="24" s="1"/>
  <c r="H7" i="24" s="1"/>
  <c r="F52" i="23"/>
  <c r="E52" i="23" s="1"/>
  <c r="W37" i="24"/>
  <c r="X37" i="24" s="1"/>
  <c r="H37" i="24" s="1"/>
  <c r="W10" i="24"/>
  <c r="X10" i="24" s="1"/>
  <c r="H10" i="24" s="1"/>
  <c r="W27" i="24"/>
  <c r="X27" i="24" s="1"/>
  <c r="H27" i="24" s="1"/>
  <c r="W26" i="24"/>
  <c r="X26" i="24" s="1"/>
  <c r="H26" i="24" s="1"/>
  <c r="W8" i="23"/>
  <c r="X8" i="23" s="1"/>
  <c r="H8" i="23" s="1"/>
  <c r="W14" i="22"/>
  <c r="X14" i="22" s="1"/>
  <c r="H14" i="22" s="1"/>
  <c r="W41" i="23"/>
  <c r="X41" i="23" s="1"/>
  <c r="H41" i="23" s="1"/>
  <c r="W11" i="23"/>
  <c r="X11" i="23" s="1"/>
  <c r="H11" i="23" s="1"/>
  <c r="W7" i="23"/>
  <c r="X7" i="23" s="1"/>
  <c r="H7" i="23" s="1"/>
  <c r="W20" i="23"/>
  <c r="X20" i="23" s="1"/>
  <c r="H20" i="23" s="1"/>
  <c r="W32" i="23"/>
  <c r="X32" i="23" s="1"/>
  <c r="H32" i="23" s="1"/>
  <c r="W18" i="22"/>
  <c r="X18" i="22" s="1"/>
  <c r="H18" i="22" s="1"/>
  <c r="W10" i="23"/>
  <c r="X10" i="23" s="1"/>
  <c r="H10" i="23" s="1"/>
  <c r="W38" i="23"/>
  <c r="X38" i="23" s="1"/>
  <c r="H38" i="23" s="1"/>
  <c r="W12" i="23"/>
  <c r="X12" i="23" s="1"/>
  <c r="H12" i="23" s="1"/>
  <c r="W18" i="23"/>
  <c r="X18" i="23" s="1"/>
  <c r="H18" i="23" s="1"/>
  <c r="W45" i="23"/>
  <c r="X45" i="23" s="1"/>
  <c r="H45" i="23" s="1"/>
  <c r="W14" i="23"/>
  <c r="X14" i="23" s="1"/>
  <c r="H14" i="23" s="1"/>
  <c r="W15" i="23"/>
  <c r="X15" i="23" s="1"/>
  <c r="H15" i="23" s="1"/>
  <c r="W43" i="23"/>
  <c r="X43" i="23" s="1"/>
  <c r="H43" i="23" s="1"/>
  <c r="W19" i="23"/>
  <c r="X19" i="23" s="1"/>
  <c r="H19" i="23" s="1"/>
  <c r="W31" i="23"/>
  <c r="X31" i="23" s="1"/>
  <c r="H31" i="23" s="1"/>
  <c r="W28" i="23"/>
  <c r="X28" i="23" s="1"/>
  <c r="H28" i="23" s="1"/>
  <c r="W17" i="23"/>
  <c r="X17" i="23" s="1"/>
  <c r="H17" i="23" s="1"/>
  <c r="W9" i="23"/>
  <c r="X9" i="23" s="1"/>
  <c r="H9" i="23" s="1"/>
  <c r="W16" i="23"/>
  <c r="X16" i="23" s="1"/>
  <c r="H16" i="23" s="1"/>
  <c r="W39" i="23"/>
  <c r="X39" i="23" s="1"/>
  <c r="H39" i="23" s="1"/>
  <c r="W21" i="23"/>
  <c r="X21" i="23" s="1"/>
  <c r="H21" i="23" s="1"/>
  <c r="W5" i="23"/>
  <c r="X5" i="23" s="1"/>
  <c r="H5" i="23" s="1"/>
  <c r="W27" i="23"/>
  <c r="X27" i="23" s="1"/>
  <c r="H27" i="23" s="1"/>
  <c r="W4" i="23"/>
  <c r="X4" i="23" s="1"/>
  <c r="H4" i="23" s="1"/>
  <c r="W22" i="23"/>
  <c r="X22" i="23" s="1"/>
  <c r="H22" i="23" s="1"/>
  <c r="W13" i="23"/>
  <c r="X13" i="23" s="1"/>
  <c r="H13" i="23" s="1"/>
  <c r="W40" i="23"/>
  <c r="X40" i="23" s="1"/>
  <c r="H40" i="23" s="1"/>
  <c r="W21" i="22"/>
  <c r="X21" i="22" s="1"/>
  <c r="H21" i="22" s="1"/>
  <c r="W20" i="22"/>
  <c r="X20" i="22" s="1"/>
  <c r="H20" i="22" s="1"/>
  <c r="W4" i="22"/>
  <c r="X4" i="22" s="1"/>
  <c r="H4" i="22" s="1"/>
  <c r="W10" i="22"/>
  <c r="X10" i="22" s="1"/>
  <c r="H10" i="22" s="1"/>
  <c r="W22" i="22"/>
  <c r="X22" i="22" s="1"/>
  <c r="H22" i="22" s="1"/>
  <c r="G23" i="23"/>
  <c r="W17" i="22"/>
  <c r="X17" i="22" s="1"/>
  <c r="H17" i="22" s="1"/>
  <c r="W25" i="22"/>
  <c r="X25" i="22" s="1"/>
  <c r="H25" i="22" s="1"/>
  <c r="W13" i="22"/>
  <c r="X13" i="22" s="1"/>
  <c r="H13" i="22" s="1"/>
  <c r="W26" i="22"/>
  <c r="X26" i="22" s="1"/>
  <c r="H26" i="22" s="1"/>
  <c r="W11" i="22"/>
  <c r="X11" i="22" s="1"/>
  <c r="H11" i="22" s="1"/>
  <c r="W29" i="22"/>
  <c r="X29" i="22" s="1"/>
  <c r="H29" i="22" s="1"/>
  <c r="W15" i="22"/>
  <c r="X15" i="22" s="1"/>
  <c r="H15" i="22" s="1"/>
  <c r="W12" i="22"/>
  <c r="X12" i="22" s="1"/>
  <c r="H12" i="22" s="1"/>
  <c r="W19" i="22"/>
  <c r="X19" i="22" s="1"/>
  <c r="H19" i="22" s="1"/>
  <c r="W6" i="22"/>
  <c r="X6" i="22" s="1"/>
  <c r="H6" i="22" s="1"/>
  <c r="W7" i="22"/>
  <c r="X7" i="22" s="1"/>
  <c r="H7" i="22" s="1"/>
  <c r="W5" i="22"/>
  <c r="X5" i="22" s="1"/>
  <c r="H5" i="22" s="1"/>
  <c r="G44" i="22"/>
  <c r="G36" i="22"/>
  <c r="F60" i="23"/>
  <c r="E60" i="23" s="1"/>
  <c r="F50" i="22"/>
  <c r="E50" i="22" s="1"/>
  <c r="G59" i="24"/>
  <c r="G44" i="24"/>
  <c r="G60" i="23"/>
  <c r="G47" i="23"/>
  <c r="F47" i="23"/>
  <c r="E47" i="23" s="1"/>
  <c r="G52" i="23"/>
  <c r="F35" i="22"/>
  <c r="E35" i="22" s="1"/>
  <c r="G35" i="22"/>
  <c r="G43" i="22"/>
  <c r="F43" i="22"/>
  <c r="E43" i="22" s="1"/>
  <c r="G56" i="23"/>
  <c r="F56" i="23"/>
  <c r="E56" i="23" s="1"/>
  <c r="F23" i="23"/>
  <c r="F36" i="22"/>
  <c r="E36" i="22" s="1"/>
  <c r="G52" i="24"/>
  <c r="F53" i="24"/>
  <c r="E53" i="24" s="1"/>
  <c r="G53" i="24"/>
  <c r="G55" i="22"/>
  <c r="F55" i="22"/>
  <c r="E55" i="22" s="1"/>
  <c r="G22" i="24"/>
  <c r="F60" i="24"/>
  <c r="E60" i="24" s="1"/>
  <c r="F44" i="22"/>
  <c r="E44" i="22" s="1"/>
  <c r="G49" i="22"/>
  <c r="G60" i="22"/>
  <c r="G50" i="22"/>
  <c r="G36" i="23"/>
  <c r="F59" i="24"/>
  <c r="E59" i="24" s="1"/>
  <c r="F52" i="24"/>
  <c r="E52" i="24" s="1"/>
  <c r="F22" i="24"/>
  <c r="F44" i="24"/>
  <c r="E44" i="24" s="1"/>
  <c r="G55" i="24"/>
  <c r="F55" i="24"/>
  <c r="E55" i="24" s="1"/>
  <c r="G48" i="24"/>
  <c r="F48" i="24"/>
  <c r="E48" i="24" s="1"/>
  <c r="G50" i="24"/>
  <c r="F50" i="24"/>
  <c r="E50" i="24" s="1"/>
  <c r="F51" i="24"/>
  <c r="E51" i="24" s="1"/>
  <c r="G51" i="24"/>
  <c r="G46" i="24"/>
  <c r="F46" i="24"/>
  <c r="E46" i="24" s="1"/>
  <c r="G56" i="24"/>
  <c r="F56" i="24"/>
  <c r="E56" i="24" s="1"/>
  <c r="F57" i="24"/>
  <c r="E57" i="24" s="1"/>
  <c r="G57" i="24"/>
  <c r="G40" i="24"/>
  <c r="F40" i="24"/>
  <c r="E40" i="24" s="1"/>
  <c r="G42" i="24"/>
  <c r="F42" i="24"/>
  <c r="E42" i="24" s="1"/>
  <c r="G43" i="24"/>
  <c r="F43" i="24"/>
  <c r="E43" i="24" s="1"/>
  <c r="F45" i="24"/>
  <c r="E45" i="24" s="1"/>
  <c r="G45" i="24"/>
  <c r="G47" i="24"/>
  <c r="F47" i="24"/>
  <c r="E47" i="24" s="1"/>
  <c r="F41" i="24"/>
  <c r="E41" i="24" s="1"/>
  <c r="G41" i="24"/>
  <c r="G58" i="24"/>
  <c r="F58" i="24"/>
  <c r="E58" i="24" s="1"/>
  <c r="G49" i="24"/>
  <c r="F49" i="24"/>
  <c r="E49" i="24" s="1"/>
  <c r="F54" i="24"/>
  <c r="E54" i="24" s="1"/>
  <c r="G54" i="24"/>
  <c r="F49" i="23"/>
  <c r="E49" i="23" s="1"/>
  <c r="G49" i="23"/>
  <c r="G34" i="23"/>
  <c r="F34" i="23"/>
  <c r="F57" i="23"/>
  <c r="E57" i="23" s="1"/>
  <c r="G57" i="23"/>
  <c r="G33" i="23"/>
  <c r="F33" i="23"/>
  <c r="F54" i="23"/>
  <c r="E54" i="23" s="1"/>
  <c r="G54" i="23"/>
  <c r="G53" i="23"/>
  <c r="F53" i="23"/>
  <c r="E53" i="23" s="1"/>
  <c r="G48" i="23"/>
  <c r="F48" i="23"/>
  <c r="E48" i="23" s="1"/>
  <c r="G25" i="23"/>
  <c r="F25" i="23"/>
  <c r="G55" i="23"/>
  <c r="F55" i="23"/>
  <c r="E55" i="23" s="1"/>
  <c r="G50" i="23"/>
  <c r="F50" i="23"/>
  <c r="E50" i="23" s="1"/>
  <c r="F24" i="23"/>
  <c r="G24" i="23"/>
  <c r="G58" i="23"/>
  <c r="F58" i="23"/>
  <c r="E58" i="23" s="1"/>
  <c r="F59" i="23"/>
  <c r="E59" i="23" s="1"/>
  <c r="G59" i="23"/>
  <c r="F51" i="23"/>
  <c r="E51" i="23" s="1"/>
  <c r="G51" i="23"/>
  <c r="G42" i="23"/>
  <c r="F42" i="23"/>
  <c r="F37" i="23"/>
  <c r="G37" i="23"/>
  <c r="G58" i="22"/>
  <c r="F58" i="22"/>
  <c r="E58" i="22" s="1"/>
  <c r="F33" i="22"/>
  <c r="E33" i="22" s="1"/>
  <c r="G33" i="22"/>
  <c r="F60" i="22"/>
  <c r="E60" i="22" s="1"/>
  <c r="G40" i="22"/>
  <c r="F40" i="22"/>
  <c r="E40" i="22" s="1"/>
  <c r="F32" i="22"/>
  <c r="E32" i="22" s="1"/>
  <c r="F49" i="22"/>
  <c r="E49" i="22" s="1"/>
  <c r="F51" i="22"/>
  <c r="E51" i="22" s="1"/>
  <c r="G51" i="22"/>
  <c r="G57" i="22"/>
  <c r="F57" i="22"/>
  <c r="E57" i="22" s="1"/>
  <c r="F59" i="22"/>
  <c r="E59" i="22" s="1"/>
  <c r="G59" i="22"/>
  <c r="F48" i="22"/>
  <c r="E48" i="22" s="1"/>
  <c r="G48" i="22"/>
  <c r="F31" i="22"/>
  <c r="E31" i="22" s="1"/>
  <c r="G31" i="22"/>
  <c r="G37" i="22"/>
  <c r="F37" i="22"/>
  <c r="E37" i="22" s="1"/>
  <c r="F53" i="22"/>
  <c r="E53" i="22" s="1"/>
  <c r="G53" i="22"/>
  <c r="G45" i="22"/>
  <c r="F45" i="22"/>
  <c r="E45" i="22" s="1"/>
  <c r="F46" i="22"/>
  <c r="E46" i="22" s="1"/>
  <c r="G46" i="22"/>
  <c r="F54" i="22"/>
  <c r="E54" i="22" s="1"/>
  <c r="G54" i="22"/>
  <c r="F30" i="22"/>
  <c r="E30" i="22" s="1"/>
  <c r="G30" i="22"/>
  <c r="F34" i="22"/>
  <c r="E34" i="22" s="1"/>
  <c r="G34" i="22"/>
  <c r="F39" i="22"/>
  <c r="E39" i="22" s="1"/>
  <c r="G39" i="22"/>
  <c r="F38" i="22"/>
  <c r="E38" i="22" s="1"/>
  <c r="G38" i="22"/>
  <c r="F47" i="22"/>
  <c r="E47" i="22" s="1"/>
  <c r="G47" i="22"/>
  <c r="G42" i="22"/>
  <c r="F42" i="22"/>
  <c r="E42" i="22" s="1"/>
  <c r="G41" i="22"/>
  <c r="F41" i="22"/>
  <c r="E41" i="22" s="1"/>
  <c r="F52" i="22"/>
  <c r="E52" i="22" s="1"/>
  <c r="G52" i="22"/>
  <c r="F56" i="22"/>
  <c r="E56" i="22" s="1"/>
  <c r="G56" i="22"/>
  <c r="G32" i="22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C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BC2" i="2"/>
  <c r="AZ2" i="2"/>
  <c r="C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H53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AW2" i="2"/>
  <c r="AT2" i="2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AK5" i="2" a="1"/>
  <c r="AK5" i="2" s="1"/>
  <c r="AK10" i="2" a="1"/>
  <c r="AK10" i="2" s="1"/>
  <c r="AK21" i="2" a="1"/>
  <c r="AK21" i="2" s="1"/>
  <c r="AK4" i="2" a="1"/>
  <c r="AK4" i="2" s="1"/>
  <c r="AL4" i="2" s="1"/>
  <c r="AK11" i="2" a="1"/>
  <c r="AK11" i="2" s="1"/>
  <c r="AK9" i="2" a="1"/>
  <c r="AK9" i="2" s="1"/>
  <c r="AL9" i="2" s="1"/>
  <c r="AK8" i="2" a="1"/>
  <c r="AK8" i="2" s="1"/>
  <c r="AL8" i="2" s="1"/>
  <c r="AK20" i="2" a="1"/>
  <c r="AK20" i="2" s="1"/>
  <c r="AK6" i="2" a="1"/>
  <c r="AK6" i="2" s="1"/>
  <c r="AL6" i="2" s="1"/>
  <c r="AK13" i="2" a="1"/>
  <c r="AK13" i="2" s="1"/>
  <c r="AL13" i="2" s="1"/>
  <c r="AK18" i="2" a="1"/>
  <c r="AK18" i="2" s="1"/>
  <c r="AL18" i="2" s="1"/>
  <c r="AH5" i="2" a="1"/>
  <c r="AH5" i="2" s="1"/>
  <c r="AH10" i="2" a="1"/>
  <c r="AH10" i="2" s="1"/>
  <c r="AH21" i="2" a="1"/>
  <c r="AH21" i="2" s="1"/>
  <c r="AH4" i="2" a="1"/>
  <c r="AH4" i="2" s="1"/>
  <c r="AI4" i="2" s="1"/>
  <c r="AH11" i="2" a="1"/>
  <c r="AH11" i="2" s="1"/>
  <c r="AH9" i="2" a="1"/>
  <c r="AH9" i="2" s="1"/>
  <c r="AI9" i="2" s="1"/>
  <c r="AH8" i="2" a="1"/>
  <c r="AH8" i="2" s="1"/>
  <c r="AI8" i="2" s="1"/>
  <c r="AH20" i="2" a="1"/>
  <c r="AH20" i="2" s="1"/>
  <c r="AH6" i="2" a="1"/>
  <c r="AH6" i="2" s="1"/>
  <c r="AI6" i="2" s="1"/>
  <c r="AH13" i="2" a="1"/>
  <c r="AH13" i="2" s="1"/>
  <c r="AI13" i="2" s="1"/>
  <c r="AH18" i="2" a="1"/>
  <c r="AH18" i="2" s="1"/>
  <c r="AI18" i="2" s="1"/>
  <c r="AH12" i="2" a="1"/>
  <c r="AH12" i="2" s="1"/>
  <c r="AI12" i="2" s="1"/>
  <c r="AH15" i="2" a="1"/>
  <c r="AH15" i="2" s="1"/>
  <c r="AI15" i="2" s="1"/>
  <c r="AE11" i="2" a="1"/>
  <c r="AE11" i="2" s="1"/>
  <c r="AF11" i="2" s="1"/>
  <c r="AE9" i="2" a="1"/>
  <c r="AE9" i="2" s="1"/>
  <c r="AE8" i="2" a="1"/>
  <c r="AE8" i="2" s="1"/>
  <c r="AE20" i="2" a="1"/>
  <c r="AE20" i="2" s="1"/>
  <c r="AF20" i="2" s="1"/>
  <c r="AE6" i="2" a="1"/>
  <c r="AE6" i="2" s="1"/>
  <c r="AE13" i="2" a="1"/>
  <c r="AE13" i="2" s="1"/>
  <c r="AF13" i="2" s="1"/>
  <c r="AE18" i="2" a="1"/>
  <c r="AE18" i="2" s="1"/>
  <c r="AB11" i="2" a="1"/>
  <c r="AB11" i="2" s="1"/>
  <c r="AC11" i="2" s="1"/>
  <c r="AB9" i="2" a="1"/>
  <c r="AB9" i="2" s="1"/>
  <c r="AB8" i="2" a="1"/>
  <c r="AB8" i="2" s="1"/>
  <c r="AB20" i="2" a="1"/>
  <c r="AB20" i="2" s="1"/>
  <c r="AC20" i="2" s="1"/>
  <c r="AB6" i="2" a="1"/>
  <c r="AB6" i="2" s="1"/>
  <c r="AB13" i="2" a="1"/>
  <c r="AB13" i="2" s="1"/>
  <c r="AC13" i="2" s="1"/>
  <c r="W18" i="2"/>
  <c r="X18" i="2" s="1"/>
  <c r="W21" i="2"/>
  <c r="X21" i="2" s="1"/>
  <c r="F27" i="22" l="1"/>
  <c r="G35" i="23"/>
  <c r="F30" i="24"/>
  <c r="F24" i="24"/>
  <c r="F26" i="23"/>
  <c r="G23" i="24"/>
  <c r="F23" i="22"/>
  <c r="G23" i="22"/>
  <c r="G28" i="22"/>
  <c r="F28" i="22"/>
  <c r="F24" i="22"/>
  <c r="F28" i="24"/>
  <c r="F29" i="23"/>
  <c r="F30" i="23"/>
  <c r="G44" i="23"/>
  <c r="G46" i="23"/>
  <c r="F39" i="24"/>
  <c r="G24" i="22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U2" i="2"/>
  <c r="T2" i="2"/>
  <c r="Q2" i="2"/>
  <c r="P2" i="2"/>
  <c r="O2" i="2"/>
  <c r="N2" i="2"/>
  <c r="M2" i="2"/>
  <c r="L2" i="2"/>
  <c r="K2" i="2"/>
  <c r="J2" i="2"/>
  <c r="I2" i="2"/>
  <c r="H2" i="2"/>
  <c r="C2" i="18" l="1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C31" i="17"/>
  <c r="C2" i="17"/>
  <c r="C3" i="17"/>
  <c r="C4" i="17"/>
  <c r="C21" i="17"/>
  <c r="C32" i="17"/>
  <c r="C8" i="17"/>
  <c r="C5" i="17"/>
  <c r="C33" i="17"/>
  <c r="C22" i="17"/>
  <c r="C9" i="17"/>
  <c r="C23" i="17"/>
  <c r="C34" i="17"/>
  <c r="C10" i="17"/>
  <c r="C24" i="17"/>
  <c r="C25" i="17"/>
  <c r="C26" i="17"/>
  <c r="C35" i="17"/>
  <c r="C36" i="17"/>
  <c r="C37" i="17"/>
  <c r="C27" i="17"/>
  <c r="C11" i="17"/>
  <c r="C28" i="17"/>
  <c r="C29" i="17"/>
  <c r="C12" i="17"/>
  <c r="C38" i="17"/>
  <c r="C13" i="17"/>
  <c r="C39" i="17"/>
  <c r="C6" i="17"/>
  <c r="C14" i="17"/>
  <c r="C15" i="17"/>
  <c r="C16" i="17"/>
  <c r="C40" i="17"/>
  <c r="C41" i="17"/>
  <c r="C17" i="17"/>
  <c r="C42" i="17"/>
  <c r="C7" i="17"/>
  <c r="C18" i="17"/>
  <c r="C43" i="17"/>
  <c r="C44" i="17"/>
  <c r="C19" i="17"/>
  <c r="C45" i="17"/>
  <c r="C46" i="17"/>
  <c r="C47" i="17"/>
  <c r="C30" i="17"/>
  <c r="C20" i="17"/>
  <c r="H36" i="17"/>
  <c r="H37" i="17"/>
  <c r="H27" i="17"/>
  <c r="H11" i="17"/>
  <c r="H28" i="17"/>
  <c r="H29" i="17"/>
  <c r="H12" i="17"/>
  <c r="H38" i="17"/>
  <c r="H13" i="17"/>
  <c r="H39" i="17"/>
  <c r="H6" i="17"/>
  <c r="H14" i="17"/>
  <c r="H15" i="17"/>
  <c r="H16" i="17"/>
  <c r="H40" i="17"/>
  <c r="H41" i="17"/>
  <c r="H17" i="17"/>
  <c r="H42" i="17"/>
  <c r="H7" i="17"/>
  <c r="H18" i="17"/>
  <c r="H43" i="17"/>
  <c r="H44" i="17"/>
  <c r="H19" i="17"/>
  <c r="H45" i="17"/>
  <c r="H46" i="17"/>
  <c r="H47" i="17"/>
  <c r="H30" i="17"/>
  <c r="H20" i="17"/>
  <c r="H19" i="18" l="1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C1" i="18"/>
  <c r="H35" i="17"/>
  <c r="H26" i="17"/>
  <c r="H25" i="17"/>
  <c r="H24" i="17"/>
  <c r="H10" i="17"/>
  <c r="H34" i="17"/>
  <c r="H23" i="17"/>
  <c r="H9" i="17"/>
  <c r="H22" i="17"/>
  <c r="H33" i="17"/>
  <c r="H5" i="17"/>
  <c r="H8" i="17"/>
  <c r="H32" i="17"/>
  <c r="H21" i="17"/>
  <c r="H4" i="17"/>
  <c r="H3" i="17"/>
  <c r="H2" i="17"/>
  <c r="H31" i="17"/>
  <c r="C1" i="17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C1" i="16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C1" i="15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C1" i="14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H2" i="13"/>
  <c r="C1" i="13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2" i="12"/>
  <c r="C1" i="12"/>
  <c r="H10" i="11"/>
  <c r="H9" i="11"/>
  <c r="H8" i="11"/>
  <c r="H7" i="11"/>
  <c r="H6" i="11"/>
  <c r="H5" i="11"/>
  <c r="H4" i="11"/>
  <c r="H3" i="11"/>
  <c r="H2" i="11"/>
  <c r="C1" i="11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C1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C1" i="8"/>
  <c r="H19" i="7"/>
  <c r="C1" i="7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1" i="6"/>
  <c r="BC60" i="2" a="1"/>
  <c r="BC60" i="2" s="1"/>
  <c r="AZ60" i="2" a="1"/>
  <c r="AZ60" i="2" s="1"/>
  <c r="AW60" i="2" a="1"/>
  <c r="AW60" i="2" s="1"/>
  <c r="AT60" i="2" a="1"/>
  <c r="AT60" i="2" s="1"/>
  <c r="AR60" i="2"/>
  <c r="AS60" i="2" s="1"/>
  <c r="N60" i="2"/>
  <c r="AK60" i="2" a="1"/>
  <c r="AK60" i="2" s="1"/>
  <c r="AH60" i="2" a="1"/>
  <c r="AH60" i="2" s="1"/>
  <c r="AE60" i="2" a="1"/>
  <c r="AE60" i="2" s="1"/>
  <c r="AB60" i="2" a="1"/>
  <c r="AB60" i="2" s="1"/>
  <c r="BC59" i="2" a="1"/>
  <c r="BC59" i="2" s="1"/>
  <c r="AZ59" i="2" a="1"/>
  <c r="AZ59" i="2" s="1"/>
  <c r="AW59" i="2" a="1"/>
  <c r="AW59" i="2" s="1"/>
  <c r="AT59" i="2" a="1"/>
  <c r="AT59" i="2" s="1"/>
  <c r="AR59" i="2"/>
  <c r="AS59" i="2" s="1"/>
  <c r="N59" i="2"/>
  <c r="AK59" i="2" a="1"/>
  <c r="AK59" i="2" s="1"/>
  <c r="AH59" i="2" a="1"/>
  <c r="AH59" i="2" s="1"/>
  <c r="AE59" i="2" a="1"/>
  <c r="AE59" i="2" s="1"/>
  <c r="AB59" i="2" a="1"/>
  <c r="AB59" i="2" s="1"/>
  <c r="BC58" i="2" a="1"/>
  <c r="BC58" i="2" s="1"/>
  <c r="AZ58" i="2" a="1"/>
  <c r="AZ58" i="2" s="1"/>
  <c r="AW58" i="2" a="1"/>
  <c r="AW58" i="2" s="1"/>
  <c r="AT58" i="2" a="1"/>
  <c r="AT58" i="2" s="1"/>
  <c r="AR58" i="2"/>
  <c r="AS58" i="2" s="1"/>
  <c r="N58" i="2"/>
  <c r="AK58" i="2" a="1"/>
  <c r="AK58" i="2" s="1"/>
  <c r="AH58" i="2" a="1"/>
  <c r="AH58" i="2" s="1"/>
  <c r="AE58" i="2" a="1"/>
  <c r="AE58" i="2" s="1"/>
  <c r="AB58" i="2" a="1"/>
  <c r="AB58" i="2" s="1"/>
  <c r="BC57" i="2" a="1"/>
  <c r="BC57" i="2" s="1"/>
  <c r="AZ57" i="2" a="1"/>
  <c r="AZ57" i="2" s="1"/>
  <c r="AW57" i="2" a="1"/>
  <c r="AW57" i="2" s="1"/>
  <c r="AT57" i="2" a="1"/>
  <c r="AT57" i="2" s="1"/>
  <c r="AR57" i="2"/>
  <c r="AS57" i="2" s="1"/>
  <c r="N57" i="2"/>
  <c r="AK57" i="2" a="1"/>
  <c r="AK57" i="2" s="1"/>
  <c r="AH57" i="2" a="1"/>
  <c r="AH57" i="2" s="1"/>
  <c r="AE57" i="2" a="1"/>
  <c r="AE57" i="2" s="1"/>
  <c r="AB57" i="2" a="1"/>
  <c r="AB57" i="2" s="1"/>
  <c r="BC56" i="2" a="1"/>
  <c r="BC56" i="2" s="1"/>
  <c r="AZ56" i="2" a="1"/>
  <c r="AZ56" i="2" s="1"/>
  <c r="AW56" i="2" a="1"/>
  <c r="AW56" i="2" s="1"/>
  <c r="AT56" i="2" a="1"/>
  <c r="AT56" i="2" s="1"/>
  <c r="AR56" i="2"/>
  <c r="AS56" i="2" s="1"/>
  <c r="N56" i="2"/>
  <c r="AK56" i="2" a="1"/>
  <c r="AK56" i="2" s="1"/>
  <c r="AH56" i="2" a="1"/>
  <c r="AH56" i="2" s="1"/>
  <c r="AE56" i="2" a="1"/>
  <c r="AE56" i="2" s="1"/>
  <c r="AB56" i="2" a="1"/>
  <c r="AB56" i="2" s="1"/>
  <c r="BC55" i="2" a="1"/>
  <c r="BC55" i="2" s="1"/>
  <c r="AZ55" i="2" a="1"/>
  <c r="AZ55" i="2" s="1"/>
  <c r="AW55" i="2" a="1"/>
  <c r="AW55" i="2" s="1"/>
  <c r="AT55" i="2" a="1"/>
  <c r="AT55" i="2" s="1"/>
  <c r="AR55" i="2"/>
  <c r="AS55" i="2" s="1"/>
  <c r="N55" i="2"/>
  <c r="AK55" i="2" a="1"/>
  <c r="AK55" i="2" s="1"/>
  <c r="AH55" i="2" a="1"/>
  <c r="AH55" i="2" s="1"/>
  <c r="AE55" i="2" a="1"/>
  <c r="AE55" i="2" s="1"/>
  <c r="AB55" i="2" a="1"/>
  <c r="AB55" i="2" s="1"/>
  <c r="BC54" i="2" a="1"/>
  <c r="BC54" i="2" s="1"/>
  <c r="AZ54" i="2" a="1"/>
  <c r="AZ54" i="2" s="1"/>
  <c r="AW54" i="2" a="1"/>
  <c r="AW54" i="2" s="1"/>
  <c r="AT54" i="2" a="1"/>
  <c r="AT54" i="2" s="1"/>
  <c r="AR54" i="2"/>
  <c r="AS54" i="2" s="1"/>
  <c r="N54" i="2"/>
  <c r="AK54" i="2" a="1"/>
  <c r="AK54" i="2" s="1"/>
  <c r="AH54" i="2" a="1"/>
  <c r="AH54" i="2" s="1"/>
  <c r="AE54" i="2" a="1"/>
  <c r="AE54" i="2" s="1"/>
  <c r="AB54" i="2" a="1"/>
  <c r="AB54" i="2" s="1"/>
  <c r="BC53" i="2" a="1"/>
  <c r="BC53" i="2" s="1"/>
  <c r="AZ53" i="2" a="1"/>
  <c r="AZ53" i="2" s="1"/>
  <c r="AW53" i="2" a="1"/>
  <c r="AW53" i="2" s="1"/>
  <c r="AT53" i="2" a="1"/>
  <c r="AT53" i="2" s="1"/>
  <c r="AR53" i="2"/>
  <c r="AS53" i="2" s="1"/>
  <c r="N53" i="2"/>
  <c r="AK53" i="2" a="1"/>
  <c r="AK53" i="2" s="1"/>
  <c r="AH53" i="2" a="1"/>
  <c r="AH53" i="2" s="1"/>
  <c r="AE53" i="2" a="1"/>
  <c r="AE53" i="2" s="1"/>
  <c r="AB53" i="2" a="1"/>
  <c r="AB53" i="2" s="1"/>
  <c r="BC52" i="2" a="1"/>
  <c r="BC52" i="2" s="1"/>
  <c r="AZ52" i="2" a="1"/>
  <c r="AZ52" i="2" s="1"/>
  <c r="AW52" i="2" a="1"/>
  <c r="AW52" i="2" s="1"/>
  <c r="AT52" i="2" a="1"/>
  <c r="AT52" i="2" s="1"/>
  <c r="AR52" i="2"/>
  <c r="AS52" i="2" s="1"/>
  <c r="N52" i="2"/>
  <c r="AK52" i="2" a="1"/>
  <c r="AK52" i="2" s="1"/>
  <c r="AH52" i="2" a="1"/>
  <c r="AH52" i="2" s="1"/>
  <c r="AE52" i="2" a="1"/>
  <c r="AE52" i="2" s="1"/>
  <c r="AB52" i="2" a="1"/>
  <c r="AB52" i="2" s="1"/>
  <c r="BC51" i="2" a="1"/>
  <c r="BC51" i="2" s="1"/>
  <c r="AZ51" i="2" a="1"/>
  <c r="AZ51" i="2" s="1"/>
  <c r="AW51" i="2" a="1"/>
  <c r="AW51" i="2" s="1"/>
  <c r="AT51" i="2" a="1"/>
  <c r="AT51" i="2" s="1"/>
  <c r="AR51" i="2"/>
  <c r="AS51" i="2" s="1"/>
  <c r="N51" i="2"/>
  <c r="AK51" i="2" a="1"/>
  <c r="AK51" i="2" s="1"/>
  <c r="AH51" i="2" a="1"/>
  <c r="AH51" i="2" s="1"/>
  <c r="AE51" i="2" a="1"/>
  <c r="AE51" i="2" s="1"/>
  <c r="AB51" i="2" a="1"/>
  <c r="AB51" i="2" s="1"/>
  <c r="BC50" i="2" a="1"/>
  <c r="BC50" i="2" s="1"/>
  <c r="AZ50" i="2" a="1"/>
  <c r="AZ50" i="2" s="1"/>
  <c r="AW50" i="2" a="1"/>
  <c r="AW50" i="2" s="1"/>
  <c r="AT50" i="2" a="1"/>
  <c r="AT50" i="2" s="1"/>
  <c r="AR50" i="2"/>
  <c r="AS50" i="2" s="1"/>
  <c r="N50" i="2"/>
  <c r="AK50" i="2" a="1"/>
  <c r="AK50" i="2" s="1"/>
  <c r="AH50" i="2" a="1"/>
  <c r="AH50" i="2" s="1"/>
  <c r="AE50" i="2" a="1"/>
  <c r="AE50" i="2" s="1"/>
  <c r="AB50" i="2" a="1"/>
  <c r="AB50" i="2" s="1"/>
  <c r="BC49" i="2" a="1"/>
  <c r="BC49" i="2" s="1"/>
  <c r="AZ49" i="2" a="1"/>
  <c r="AZ49" i="2" s="1"/>
  <c r="AW49" i="2" a="1"/>
  <c r="AW49" i="2" s="1"/>
  <c r="AT49" i="2" a="1"/>
  <c r="AT49" i="2" s="1"/>
  <c r="AR49" i="2"/>
  <c r="AS49" i="2" s="1"/>
  <c r="N49" i="2"/>
  <c r="AK49" i="2" a="1"/>
  <c r="AK49" i="2" s="1"/>
  <c r="AH49" i="2" a="1"/>
  <c r="AH49" i="2" s="1"/>
  <c r="AE49" i="2" a="1"/>
  <c r="AE49" i="2" s="1"/>
  <c r="AB49" i="2" a="1"/>
  <c r="AB49" i="2" s="1"/>
  <c r="BC48" i="2" a="1"/>
  <c r="BC48" i="2" s="1"/>
  <c r="AZ48" i="2" a="1"/>
  <c r="AZ48" i="2" s="1"/>
  <c r="AW48" i="2" a="1"/>
  <c r="AW48" i="2" s="1"/>
  <c r="AT48" i="2" a="1"/>
  <c r="AT48" i="2" s="1"/>
  <c r="AR48" i="2"/>
  <c r="AS48" i="2" s="1"/>
  <c r="N48" i="2"/>
  <c r="AK48" i="2" a="1"/>
  <c r="AK48" i="2" s="1"/>
  <c r="AH48" i="2" a="1"/>
  <c r="AH48" i="2" s="1"/>
  <c r="AE48" i="2" a="1"/>
  <c r="AE48" i="2" s="1"/>
  <c r="AB48" i="2" a="1"/>
  <c r="AB48" i="2" s="1"/>
  <c r="BC47" i="2" a="1"/>
  <c r="BC47" i="2" s="1"/>
  <c r="AZ47" i="2" a="1"/>
  <c r="AZ47" i="2" s="1"/>
  <c r="AW47" i="2" a="1"/>
  <c r="AW47" i="2" s="1"/>
  <c r="AT47" i="2" a="1"/>
  <c r="AT47" i="2" s="1"/>
  <c r="AR47" i="2"/>
  <c r="AS47" i="2" s="1"/>
  <c r="N47" i="2"/>
  <c r="AK47" i="2" a="1"/>
  <c r="AK47" i="2" s="1"/>
  <c r="AH47" i="2" a="1"/>
  <c r="AH47" i="2" s="1"/>
  <c r="AE47" i="2" a="1"/>
  <c r="AE47" i="2" s="1"/>
  <c r="AB47" i="2" a="1"/>
  <c r="AB47" i="2" s="1"/>
  <c r="BC46" i="2" a="1"/>
  <c r="BC46" i="2" s="1"/>
  <c r="AZ46" i="2" a="1"/>
  <c r="AZ46" i="2" s="1"/>
  <c r="AW46" i="2" a="1"/>
  <c r="AW46" i="2" s="1"/>
  <c r="AT46" i="2" a="1"/>
  <c r="AT46" i="2" s="1"/>
  <c r="AR46" i="2"/>
  <c r="AS46" i="2" s="1"/>
  <c r="N46" i="2"/>
  <c r="AK46" i="2" a="1"/>
  <c r="AK46" i="2" s="1"/>
  <c r="AH46" i="2" a="1"/>
  <c r="AH46" i="2" s="1"/>
  <c r="AE46" i="2" a="1"/>
  <c r="AE46" i="2" s="1"/>
  <c r="AB46" i="2" a="1"/>
  <c r="AB46" i="2" s="1"/>
  <c r="BC45" i="2" a="1"/>
  <c r="BC45" i="2" s="1"/>
  <c r="AZ45" i="2" a="1"/>
  <c r="AZ45" i="2" s="1"/>
  <c r="AW45" i="2" a="1"/>
  <c r="AW45" i="2" s="1"/>
  <c r="AT45" i="2" a="1"/>
  <c r="AT45" i="2" s="1"/>
  <c r="AR45" i="2"/>
  <c r="AS45" i="2" s="1"/>
  <c r="N45" i="2"/>
  <c r="AK45" i="2" a="1"/>
  <c r="AK45" i="2" s="1"/>
  <c r="AH45" i="2" a="1"/>
  <c r="AH45" i="2" s="1"/>
  <c r="AE45" i="2" a="1"/>
  <c r="AE45" i="2" s="1"/>
  <c r="AB45" i="2" a="1"/>
  <c r="AB45" i="2" s="1"/>
  <c r="BC44" i="2" a="1"/>
  <c r="BC44" i="2" s="1"/>
  <c r="AZ44" i="2" a="1"/>
  <c r="AZ44" i="2" s="1"/>
  <c r="AW44" i="2" a="1"/>
  <c r="AW44" i="2" s="1"/>
  <c r="AT44" i="2" a="1"/>
  <c r="AT44" i="2" s="1"/>
  <c r="AR44" i="2"/>
  <c r="AS44" i="2" s="1"/>
  <c r="N44" i="2"/>
  <c r="AK44" i="2" a="1"/>
  <c r="AK44" i="2" s="1"/>
  <c r="AH44" i="2" a="1"/>
  <c r="AH44" i="2" s="1"/>
  <c r="AE44" i="2" a="1"/>
  <c r="AE44" i="2" s="1"/>
  <c r="AB44" i="2" a="1"/>
  <c r="AB44" i="2" s="1"/>
  <c r="BC43" i="2" a="1"/>
  <c r="BC43" i="2" s="1"/>
  <c r="AZ43" i="2" a="1"/>
  <c r="AZ43" i="2" s="1"/>
  <c r="AW43" i="2" a="1"/>
  <c r="AW43" i="2" s="1"/>
  <c r="AT43" i="2" a="1"/>
  <c r="AT43" i="2" s="1"/>
  <c r="AR43" i="2"/>
  <c r="AS43" i="2" s="1"/>
  <c r="N43" i="2"/>
  <c r="AK43" i="2" a="1"/>
  <c r="AK43" i="2" s="1"/>
  <c r="AH43" i="2" a="1"/>
  <c r="AH43" i="2" s="1"/>
  <c r="AE43" i="2" a="1"/>
  <c r="AE43" i="2" s="1"/>
  <c r="AB43" i="2" a="1"/>
  <c r="AB43" i="2" s="1"/>
  <c r="BC42" i="2" a="1"/>
  <c r="BC42" i="2" s="1"/>
  <c r="AZ42" i="2" a="1"/>
  <c r="AZ42" i="2" s="1"/>
  <c r="AW42" i="2" a="1"/>
  <c r="AW42" i="2" s="1"/>
  <c r="AT42" i="2" a="1"/>
  <c r="AT42" i="2" s="1"/>
  <c r="AR42" i="2"/>
  <c r="AS42" i="2" s="1"/>
  <c r="N42" i="2"/>
  <c r="AK42" i="2" a="1"/>
  <c r="AK42" i="2" s="1"/>
  <c r="AH42" i="2" a="1"/>
  <c r="AH42" i="2" s="1"/>
  <c r="AE42" i="2" a="1"/>
  <c r="AE42" i="2" s="1"/>
  <c r="AB42" i="2" a="1"/>
  <c r="AB42" i="2" s="1"/>
  <c r="BC41" i="2" a="1"/>
  <c r="BC41" i="2" s="1"/>
  <c r="AZ41" i="2" a="1"/>
  <c r="AZ41" i="2" s="1"/>
  <c r="AW41" i="2" a="1"/>
  <c r="AW41" i="2" s="1"/>
  <c r="AT41" i="2" a="1"/>
  <c r="AT41" i="2" s="1"/>
  <c r="AR41" i="2"/>
  <c r="AS41" i="2" s="1"/>
  <c r="N41" i="2"/>
  <c r="AK41" i="2" a="1"/>
  <c r="AK41" i="2" s="1"/>
  <c r="AH41" i="2" a="1"/>
  <c r="AH41" i="2" s="1"/>
  <c r="AE41" i="2" a="1"/>
  <c r="AE41" i="2" s="1"/>
  <c r="AB41" i="2" a="1"/>
  <c r="AB41" i="2" s="1"/>
  <c r="BC40" i="2" a="1"/>
  <c r="BC40" i="2" s="1"/>
  <c r="AZ40" i="2" a="1"/>
  <c r="AZ40" i="2" s="1"/>
  <c r="AW40" i="2" a="1"/>
  <c r="AW40" i="2" s="1"/>
  <c r="AT40" i="2" a="1"/>
  <c r="AT40" i="2" s="1"/>
  <c r="AR40" i="2"/>
  <c r="AS40" i="2" s="1"/>
  <c r="N40" i="2"/>
  <c r="AK40" i="2" a="1"/>
  <c r="AK40" i="2" s="1"/>
  <c r="AH40" i="2" a="1"/>
  <c r="AH40" i="2" s="1"/>
  <c r="AE40" i="2" a="1"/>
  <c r="AE40" i="2" s="1"/>
  <c r="AB40" i="2" a="1"/>
  <c r="AB40" i="2" s="1"/>
  <c r="BC39" i="2" a="1"/>
  <c r="BC39" i="2" s="1"/>
  <c r="AZ39" i="2" a="1"/>
  <c r="AZ39" i="2" s="1"/>
  <c r="AW39" i="2" a="1"/>
  <c r="AW39" i="2" s="1"/>
  <c r="AT39" i="2" a="1"/>
  <c r="AT39" i="2" s="1"/>
  <c r="AR39" i="2"/>
  <c r="AS39" i="2" s="1"/>
  <c r="N39" i="2"/>
  <c r="AK39" i="2" a="1"/>
  <c r="AK39" i="2" s="1"/>
  <c r="AH39" i="2" a="1"/>
  <c r="AH39" i="2" s="1"/>
  <c r="AE39" i="2" a="1"/>
  <c r="AE39" i="2" s="1"/>
  <c r="AB39" i="2" a="1"/>
  <c r="AB39" i="2" s="1"/>
  <c r="BC38" i="2" a="1"/>
  <c r="BC38" i="2" s="1"/>
  <c r="AZ38" i="2" a="1"/>
  <c r="AZ38" i="2" s="1"/>
  <c r="AW38" i="2" a="1"/>
  <c r="AW38" i="2" s="1"/>
  <c r="AT38" i="2" a="1"/>
  <c r="AT38" i="2" s="1"/>
  <c r="AR38" i="2"/>
  <c r="AS38" i="2" s="1"/>
  <c r="N38" i="2"/>
  <c r="AK38" i="2" a="1"/>
  <c r="AK38" i="2" s="1"/>
  <c r="AH38" i="2" a="1"/>
  <c r="AH38" i="2" s="1"/>
  <c r="AE38" i="2" a="1"/>
  <c r="AE38" i="2" s="1"/>
  <c r="AB38" i="2" a="1"/>
  <c r="AB38" i="2" s="1"/>
  <c r="BC37" i="2" a="1"/>
  <c r="BC37" i="2" s="1"/>
  <c r="AZ37" i="2" a="1"/>
  <c r="AZ37" i="2" s="1"/>
  <c r="AW37" i="2" a="1"/>
  <c r="AW37" i="2" s="1"/>
  <c r="AT37" i="2" a="1"/>
  <c r="AT37" i="2" s="1"/>
  <c r="AR37" i="2"/>
  <c r="AS37" i="2" s="1"/>
  <c r="N37" i="2"/>
  <c r="AK37" i="2" a="1"/>
  <c r="AK37" i="2" s="1"/>
  <c r="AH37" i="2" a="1"/>
  <c r="AH37" i="2" s="1"/>
  <c r="AE37" i="2" a="1"/>
  <c r="AE37" i="2" s="1"/>
  <c r="AB37" i="2" a="1"/>
  <c r="AB37" i="2" s="1"/>
  <c r="BC36" i="2" a="1"/>
  <c r="BC36" i="2" s="1"/>
  <c r="AZ36" i="2" a="1"/>
  <c r="AZ36" i="2" s="1"/>
  <c r="AW36" i="2" a="1"/>
  <c r="AW36" i="2" s="1"/>
  <c r="AT36" i="2" a="1"/>
  <c r="AT36" i="2" s="1"/>
  <c r="AR36" i="2"/>
  <c r="AS36" i="2" s="1"/>
  <c r="N36" i="2"/>
  <c r="AK36" i="2" a="1"/>
  <c r="AK36" i="2" s="1"/>
  <c r="AH36" i="2" a="1"/>
  <c r="AH36" i="2" s="1"/>
  <c r="AE36" i="2" a="1"/>
  <c r="AE36" i="2" s="1"/>
  <c r="AB36" i="2" a="1"/>
  <c r="AB36" i="2" s="1"/>
  <c r="BC35" i="2" a="1"/>
  <c r="BC35" i="2" s="1"/>
  <c r="AZ35" i="2" a="1"/>
  <c r="AZ35" i="2" s="1"/>
  <c r="AW35" i="2" a="1"/>
  <c r="AW35" i="2" s="1"/>
  <c r="AT35" i="2" a="1"/>
  <c r="AT35" i="2" s="1"/>
  <c r="AR35" i="2"/>
  <c r="AS35" i="2" s="1"/>
  <c r="N35" i="2"/>
  <c r="AK35" i="2" a="1"/>
  <c r="AK35" i="2" s="1"/>
  <c r="AH35" i="2" a="1"/>
  <c r="AH35" i="2" s="1"/>
  <c r="AE35" i="2" a="1"/>
  <c r="AE35" i="2" s="1"/>
  <c r="AB35" i="2" a="1"/>
  <c r="AB35" i="2" s="1"/>
  <c r="BC34" i="2" a="1"/>
  <c r="BC34" i="2" s="1"/>
  <c r="AZ34" i="2" a="1"/>
  <c r="AZ34" i="2" s="1"/>
  <c r="AW34" i="2" a="1"/>
  <c r="AW34" i="2" s="1"/>
  <c r="AT34" i="2" a="1"/>
  <c r="AT34" i="2" s="1"/>
  <c r="AR34" i="2"/>
  <c r="AS34" i="2" s="1"/>
  <c r="N34" i="2"/>
  <c r="AK34" i="2" a="1"/>
  <c r="AK34" i="2" s="1"/>
  <c r="AH34" i="2" a="1"/>
  <c r="AH34" i="2" s="1"/>
  <c r="AE34" i="2" a="1"/>
  <c r="AE34" i="2" s="1"/>
  <c r="AB34" i="2" a="1"/>
  <c r="AB34" i="2" s="1"/>
  <c r="BC33" i="2" a="1"/>
  <c r="BC33" i="2" s="1"/>
  <c r="AZ33" i="2" a="1"/>
  <c r="AZ33" i="2" s="1"/>
  <c r="AW33" i="2" a="1"/>
  <c r="AW33" i="2" s="1"/>
  <c r="AT33" i="2" a="1"/>
  <c r="AT33" i="2" s="1"/>
  <c r="AR33" i="2"/>
  <c r="AS33" i="2" s="1"/>
  <c r="N33" i="2"/>
  <c r="AK33" i="2" a="1"/>
  <c r="AK33" i="2" s="1"/>
  <c r="AH33" i="2" a="1"/>
  <c r="AH33" i="2" s="1"/>
  <c r="AE33" i="2" a="1"/>
  <c r="AE33" i="2" s="1"/>
  <c r="AB33" i="2" a="1"/>
  <c r="AB33" i="2" s="1"/>
  <c r="BC32" i="2" a="1"/>
  <c r="BC32" i="2" s="1"/>
  <c r="AZ32" i="2" a="1"/>
  <c r="AZ32" i="2" s="1"/>
  <c r="AW32" i="2" a="1"/>
  <c r="AW32" i="2" s="1"/>
  <c r="AT32" i="2" a="1"/>
  <c r="AT32" i="2" s="1"/>
  <c r="AR32" i="2"/>
  <c r="AS32" i="2" s="1"/>
  <c r="N32" i="2"/>
  <c r="AK32" i="2" a="1"/>
  <c r="AK32" i="2" s="1"/>
  <c r="AH32" i="2" a="1"/>
  <c r="AH32" i="2" s="1"/>
  <c r="AE32" i="2" a="1"/>
  <c r="AE32" i="2" s="1"/>
  <c r="AB32" i="2" a="1"/>
  <c r="AB32" i="2" s="1"/>
  <c r="BC31" i="2" a="1"/>
  <c r="BC31" i="2" s="1"/>
  <c r="AZ31" i="2" a="1"/>
  <c r="AZ31" i="2" s="1"/>
  <c r="AW31" i="2" a="1"/>
  <c r="AW31" i="2" s="1"/>
  <c r="AT31" i="2" a="1"/>
  <c r="AT31" i="2" s="1"/>
  <c r="AR31" i="2"/>
  <c r="AS31" i="2" s="1"/>
  <c r="N31" i="2"/>
  <c r="AK31" i="2" a="1"/>
  <c r="AK31" i="2" s="1"/>
  <c r="AH31" i="2" a="1"/>
  <c r="AH31" i="2" s="1"/>
  <c r="AE31" i="2" a="1"/>
  <c r="AE31" i="2" s="1"/>
  <c r="AB31" i="2" a="1"/>
  <c r="AB31" i="2" s="1"/>
  <c r="BC30" i="2" a="1"/>
  <c r="BC30" i="2" s="1"/>
  <c r="AZ30" i="2" a="1"/>
  <c r="AZ30" i="2" s="1"/>
  <c r="AW30" i="2" a="1"/>
  <c r="AW30" i="2" s="1"/>
  <c r="AT30" i="2" a="1"/>
  <c r="AT30" i="2" s="1"/>
  <c r="AR30" i="2"/>
  <c r="AS30" i="2" s="1"/>
  <c r="N30" i="2"/>
  <c r="AK30" i="2" a="1"/>
  <c r="AK30" i="2" s="1"/>
  <c r="AH30" i="2" a="1"/>
  <c r="AH30" i="2" s="1"/>
  <c r="AE30" i="2" a="1"/>
  <c r="AE30" i="2" s="1"/>
  <c r="AB30" i="2" a="1"/>
  <c r="AB30" i="2" s="1"/>
  <c r="BC29" i="2" a="1"/>
  <c r="BC29" i="2" s="1"/>
  <c r="AZ29" i="2" a="1"/>
  <c r="AZ29" i="2" s="1"/>
  <c r="AW29" i="2" a="1"/>
  <c r="AW29" i="2" s="1"/>
  <c r="AT29" i="2" a="1"/>
  <c r="AT29" i="2" s="1"/>
  <c r="AR29" i="2"/>
  <c r="AS29" i="2" s="1"/>
  <c r="N29" i="2"/>
  <c r="AK29" i="2" a="1"/>
  <c r="AK29" i="2" s="1"/>
  <c r="AH29" i="2" a="1"/>
  <c r="AH29" i="2" s="1"/>
  <c r="AE29" i="2" a="1"/>
  <c r="AE29" i="2" s="1"/>
  <c r="AB29" i="2" a="1"/>
  <c r="AB29" i="2" s="1"/>
  <c r="BC28" i="2" a="1"/>
  <c r="BC28" i="2" s="1"/>
  <c r="AZ28" i="2" a="1"/>
  <c r="AZ28" i="2" s="1"/>
  <c r="AW28" i="2" a="1"/>
  <c r="AW28" i="2" s="1"/>
  <c r="AT28" i="2" a="1"/>
  <c r="AT28" i="2" s="1"/>
  <c r="AR28" i="2"/>
  <c r="AS28" i="2" s="1"/>
  <c r="N28" i="2"/>
  <c r="AK28" i="2" a="1"/>
  <c r="AK28" i="2" s="1"/>
  <c r="AH28" i="2" a="1"/>
  <c r="AH28" i="2" s="1"/>
  <c r="AE28" i="2" a="1"/>
  <c r="AE28" i="2" s="1"/>
  <c r="AB28" i="2" a="1"/>
  <c r="AB28" i="2" s="1"/>
  <c r="BC27" i="2" a="1"/>
  <c r="BC27" i="2" s="1"/>
  <c r="AZ27" i="2" a="1"/>
  <c r="AZ27" i="2" s="1"/>
  <c r="AW27" i="2" a="1"/>
  <c r="AW27" i="2" s="1"/>
  <c r="AT27" i="2" a="1"/>
  <c r="AT27" i="2" s="1"/>
  <c r="AR27" i="2"/>
  <c r="AS27" i="2" s="1"/>
  <c r="N27" i="2"/>
  <c r="AK27" i="2" a="1"/>
  <c r="AK27" i="2" s="1"/>
  <c r="AH27" i="2" a="1"/>
  <c r="AH27" i="2" s="1"/>
  <c r="AE27" i="2" a="1"/>
  <c r="AE27" i="2" s="1"/>
  <c r="AB27" i="2" a="1"/>
  <c r="AB27" i="2" s="1"/>
  <c r="BC26" i="2" a="1"/>
  <c r="BC26" i="2" s="1"/>
  <c r="AZ26" i="2" a="1"/>
  <c r="AZ26" i="2" s="1"/>
  <c r="AW26" i="2" a="1"/>
  <c r="AW26" i="2" s="1"/>
  <c r="AT26" i="2" a="1"/>
  <c r="AT26" i="2" s="1"/>
  <c r="AR26" i="2"/>
  <c r="AS26" i="2" s="1"/>
  <c r="N26" i="2"/>
  <c r="AK26" i="2" a="1"/>
  <c r="AK26" i="2" s="1"/>
  <c r="AH26" i="2" a="1"/>
  <c r="AH26" i="2" s="1"/>
  <c r="AE26" i="2" a="1"/>
  <c r="AE26" i="2" s="1"/>
  <c r="AB26" i="2" a="1"/>
  <c r="AB26" i="2" s="1"/>
  <c r="BC25" i="2" a="1"/>
  <c r="BC25" i="2" s="1"/>
  <c r="AZ25" i="2" a="1"/>
  <c r="AZ25" i="2" s="1"/>
  <c r="AW25" i="2" a="1"/>
  <c r="AW25" i="2" s="1"/>
  <c r="AT25" i="2" a="1"/>
  <c r="AT25" i="2" s="1"/>
  <c r="AR25" i="2"/>
  <c r="AS25" i="2" s="1"/>
  <c r="N25" i="2"/>
  <c r="AK25" i="2" a="1"/>
  <c r="AK25" i="2" s="1"/>
  <c r="AH25" i="2" a="1"/>
  <c r="AH25" i="2" s="1"/>
  <c r="AE25" i="2" a="1"/>
  <c r="AE25" i="2" s="1"/>
  <c r="AB25" i="2" a="1"/>
  <c r="AB25" i="2" s="1"/>
  <c r="BC22" i="2" a="1"/>
  <c r="BC22" i="2" s="1"/>
  <c r="AZ22" i="2" a="1"/>
  <c r="AZ22" i="2" s="1"/>
  <c r="AW22" i="2" a="1"/>
  <c r="AW22" i="2" s="1"/>
  <c r="AT22" i="2" a="1"/>
  <c r="AT22" i="2" s="1"/>
  <c r="N22" i="2"/>
  <c r="AK22" i="2" a="1"/>
  <c r="AK22" i="2" s="1"/>
  <c r="AH22" i="2" a="1"/>
  <c r="AH22" i="2" s="1"/>
  <c r="AE22" i="2" a="1"/>
  <c r="AE22" i="2" s="1"/>
  <c r="AB22" i="2" a="1"/>
  <c r="AB22" i="2" s="1"/>
  <c r="BC24" i="2" a="1"/>
  <c r="BC24" i="2" s="1"/>
  <c r="AZ24" i="2" a="1"/>
  <c r="AZ24" i="2" s="1"/>
  <c r="AW24" i="2" a="1"/>
  <c r="AW24" i="2" s="1"/>
  <c r="AT24" i="2" a="1"/>
  <c r="AT24" i="2" s="1"/>
  <c r="N24" i="2"/>
  <c r="AK24" i="2" a="1"/>
  <c r="AK24" i="2" s="1"/>
  <c r="AH24" i="2" a="1"/>
  <c r="AH24" i="2" s="1"/>
  <c r="AE24" i="2" a="1"/>
  <c r="AE24" i="2" s="1"/>
  <c r="AB24" i="2" a="1"/>
  <c r="AB24" i="2" s="1"/>
  <c r="BC19" i="2" a="1"/>
  <c r="BC19" i="2" s="1"/>
  <c r="AZ19" i="2" a="1"/>
  <c r="AZ19" i="2" s="1"/>
  <c r="AW19" i="2" a="1"/>
  <c r="AW19" i="2" s="1"/>
  <c r="AT19" i="2" a="1"/>
  <c r="AT19" i="2" s="1"/>
  <c r="N19" i="2"/>
  <c r="AK19" i="2" a="1"/>
  <c r="AK19" i="2" s="1"/>
  <c r="AH19" i="2" a="1"/>
  <c r="AH19" i="2" s="1"/>
  <c r="AE19" i="2" a="1"/>
  <c r="AE19" i="2" s="1"/>
  <c r="AB19" i="2" a="1"/>
  <c r="AB19" i="2" s="1"/>
  <c r="BC17" i="2" a="1"/>
  <c r="BC17" i="2" s="1"/>
  <c r="AZ17" i="2" a="1"/>
  <c r="AZ17" i="2" s="1"/>
  <c r="AW17" i="2" a="1"/>
  <c r="AW17" i="2" s="1"/>
  <c r="AT17" i="2" a="1"/>
  <c r="AT17" i="2" s="1"/>
  <c r="N17" i="2"/>
  <c r="AK17" i="2" a="1"/>
  <c r="AK17" i="2" s="1"/>
  <c r="AH17" i="2" a="1"/>
  <c r="AH17" i="2" s="1"/>
  <c r="AE17" i="2" a="1"/>
  <c r="AE17" i="2" s="1"/>
  <c r="AB17" i="2" a="1"/>
  <c r="AB17" i="2" s="1"/>
  <c r="BC23" i="2" a="1"/>
  <c r="BC23" i="2" s="1"/>
  <c r="AZ23" i="2" a="1"/>
  <c r="AZ23" i="2" s="1"/>
  <c r="AW23" i="2" a="1"/>
  <c r="AW23" i="2" s="1"/>
  <c r="AT23" i="2" a="1"/>
  <c r="AT23" i="2" s="1"/>
  <c r="AR23" i="2"/>
  <c r="AS23" i="2" s="1"/>
  <c r="N23" i="2"/>
  <c r="AK23" i="2" a="1"/>
  <c r="AK23" i="2" s="1"/>
  <c r="AH23" i="2" a="1"/>
  <c r="AH23" i="2" s="1"/>
  <c r="AE23" i="2" a="1"/>
  <c r="AE23" i="2" s="1"/>
  <c r="AB23" i="2" a="1"/>
  <c r="AB23" i="2" s="1"/>
  <c r="BC14" i="2" a="1"/>
  <c r="BC14" i="2" s="1"/>
  <c r="AZ14" i="2" a="1"/>
  <c r="AZ14" i="2" s="1"/>
  <c r="AW14" i="2" a="1"/>
  <c r="AW14" i="2" s="1"/>
  <c r="AT14" i="2" a="1"/>
  <c r="AT14" i="2" s="1"/>
  <c r="N14" i="2"/>
  <c r="AK14" i="2" a="1"/>
  <c r="AK14" i="2" s="1"/>
  <c r="AH14" i="2" a="1"/>
  <c r="AH14" i="2" s="1"/>
  <c r="AE14" i="2" a="1"/>
  <c r="AE14" i="2" s="1"/>
  <c r="AB14" i="2" a="1"/>
  <c r="AB14" i="2" s="1"/>
  <c r="BC16" i="2" a="1"/>
  <c r="BC16" i="2" s="1"/>
  <c r="AZ16" i="2" a="1"/>
  <c r="AZ16" i="2" s="1"/>
  <c r="AW16" i="2" a="1"/>
  <c r="AW16" i="2" s="1"/>
  <c r="AT16" i="2" a="1"/>
  <c r="AT16" i="2" s="1"/>
  <c r="N16" i="2"/>
  <c r="AK16" i="2" a="1"/>
  <c r="AK16" i="2" s="1"/>
  <c r="AH16" i="2" a="1"/>
  <c r="AH16" i="2" s="1"/>
  <c r="AE16" i="2" a="1"/>
  <c r="AE16" i="2" s="1"/>
  <c r="AB16" i="2" a="1"/>
  <c r="AB16" i="2" s="1"/>
  <c r="BC15" i="2" a="1"/>
  <c r="BC15" i="2" s="1"/>
  <c r="AZ15" i="2" a="1"/>
  <c r="AZ15" i="2" s="1"/>
  <c r="AW15" i="2" a="1"/>
  <c r="AW15" i="2" s="1"/>
  <c r="AT15" i="2" a="1"/>
  <c r="AT15" i="2" s="1"/>
  <c r="N15" i="2"/>
  <c r="AK15" i="2" a="1"/>
  <c r="AK15" i="2" s="1"/>
  <c r="L15" i="2"/>
  <c r="AE15" i="2" a="1"/>
  <c r="AE15" i="2" s="1"/>
  <c r="AB15" i="2" a="1"/>
  <c r="AB15" i="2" s="1"/>
  <c r="BC12" i="2" a="1"/>
  <c r="BC12" i="2" s="1"/>
  <c r="AZ12" i="2" a="1"/>
  <c r="AZ12" i="2" s="1"/>
  <c r="AW12" i="2" a="1"/>
  <c r="AW12" i="2" s="1"/>
  <c r="AT12" i="2" a="1"/>
  <c r="AT12" i="2" s="1"/>
  <c r="N12" i="2"/>
  <c r="AK12" i="2" a="1"/>
  <c r="AK12" i="2" s="1"/>
  <c r="L12" i="2"/>
  <c r="AE12" i="2" a="1"/>
  <c r="AE12" i="2" s="1"/>
  <c r="AB12" i="2" a="1"/>
  <c r="AB12" i="2" s="1"/>
  <c r="BC18" i="2" a="1"/>
  <c r="BC18" i="2" s="1"/>
  <c r="BD18" i="2" s="1"/>
  <c r="AZ18" i="2" a="1"/>
  <c r="AZ18" i="2" s="1"/>
  <c r="AW18" i="2" a="1"/>
  <c r="AW18" i="2" s="1"/>
  <c r="AX18" i="2" s="1"/>
  <c r="AT18" i="2" a="1"/>
  <c r="AT18" i="2" s="1"/>
  <c r="AU18" i="2" s="1"/>
  <c r="M18" i="2"/>
  <c r="AB18" i="2" a="1"/>
  <c r="AB18" i="2" s="1"/>
  <c r="H18" i="2"/>
  <c r="BC21" i="2" a="1"/>
  <c r="BC21" i="2" s="1"/>
  <c r="AZ21" i="2" a="1"/>
  <c r="AZ21" i="2" s="1"/>
  <c r="AW21" i="2" a="1"/>
  <c r="AW21" i="2" s="1"/>
  <c r="AT21" i="2" a="1"/>
  <c r="AT21" i="2" s="1"/>
  <c r="AR21" i="2"/>
  <c r="AS21" i="2" s="1"/>
  <c r="AE21" i="2" a="1"/>
  <c r="AE21" i="2" s="1"/>
  <c r="AB21" i="2" a="1"/>
  <c r="AB21" i="2" s="1"/>
  <c r="H21" i="2"/>
  <c r="BC6" i="2" a="1"/>
  <c r="BC6" i="2" s="1"/>
  <c r="BD6" i="2" s="1"/>
  <c r="AZ6" i="2" a="1"/>
  <c r="AZ6" i="2" s="1"/>
  <c r="AW6" i="2" a="1"/>
  <c r="AW6" i="2" s="1"/>
  <c r="AT6" i="2" a="1"/>
  <c r="AT6" i="2" s="1"/>
  <c r="BC10" i="2" a="1"/>
  <c r="BC10" i="2" s="1"/>
  <c r="AZ10" i="2" a="1"/>
  <c r="AZ10" i="2" s="1"/>
  <c r="AW10" i="2" a="1"/>
  <c r="AW10" i="2" s="1"/>
  <c r="AT10" i="2" a="1"/>
  <c r="AT10" i="2" s="1"/>
  <c r="AE10" i="2" a="1"/>
  <c r="AE10" i="2" s="1"/>
  <c r="AB10" i="2" a="1"/>
  <c r="AB10" i="2" s="1"/>
  <c r="BC20" i="2" a="1"/>
  <c r="BC20" i="2" s="1"/>
  <c r="BD20" i="2" s="1"/>
  <c r="AZ20" i="2" a="1"/>
  <c r="AZ20" i="2" s="1"/>
  <c r="AW20" i="2" a="1"/>
  <c r="AW20" i="2" s="1"/>
  <c r="AX20" i="2" s="1"/>
  <c r="AT20" i="2" a="1"/>
  <c r="AT20" i="2" s="1"/>
  <c r="AU20" i="2" s="1"/>
  <c r="AR20" i="2"/>
  <c r="AS20" i="2" s="1"/>
  <c r="J20" i="2"/>
  <c r="BC13" i="2" a="1"/>
  <c r="BC13" i="2" s="1"/>
  <c r="BD13" i="2" s="1"/>
  <c r="AZ13" i="2" a="1"/>
  <c r="AZ13" i="2" s="1"/>
  <c r="AW13" i="2" a="1"/>
  <c r="AW13" i="2" s="1"/>
  <c r="AT13" i="2" a="1"/>
  <c r="AT13" i="2" s="1"/>
  <c r="J13" i="2"/>
  <c r="BC8" i="2" a="1"/>
  <c r="BC8" i="2" s="1"/>
  <c r="BD8" i="2" s="1"/>
  <c r="AZ8" i="2" a="1"/>
  <c r="AZ8" i="2" s="1"/>
  <c r="AW8" i="2" a="1"/>
  <c r="AW8" i="2" s="1"/>
  <c r="AT8" i="2" a="1"/>
  <c r="AT8" i="2" s="1"/>
  <c r="BC11" i="2" a="1"/>
  <c r="BC11" i="2" s="1"/>
  <c r="BD11" i="2" s="1"/>
  <c r="AZ11" i="2" a="1"/>
  <c r="AZ11" i="2" s="1"/>
  <c r="AW11" i="2" a="1"/>
  <c r="AW11" i="2" s="1"/>
  <c r="AX11" i="2" s="1"/>
  <c r="AT11" i="2" a="1"/>
  <c r="AT11" i="2" s="1"/>
  <c r="AU11" i="2" s="1"/>
  <c r="J11" i="2"/>
  <c r="BC9" i="2" a="1"/>
  <c r="BC9" i="2" s="1"/>
  <c r="AZ9" i="2" a="1"/>
  <c r="AZ9" i="2" s="1"/>
  <c r="AW9" i="2" a="1"/>
  <c r="AW9" i="2" s="1"/>
  <c r="AT9" i="2" a="1"/>
  <c r="AT9" i="2" s="1"/>
  <c r="BC7" i="2" a="1"/>
  <c r="BC7" i="2" s="1"/>
  <c r="AZ7" i="2" a="1"/>
  <c r="AZ7" i="2" s="1"/>
  <c r="AW7" i="2" a="1"/>
  <c r="AW7" i="2" s="1"/>
  <c r="AT7" i="2" a="1"/>
  <c r="AT7" i="2" s="1"/>
  <c r="AK7" i="2" a="1"/>
  <c r="AK7" i="2" s="1"/>
  <c r="AH7" i="2" a="1"/>
  <c r="AH7" i="2" s="1"/>
  <c r="AE7" i="2" a="1"/>
  <c r="AE7" i="2" s="1"/>
  <c r="AB7" i="2" a="1"/>
  <c r="AB7" i="2" s="1"/>
  <c r="BC5" i="2" a="1"/>
  <c r="BC5" i="2" s="1"/>
  <c r="AZ5" i="2" a="1"/>
  <c r="AZ5" i="2" s="1"/>
  <c r="AW5" i="2" a="1"/>
  <c r="AW5" i="2" s="1"/>
  <c r="AT5" i="2" a="1"/>
  <c r="AT5" i="2" s="1"/>
  <c r="AE5" i="2" a="1"/>
  <c r="AE5" i="2" s="1"/>
  <c r="AB5" i="2" a="1"/>
  <c r="AB5" i="2" s="1"/>
  <c r="BC4" i="2" a="1"/>
  <c r="BC4" i="2" s="1"/>
  <c r="AZ4" i="2" a="1"/>
  <c r="AZ4" i="2" s="1"/>
  <c r="AW4" i="2" a="1"/>
  <c r="AW4" i="2" s="1"/>
  <c r="AT4" i="2" a="1"/>
  <c r="AT4" i="2" s="1"/>
  <c r="AE4" i="2" a="1"/>
  <c r="AE4" i="2" s="1"/>
  <c r="AB4" i="2" a="1"/>
  <c r="AB4" i="2" s="1"/>
  <c r="G39" i="11" l="1"/>
  <c r="G46" i="25"/>
  <c r="AR7" i="2"/>
  <c r="AS7" i="2" s="1"/>
  <c r="AR22" i="2"/>
  <c r="AS22" i="2" s="1"/>
  <c r="O22" i="2" s="1"/>
  <c r="AR11" i="2"/>
  <c r="AS11" i="2" s="1"/>
  <c r="AR10" i="2"/>
  <c r="AS10" i="2" s="1"/>
  <c r="O10" i="2" s="1"/>
  <c r="AR6" i="2"/>
  <c r="AS6" i="2" s="1"/>
  <c r="O6" i="2" s="1"/>
  <c r="AR12" i="2"/>
  <c r="AS12" i="2" s="1"/>
  <c r="O12" i="2" s="1"/>
  <c r="AR15" i="2"/>
  <c r="AS15" i="2" s="1"/>
  <c r="O15" i="2" s="1"/>
  <c r="AR17" i="2"/>
  <c r="AS17" i="2" s="1"/>
  <c r="O17" i="2" s="1"/>
  <c r="AR9" i="2"/>
  <c r="AS9" i="2" s="1"/>
  <c r="O9" i="2" s="1"/>
  <c r="AR4" i="2"/>
  <c r="AS4" i="2" s="1"/>
  <c r="AR16" i="2"/>
  <c r="AS16" i="2" s="1"/>
  <c r="O16" i="2" s="1"/>
  <c r="AR19" i="2"/>
  <c r="AS19" i="2" s="1"/>
  <c r="O19" i="2" s="1"/>
  <c r="AR8" i="2"/>
  <c r="AS8" i="2" s="1"/>
  <c r="O8" i="2" s="1"/>
  <c r="AR13" i="2"/>
  <c r="AS13" i="2" s="1"/>
  <c r="O13" i="2" s="1"/>
  <c r="AR5" i="2"/>
  <c r="AS5" i="2" s="1"/>
  <c r="O5" i="2" s="1"/>
  <c r="G29" i="11"/>
  <c r="G42" i="11"/>
  <c r="G46" i="11"/>
  <c r="G59" i="11"/>
  <c r="G63" i="11"/>
  <c r="G76" i="11"/>
  <c r="G80" i="11"/>
  <c r="G93" i="11"/>
  <c r="G67" i="11"/>
  <c r="G84" i="11"/>
  <c r="G34" i="11"/>
  <c r="G38" i="11"/>
  <c r="G51" i="11"/>
  <c r="G55" i="11"/>
  <c r="G68" i="11"/>
  <c r="G72" i="11"/>
  <c r="G85" i="11"/>
  <c r="G30" i="11"/>
  <c r="G43" i="11"/>
  <c r="G47" i="11"/>
  <c r="G60" i="11"/>
  <c r="G64" i="11"/>
  <c r="G77" i="11"/>
  <c r="G90" i="11"/>
  <c r="G94" i="11"/>
  <c r="G37" i="11"/>
  <c r="G71" i="11"/>
  <c r="G35" i="11"/>
  <c r="G52" i="11"/>
  <c r="G56" i="11"/>
  <c r="G69" i="11"/>
  <c r="G82" i="11"/>
  <c r="G86" i="11"/>
  <c r="G50" i="11"/>
  <c r="G27" i="11"/>
  <c r="G31" i="11"/>
  <c r="G44" i="11"/>
  <c r="G48" i="11"/>
  <c r="G61" i="11"/>
  <c r="G74" i="11"/>
  <c r="G78" i="11"/>
  <c r="G91" i="11"/>
  <c r="G95" i="11"/>
  <c r="G36" i="11"/>
  <c r="G40" i="11"/>
  <c r="G53" i="11"/>
  <c r="G66" i="11"/>
  <c r="G70" i="11"/>
  <c r="G83" i="11"/>
  <c r="G87" i="11"/>
  <c r="G54" i="11"/>
  <c r="G88" i="11"/>
  <c r="G28" i="11"/>
  <c r="G32" i="11"/>
  <c r="G45" i="11"/>
  <c r="G58" i="11"/>
  <c r="G62" i="11"/>
  <c r="G75" i="11"/>
  <c r="G79" i="11"/>
  <c r="G92" i="11"/>
  <c r="G89" i="11"/>
  <c r="G81" i="11"/>
  <c r="G73" i="11"/>
  <c r="G65" i="11"/>
  <c r="G57" i="11"/>
  <c r="G49" i="11"/>
  <c r="G41" i="11"/>
  <c r="G33" i="11"/>
  <c r="G47" i="25"/>
  <c r="G6" i="25"/>
  <c r="G78" i="25"/>
  <c r="G2" i="25"/>
  <c r="G10" i="25"/>
  <c r="G86" i="25"/>
  <c r="G11" i="25"/>
  <c r="G89" i="25"/>
  <c r="G14" i="25"/>
  <c r="G92" i="25"/>
  <c r="G22" i="25"/>
  <c r="G35" i="25"/>
  <c r="AR18" i="2"/>
  <c r="AS18" i="2" s="1"/>
  <c r="AR14" i="2"/>
  <c r="AS14" i="2" s="1"/>
  <c r="O14" i="2" s="1"/>
  <c r="AR24" i="2"/>
  <c r="AS24" i="2" s="1"/>
  <c r="G4" i="25"/>
  <c r="G12" i="25"/>
  <c r="G20" i="25"/>
  <c r="G28" i="25"/>
  <c r="G36" i="25"/>
  <c r="G44" i="25"/>
  <c r="G52" i="25"/>
  <c r="G60" i="25"/>
  <c r="G68" i="25"/>
  <c r="G76" i="25"/>
  <c r="G84" i="25"/>
  <c r="G43" i="25"/>
  <c r="G59" i="25"/>
  <c r="G5" i="25"/>
  <c r="G13" i="25"/>
  <c r="G21" i="25"/>
  <c r="G29" i="25"/>
  <c r="G37" i="25"/>
  <c r="G45" i="25"/>
  <c r="G53" i="25"/>
  <c r="G61" i="25"/>
  <c r="G69" i="25"/>
  <c r="G77" i="25"/>
  <c r="G85" i="25"/>
  <c r="G93" i="25"/>
  <c r="G75" i="25"/>
  <c r="G30" i="25"/>
  <c r="G38" i="25"/>
  <c r="G54" i="25"/>
  <c r="G62" i="25"/>
  <c r="G70" i="25"/>
  <c r="G94" i="25"/>
  <c r="G51" i="25"/>
  <c r="G7" i="25"/>
  <c r="G15" i="25"/>
  <c r="G23" i="25"/>
  <c r="G31" i="25"/>
  <c r="G39" i="25"/>
  <c r="G55" i="25"/>
  <c r="G63" i="25"/>
  <c r="G71" i="25"/>
  <c r="G79" i="25"/>
  <c r="G87" i="25"/>
  <c r="G95" i="25"/>
  <c r="G19" i="25"/>
  <c r="G83" i="25"/>
  <c r="G8" i="25"/>
  <c r="G16" i="25"/>
  <c r="G24" i="25"/>
  <c r="G32" i="25"/>
  <c r="G40" i="25"/>
  <c r="G48" i="25"/>
  <c r="G56" i="25"/>
  <c r="G64" i="25"/>
  <c r="G72" i="25"/>
  <c r="G80" i="25"/>
  <c r="G88" i="25"/>
  <c r="G27" i="25"/>
  <c r="G91" i="25"/>
  <c r="G9" i="25"/>
  <c r="G17" i="25"/>
  <c r="G25" i="25"/>
  <c r="G33" i="25"/>
  <c r="G41" i="25"/>
  <c r="G49" i="25"/>
  <c r="G57" i="25"/>
  <c r="G65" i="25"/>
  <c r="G73" i="25"/>
  <c r="G81" i="25"/>
  <c r="G67" i="25"/>
  <c r="G18" i="25"/>
  <c r="G26" i="25"/>
  <c r="G34" i="25"/>
  <c r="G42" i="25"/>
  <c r="G50" i="25"/>
  <c r="G58" i="25"/>
  <c r="G66" i="25"/>
  <c r="G74" i="25"/>
  <c r="G82" i="25"/>
  <c r="G90" i="25"/>
  <c r="G3" i="25"/>
  <c r="G30" i="8"/>
  <c r="G40" i="8"/>
  <c r="G45" i="8"/>
  <c r="G50" i="8"/>
  <c r="G60" i="8"/>
  <c r="G94" i="8"/>
  <c r="G36" i="8"/>
  <c r="G70" i="8"/>
  <c r="G80" i="8"/>
  <c r="G85" i="8"/>
  <c r="G90" i="8"/>
  <c r="G46" i="8"/>
  <c r="G56" i="8"/>
  <c r="G61" i="8"/>
  <c r="G66" i="8"/>
  <c r="G76" i="8"/>
  <c r="G32" i="8"/>
  <c r="G37" i="8"/>
  <c r="G42" i="8"/>
  <c r="G52" i="8"/>
  <c r="G86" i="8"/>
  <c r="G96" i="8"/>
  <c r="G54" i="8"/>
  <c r="G84" i="8"/>
  <c r="G62" i="8"/>
  <c r="G72" i="8"/>
  <c r="G77" i="8"/>
  <c r="G82" i="8"/>
  <c r="G92" i="8"/>
  <c r="G64" i="8"/>
  <c r="G38" i="8"/>
  <c r="G48" i="8"/>
  <c r="G53" i="8"/>
  <c r="G58" i="8"/>
  <c r="G68" i="8"/>
  <c r="G74" i="8"/>
  <c r="G34" i="8"/>
  <c r="G44" i="8"/>
  <c r="G78" i="8"/>
  <c r="G88" i="8"/>
  <c r="G93" i="8"/>
  <c r="G69" i="8"/>
  <c r="G81" i="8"/>
  <c r="G63" i="8"/>
  <c r="G97" i="8"/>
  <c r="G43" i="8"/>
  <c r="G49" i="8"/>
  <c r="G55" i="8"/>
  <c r="G33" i="8"/>
  <c r="G35" i="8"/>
  <c r="G73" i="8"/>
  <c r="G47" i="8"/>
  <c r="G91" i="8"/>
  <c r="G65" i="8"/>
  <c r="G57" i="8"/>
  <c r="G39" i="8"/>
  <c r="G83" i="8"/>
  <c r="G87" i="8"/>
  <c r="G95" i="8"/>
  <c r="G31" i="8"/>
  <c r="G75" i="8"/>
  <c r="G67" i="8"/>
  <c r="G79" i="8"/>
  <c r="G89" i="8"/>
  <c r="G59" i="8"/>
  <c r="G71" i="8"/>
  <c r="G41" i="8"/>
  <c r="G51" i="8"/>
  <c r="Y6" i="24" a="1"/>
  <c r="Y6" i="24" s="1"/>
  <c r="Y10" i="24" a="1"/>
  <c r="Y10" i="24" s="1"/>
  <c r="Y17" i="24" a="1"/>
  <c r="Y17" i="24" s="1"/>
  <c r="Y9" i="23" a="1"/>
  <c r="Y9" i="23" s="1"/>
  <c r="Y27" i="23" a="1"/>
  <c r="Y27" i="23" s="1"/>
  <c r="Y40" i="23" a="1"/>
  <c r="Y40" i="23" s="1"/>
  <c r="Y6" i="22" a="1"/>
  <c r="Y6" i="22" s="1"/>
  <c r="Y14" i="22" a="1"/>
  <c r="Y14" i="22" s="1"/>
  <c r="Y6" i="2" a="1"/>
  <c r="Y6" i="2" s="1"/>
  <c r="Y16" i="2" a="1"/>
  <c r="Y16" i="2" s="1"/>
  <c r="Y7" i="24" a="1"/>
  <c r="Y7" i="24" s="1"/>
  <c r="Y21" i="2" a="1"/>
  <c r="Y21" i="2" s="1"/>
  <c r="Y5" i="24" a="1"/>
  <c r="Y5" i="24" s="1"/>
  <c r="Y29" i="24" a="1"/>
  <c r="Y29" i="24" s="1"/>
  <c r="Y15" i="24" a="1"/>
  <c r="Y15" i="24" s="1"/>
  <c r="Y10" i="23" a="1"/>
  <c r="Y10" i="23" s="1"/>
  <c r="Y17" i="23" a="1"/>
  <c r="Y17" i="23" s="1"/>
  <c r="Y16" i="23" a="1"/>
  <c r="Y16" i="23" s="1"/>
  <c r="Y11" i="22" a="1"/>
  <c r="Y11" i="22" s="1"/>
  <c r="Y29" i="22" a="1"/>
  <c r="Y29" i="22" s="1"/>
  <c r="Y8" i="2" a="1"/>
  <c r="Y8" i="2" s="1"/>
  <c r="Y14" i="2" a="1"/>
  <c r="Y14" i="2" s="1"/>
  <c r="Y36" i="24" a="1"/>
  <c r="Y36" i="24" s="1"/>
  <c r="Y15" i="22" a="1"/>
  <c r="Y15" i="22" s="1"/>
  <c r="Y18" i="24" a="1"/>
  <c r="Y18" i="24" s="1"/>
  <c r="Y27" i="24" a="1"/>
  <c r="Y27" i="24" s="1"/>
  <c r="Y11" i="24" a="1"/>
  <c r="Y11" i="24" s="1"/>
  <c r="Y16" i="24" a="1"/>
  <c r="Y16" i="24" s="1"/>
  <c r="Y14" i="24" a="1"/>
  <c r="Y14" i="24" s="1"/>
  <c r="Y14" i="23" a="1"/>
  <c r="Y14" i="23" s="1"/>
  <c r="Y31" i="23" a="1"/>
  <c r="Y31" i="23" s="1"/>
  <c r="Y39" i="23" a="1"/>
  <c r="Y39" i="23" s="1"/>
  <c r="Y10" i="22" a="1"/>
  <c r="Y10" i="22" s="1"/>
  <c r="Y13" i="22" a="1"/>
  <c r="Y13" i="22" s="1"/>
  <c r="Y20" i="2" a="1"/>
  <c r="Y20" i="2" s="1"/>
  <c r="Y23" i="2" a="1"/>
  <c r="Y23" i="2" s="1"/>
  <c r="Y25" i="22" a="1"/>
  <c r="Y25" i="22" s="1"/>
  <c r="Y13" i="24" a="1"/>
  <c r="Y13" i="24" s="1"/>
  <c r="Y21" i="24" a="1"/>
  <c r="Y21" i="24" s="1"/>
  <c r="Y25" i="24" a="1"/>
  <c r="Y25" i="24" s="1"/>
  <c r="Y31" i="24" a="1"/>
  <c r="Y31" i="24" s="1"/>
  <c r="Y4" i="23" a="1"/>
  <c r="Y4" i="23" s="1"/>
  <c r="Y18" i="23" a="1"/>
  <c r="Y18" i="23" s="1"/>
  <c r="Y32" i="23" a="1"/>
  <c r="Y32" i="23" s="1"/>
  <c r="Y41" i="23" a="1"/>
  <c r="Y41" i="23" s="1"/>
  <c r="Y6" i="23" a="1"/>
  <c r="Y6" i="23" s="1"/>
  <c r="Y7" i="22" a="1"/>
  <c r="Y7" i="22" s="1"/>
  <c r="Y18" i="22" a="1"/>
  <c r="Y18" i="22" s="1"/>
  <c r="Y7" i="2" a="1"/>
  <c r="Y7" i="2" s="1"/>
  <c r="Y11" i="2" a="1"/>
  <c r="Y11" i="2" s="1"/>
  <c r="Y4" i="2" a="1"/>
  <c r="Y4" i="2" s="1"/>
  <c r="Y19" i="23" a="1"/>
  <c r="Y19" i="23" s="1"/>
  <c r="Y4" i="24" a="1"/>
  <c r="Y4" i="24" s="1"/>
  <c r="Y19" i="24" a="1"/>
  <c r="Y19" i="24" s="1"/>
  <c r="Y37" i="24" a="1"/>
  <c r="Y37" i="24" s="1"/>
  <c r="Y34" i="24" a="1"/>
  <c r="Y34" i="24" s="1"/>
  <c r="Y15" i="23" a="1"/>
  <c r="Y15" i="23" s="1"/>
  <c r="Y28" i="23" a="1"/>
  <c r="Y28" i="23" s="1"/>
  <c r="Y21" i="23" a="1"/>
  <c r="Y21" i="23" s="1"/>
  <c r="Y22" i="23" a="1"/>
  <c r="Y22" i="23" s="1"/>
  <c r="Y4" i="22" a="1"/>
  <c r="Y4" i="22" s="1"/>
  <c r="Y17" i="22" a="1"/>
  <c r="Y17" i="22" s="1"/>
  <c r="Y20" i="22" a="1"/>
  <c r="Y20" i="22" s="1"/>
  <c r="Y9" i="22" a="1"/>
  <c r="Y9" i="22" s="1"/>
  <c r="Y5" i="2" a="1"/>
  <c r="Y5" i="2" s="1"/>
  <c r="Y13" i="2" a="1"/>
  <c r="Y13" i="2" s="1"/>
  <c r="Y20" i="24" a="1"/>
  <c r="Y20" i="24" s="1"/>
  <c r="Y26" i="24" a="1"/>
  <c r="Y26" i="24" s="1"/>
  <c r="Y9" i="24" a="1"/>
  <c r="Y9" i="24" s="1"/>
  <c r="Y35" i="24" a="1"/>
  <c r="Y35" i="24" s="1"/>
  <c r="Y33" i="24" a="1"/>
  <c r="Y33" i="24" s="1"/>
  <c r="Y8" i="23" a="1"/>
  <c r="Y8" i="23" s="1"/>
  <c r="Y11" i="23" a="1"/>
  <c r="Y11" i="23" s="1"/>
  <c r="Y38" i="23" a="1"/>
  <c r="Y38" i="23" s="1"/>
  <c r="Y43" i="23" a="1"/>
  <c r="Y43" i="23" s="1"/>
  <c r="Y22" i="22" a="1"/>
  <c r="Y22" i="22" s="1"/>
  <c r="Y26" i="22" a="1"/>
  <c r="Y26" i="22" s="1"/>
  <c r="Y19" i="22" a="1"/>
  <c r="Y19" i="22" s="1"/>
  <c r="Y10" i="2" a="1"/>
  <c r="Y10" i="2" s="1"/>
  <c r="Y7" i="23" a="1"/>
  <c r="Y7" i="23" s="1"/>
  <c r="Y15" i="2" a="1"/>
  <c r="Y15" i="2" s="1"/>
  <c r="Y8" i="24" a="1"/>
  <c r="Y8" i="24" s="1"/>
  <c r="Y32" i="24" a="1"/>
  <c r="Y32" i="24" s="1"/>
  <c r="Y12" i="24" a="1"/>
  <c r="Y12" i="24" s="1"/>
  <c r="Y38" i="24" a="1"/>
  <c r="Y38" i="24" s="1"/>
  <c r="Y5" i="23" a="1"/>
  <c r="Y5" i="23" s="1"/>
  <c r="Y13" i="23" a="1"/>
  <c r="Y13" i="23" s="1"/>
  <c r="Y20" i="23" a="1"/>
  <c r="Y20" i="23" s="1"/>
  <c r="Y45" i="23" a="1"/>
  <c r="Y45" i="23" s="1"/>
  <c r="Y5" i="22" a="1"/>
  <c r="Y5" i="22" s="1"/>
  <c r="Y12" i="22" a="1"/>
  <c r="Y12" i="22" s="1"/>
  <c r="Y21" i="22" a="1"/>
  <c r="Y21" i="22" s="1"/>
  <c r="Y9" i="2" a="1"/>
  <c r="Y9" i="2" s="1"/>
  <c r="Y12" i="23" a="1"/>
  <c r="Y12" i="23" s="1"/>
  <c r="G6" i="7"/>
  <c r="G25" i="7"/>
  <c r="G69" i="7"/>
  <c r="G71" i="7"/>
  <c r="G54" i="7"/>
  <c r="G56" i="7"/>
  <c r="G41" i="7"/>
  <c r="G65" i="7"/>
  <c r="G4" i="7"/>
  <c r="G74" i="7"/>
  <c r="G11" i="7"/>
  <c r="G84" i="7"/>
  <c r="G17" i="7"/>
  <c r="G43" i="7"/>
  <c r="G90" i="7"/>
  <c r="G46" i="7"/>
  <c r="G64" i="7"/>
  <c r="G23" i="7"/>
  <c r="G51" i="7"/>
  <c r="G10" i="7"/>
  <c r="G35" i="7"/>
  <c r="G80" i="7"/>
  <c r="G60" i="7"/>
  <c r="G66" i="7"/>
  <c r="G20" i="7"/>
  <c r="G68" i="7"/>
  <c r="G75" i="7"/>
  <c r="G15" i="7"/>
  <c r="G88" i="7"/>
  <c r="G63" i="7"/>
  <c r="G7" i="7"/>
  <c r="G26" i="7"/>
  <c r="G30" i="7"/>
  <c r="G72" i="7"/>
  <c r="G34" i="7"/>
  <c r="G13" i="7"/>
  <c r="G81" i="7"/>
  <c r="G37" i="7"/>
  <c r="G59" i="7"/>
  <c r="G92" i="7"/>
  <c r="G95" i="7"/>
  <c r="G48" i="7"/>
  <c r="G22" i="7"/>
  <c r="G76" i="7"/>
  <c r="G39" i="7"/>
  <c r="G89" i="7"/>
  <c r="G93" i="7"/>
  <c r="G33" i="7"/>
  <c r="G38" i="7"/>
  <c r="G45" i="7"/>
  <c r="G24" i="7"/>
  <c r="G9" i="7"/>
  <c r="G31" i="7"/>
  <c r="G78" i="7"/>
  <c r="G82" i="7"/>
  <c r="G85" i="7"/>
  <c r="G42" i="7"/>
  <c r="G96" i="7"/>
  <c r="G3" i="7"/>
  <c r="G14" i="7"/>
  <c r="G44" i="7"/>
  <c r="G47" i="7"/>
  <c r="G29" i="7"/>
  <c r="G86" i="7"/>
  <c r="G67" i="7"/>
  <c r="G5" i="7"/>
  <c r="G18" i="7"/>
  <c r="G62" i="7"/>
  <c r="G50" i="7"/>
  <c r="G58" i="7"/>
  <c r="G97" i="7"/>
  <c r="G87" i="7"/>
  <c r="G49" i="7"/>
  <c r="G36" i="7"/>
  <c r="G61" i="7"/>
  <c r="G79" i="7"/>
  <c r="G40" i="7"/>
  <c r="G2" i="7"/>
  <c r="G55" i="7"/>
  <c r="G16" i="7"/>
  <c r="G21" i="7"/>
  <c r="G52" i="7"/>
  <c r="G57" i="7"/>
  <c r="G28" i="7"/>
  <c r="G77" i="7"/>
  <c r="G83" i="7"/>
  <c r="G53" i="7"/>
  <c r="G12" i="7"/>
  <c r="G94" i="7"/>
  <c r="G27" i="7"/>
  <c r="G32" i="7"/>
  <c r="G73" i="7"/>
  <c r="G91" i="7"/>
  <c r="G8" i="7"/>
  <c r="G70" i="7"/>
  <c r="G17" i="21"/>
  <c r="G44" i="20"/>
  <c r="G41" i="20"/>
  <c r="G45" i="21"/>
  <c r="G29" i="21"/>
  <c r="G6" i="21"/>
  <c r="G43" i="20"/>
  <c r="G11" i="20"/>
  <c r="G41" i="21"/>
  <c r="G34" i="21"/>
  <c r="G19" i="20"/>
  <c r="G10" i="21"/>
  <c r="G37" i="20"/>
  <c r="G25" i="20"/>
  <c r="G9" i="20"/>
  <c r="G9" i="21"/>
  <c r="G5" i="21"/>
  <c r="G36" i="21"/>
  <c r="G33" i="21"/>
  <c r="G26" i="21"/>
  <c r="G13" i="21"/>
  <c r="G34" i="20"/>
  <c r="G21" i="20"/>
  <c r="G18" i="20"/>
  <c r="G5" i="20"/>
  <c r="G2" i="20"/>
  <c r="G42" i="21"/>
  <c r="G27" i="20"/>
  <c r="G36" i="20"/>
  <c r="G44" i="21"/>
  <c r="G29" i="20"/>
  <c r="G13" i="20"/>
  <c r="G14" i="21"/>
  <c r="G3" i="20"/>
  <c r="G25" i="21"/>
  <c r="G18" i="21"/>
  <c r="G2" i="21"/>
  <c r="G45" i="20"/>
  <c r="G33" i="20"/>
  <c r="G17" i="20"/>
  <c r="G21" i="21"/>
  <c r="G26" i="20"/>
  <c r="G10" i="20"/>
  <c r="G37" i="21"/>
  <c r="G35" i="20"/>
  <c r="G31" i="21"/>
  <c r="G38" i="21"/>
  <c r="G46" i="20"/>
  <c r="G7" i="21"/>
  <c r="G42" i="20"/>
  <c r="G27" i="21"/>
  <c r="G4" i="21"/>
  <c r="G4" i="20"/>
  <c r="G38" i="20"/>
  <c r="G15" i="20"/>
  <c r="G16" i="21"/>
  <c r="G20" i="21"/>
  <c r="G30" i="20"/>
  <c r="G47" i="20"/>
  <c r="G20" i="20"/>
  <c r="G47" i="21"/>
  <c r="G31" i="20"/>
  <c r="G39" i="21"/>
  <c r="G30" i="21"/>
  <c r="G22" i="21"/>
  <c r="G8" i="21"/>
  <c r="G7" i="20"/>
  <c r="G39" i="20"/>
  <c r="G11" i="21"/>
  <c r="G23" i="21"/>
  <c r="G40" i="21"/>
  <c r="G6" i="20"/>
  <c r="G19" i="21"/>
  <c r="G12" i="21"/>
  <c r="G8" i="20"/>
  <c r="G23" i="20"/>
  <c r="G12" i="20"/>
  <c r="G43" i="21"/>
  <c r="G16" i="20"/>
  <c r="G32" i="20"/>
  <c r="G40" i="20"/>
  <c r="G15" i="21"/>
  <c r="G24" i="20"/>
  <c r="G28" i="21"/>
  <c r="G28" i="20"/>
  <c r="G46" i="21"/>
  <c r="G22" i="20"/>
  <c r="G32" i="21"/>
  <c r="G3" i="21"/>
  <c r="G14" i="20"/>
  <c r="G35" i="21"/>
  <c r="G24" i="21"/>
  <c r="N6" i="2"/>
  <c r="N11" i="2"/>
  <c r="N8" i="2"/>
  <c r="G24" i="13"/>
  <c r="G33" i="15"/>
  <c r="G38" i="15"/>
  <c r="G30" i="15"/>
  <c r="G22" i="15"/>
  <c r="G39" i="15"/>
  <c r="G37" i="15"/>
  <c r="G29" i="15"/>
  <c r="G23" i="15"/>
  <c r="G32" i="15"/>
  <c r="BD21" i="2"/>
  <c r="U21" i="2" s="1"/>
  <c r="G34" i="15"/>
  <c r="G35" i="15"/>
  <c r="G24" i="15"/>
  <c r="G25" i="15"/>
  <c r="BA14" i="2"/>
  <c r="T14" i="2" s="1"/>
  <c r="BA27" i="2"/>
  <c r="T27" i="2" s="1"/>
  <c r="BA47" i="2"/>
  <c r="T47" i="2" s="1"/>
  <c r="BA53" i="2"/>
  <c r="T53" i="2" s="1"/>
  <c r="BA9" i="2"/>
  <c r="BD17" i="2"/>
  <c r="U17" i="2" s="1"/>
  <c r="BD27" i="2"/>
  <c r="U27" i="2" s="1"/>
  <c r="BD37" i="2"/>
  <c r="U37" i="2" s="1"/>
  <c r="BA15" i="2"/>
  <c r="T15" i="2" s="1"/>
  <c r="BA24" i="2"/>
  <c r="T24" i="2" s="1"/>
  <c r="BA25" i="2"/>
  <c r="T25" i="2" s="1"/>
  <c r="BA35" i="2"/>
  <c r="T35" i="2" s="1"/>
  <c r="BA43" i="2"/>
  <c r="T43" i="2" s="1"/>
  <c r="BA55" i="2"/>
  <c r="T55" i="2" s="1"/>
  <c r="BA57" i="2"/>
  <c r="T57" i="2" s="1"/>
  <c r="BD15" i="2"/>
  <c r="U15" i="2" s="1"/>
  <c r="BD24" i="2"/>
  <c r="U24" i="2" s="1"/>
  <c r="BD29" i="2"/>
  <c r="U29" i="2" s="1"/>
  <c r="BD33" i="2"/>
  <c r="U33" i="2" s="1"/>
  <c r="BD41" i="2"/>
  <c r="U41" i="2" s="1"/>
  <c r="BD47" i="2"/>
  <c r="U47" i="2" s="1"/>
  <c r="BD7" i="2"/>
  <c r="U7" i="2" s="1"/>
  <c r="BD9" i="2"/>
  <c r="U9" i="2" s="1"/>
  <c r="BA11" i="2"/>
  <c r="T11" i="2" s="1"/>
  <c r="BA8" i="2"/>
  <c r="T8" i="2" s="1"/>
  <c r="BA4" i="2"/>
  <c r="T4" i="2" s="1"/>
  <c r="BA13" i="2"/>
  <c r="T13" i="2" s="1"/>
  <c r="G26" i="15"/>
  <c r="G36" i="15"/>
  <c r="G46" i="15"/>
  <c r="G27" i="15"/>
  <c r="G42" i="15"/>
  <c r="G28" i="15"/>
  <c r="G44" i="15"/>
  <c r="G40" i="15"/>
  <c r="G43" i="15"/>
  <c r="G41" i="15"/>
  <c r="G31" i="15"/>
  <c r="G45" i="15"/>
  <c r="G21" i="15"/>
  <c r="BA18" i="2"/>
  <c r="T18" i="2" s="1"/>
  <c r="BA37" i="2"/>
  <c r="T37" i="2" s="1"/>
  <c r="BA41" i="2"/>
  <c r="T41" i="2" s="1"/>
  <c r="BA51" i="2"/>
  <c r="T51" i="2" s="1"/>
  <c r="BD14" i="2"/>
  <c r="U14" i="2" s="1"/>
  <c r="BD31" i="2"/>
  <c r="U31" i="2" s="1"/>
  <c r="BD43" i="2"/>
  <c r="U43" i="2" s="1"/>
  <c r="BD49" i="2"/>
  <c r="U49" i="2" s="1"/>
  <c r="BD55" i="2"/>
  <c r="U55" i="2" s="1"/>
  <c r="BD57" i="2"/>
  <c r="U57" i="2" s="1"/>
  <c r="BD4" i="2"/>
  <c r="U4" i="2" s="1"/>
  <c r="BA20" i="2"/>
  <c r="T20" i="2" s="1"/>
  <c r="BA12" i="2"/>
  <c r="T12" i="2" s="1"/>
  <c r="BA16" i="2"/>
  <c r="T16" i="2" s="1"/>
  <c r="BA23" i="2"/>
  <c r="T23" i="2" s="1"/>
  <c r="BA19" i="2"/>
  <c r="T19" i="2" s="1"/>
  <c r="BA22" i="2"/>
  <c r="T22" i="2" s="1"/>
  <c r="BA26" i="2"/>
  <c r="T26" i="2" s="1"/>
  <c r="BA28" i="2"/>
  <c r="T28" i="2" s="1"/>
  <c r="BA30" i="2"/>
  <c r="T30" i="2" s="1"/>
  <c r="BA32" i="2"/>
  <c r="T32" i="2" s="1"/>
  <c r="BA34" i="2"/>
  <c r="T34" i="2" s="1"/>
  <c r="BA36" i="2"/>
  <c r="T36" i="2" s="1"/>
  <c r="BA38" i="2"/>
  <c r="T38" i="2" s="1"/>
  <c r="BA40" i="2"/>
  <c r="T40" i="2" s="1"/>
  <c r="BA42" i="2"/>
  <c r="T42" i="2" s="1"/>
  <c r="BA44" i="2"/>
  <c r="T44" i="2" s="1"/>
  <c r="BA46" i="2"/>
  <c r="T46" i="2" s="1"/>
  <c r="BA48" i="2"/>
  <c r="T48" i="2" s="1"/>
  <c r="BA50" i="2"/>
  <c r="T50" i="2" s="1"/>
  <c r="BA52" i="2"/>
  <c r="T52" i="2" s="1"/>
  <c r="BA54" i="2"/>
  <c r="T54" i="2" s="1"/>
  <c r="BA56" i="2"/>
  <c r="T56" i="2" s="1"/>
  <c r="BA58" i="2"/>
  <c r="T58" i="2" s="1"/>
  <c r="BA60" i="2"/>
  <c r="T60" i="2" s="1"/>
  <c r="BA17" i="2"/>
  <c r="T17" i="2" s="1"/>
  <c r="BA33" i="2"/>
  <c r="T33" i="2" s="1"/>
  <c r="BA45" i="2"/>
  <c r="T45" i="2" s="1"/>
  <c r="BA49" i="2"/>
  <c r="T49" i="2" s="1"/>
  <c r="BA59" i="2"/>
  <c r="T59" i="2" s="1"/>
  <c r="BD25" i="2"/>
  <c r="U25" i="2" s="1"/>
  <c r="BA5" i="2"/>
  <c r="T5" i="2" s="1"/>
  <c r="BD12" i="2"/>
  <c r="U12" i="2" s="1"/>
  <c r="BD16" i="2"/>
  <c r="U16" i="2" s="1"/>
  <c r="BD23" i="2"/>
  <c r="U23" i="2" s="1"/>
  <c r="BD19" i="2"/>
  <c r="U19" i="2" s="1"/>
  <c r="BD22" i="2"/>
  <c r="U22" i="2" s="1"/>
  <c r="BD26" i="2"/>
  <c r="U26" i="2" s="1"/>
  <c r="BD28" i="2"/>
  <c r="U28" i="2" s="1"/>
  <c r="BD30" i="2"/>
  <c r="U30" i="2" s="1"/>
  <c r="BD32" i="2"/>
  <c r="U32" i="2" s="1"/>
  <c r="BD34" i="2"/>
  <c r="U34" i="2" s="1"/>
  <c r="BD36" i="2"/>
  <c r="U36" i="2" s="1"/>
  <c r="BD38" i="2"/>
  <c r="U38" i="2" s="1"/>
  <c r="BD40" i="2"/>
  <c r="U40" i="2" s="1"/>
  <c r="BD42" i="2"/>
  <c r="U42" i="2" s="1"/>
  <c r="BD44" i="2"/>
  <c r="U44" i="2" s="1"/>
  <c r="BD46" i="2"/>
  <c r="U46" i="2" s="1"/>
  <c r="BD48" i="2"/>
  <c r="U48" i="2" s="1"/>
  <c r="BD50" i="2"/>
  <c r="U50" i="2" s="1"/>
  <c r="BD52" i="2"/>
  <c r="U52" i="2" s="1"/>
  <c r="BD54" i="2"/>
  <c r="U54" i="2" s="1"/>
  <c r="BD56" i="2"/>
  <c r="U56" i="2" s="1"/>
  <c r="BD58" i="2"/>
  <c r="U58" i="2" s="1"/>
  <c r="BD60" i="2"/>
  <c r="U60" i="2" s="1"/>
  <c r="BA31" i="2"/>
  <c r="T31" i="2" s="1"/>
  <c r="BD35" i="2"/>
  <c r="U35" i="2" s="1"/>
  <c r="BD39" i="2"/>
  <c r="U39" i="2" s="1"/>
  <c r="BD51" i="2"/>
  <c r="U51" i="2" s="1"/>
  <c r="BD5" i="2"/>
  <c r="U5" i="2" s="1"/>
  <c r="BA10" i="2"/>
  <c r="T10" i="2" s="1"/>
  <c r="BA6" i="2"/>
  <c r="T6" i="2" s="1"/>
  <c r="BA29" i="2"/>
  <c r="T29" i="2" s="1"/>
  <c r="BA39" i="2"/>
  <c r="T39" i="2" s="1"/>
  <c r="BA7" i="2"/>
  <c r="T7" i="2" s="1"/>
  <c r="BD45" i="2"/>
  <c r="U45" i="2" s="1"/>
  <c r="BD53" i="2"/>
  <c r="U53" i="2" s="1"/>
  <c r="BD59" i="2"/>
  <c r="U59" i="2" s="1"/>
  <c r="BD10" i="2"/>
  <c r="U10" i="2" s="1"/>
  <c r="BA21" i="2"/>
  <c r="T21" i="2" s="1"/>
  <c r="U18" i="2"/>
  <c r="U11" i="2"/>
  <c r="U8" i="2"/>
  <c r="U13" i="2"/>
  <c r="U20" i="2"/>
  <c r="U6" i="2"/>
  <c r="T9" i="2"/>
  <c r="AX7" i="2"/>
  <c r="Q7" i="2" s="1"/>
  <c r="AX9" i="2"/>
  <c r="Q9" i="2" s="1"/>
  <c r="AX8" i="2"/>
  <c r="Q8" i="2" s="1"/>
  <c r="AX4" i="2"/>
  <c r="Q4" i="2" s="1"/>
  <c r="AX12" i="2"/>
  <c r="Q12" i="2" s="1"/>
  <c r="AX16" i="2"/>
  <c r="Q16" i="2" s="1"/>
  <c r="AX23" i="2"/>
  <c r="Q23" i="2" s="1"/>
  <c r="AX19" i="2"/>
  <c r="Q19" i="2" s="1"/>
  <c r="AX22" i="2"/>
  <c r="Q22" i="2" s="1"/>
  <c r="AX26" i="2"/>
  <c r="Q26" i="2" s="1"/>
  <c r="AX28" i="2"/>
  <c r="Q28" i="2" s="1"/>
  <c r="AX30" i="2"/>
  <c r="Q30" i="2" s="1"/>
  <c r="AX32" i="2"/>
  <c r="Q32" i="2" s="1"/>
  <c r="AX34" i="2"/>
  <c r="Q34" i="2" s="1"/>
  <c r="AX36" i="2"/>
  <c r="Q36" i="2" s="1"/>
  <c r="AX38" i="2"/>
  <c r="Q38" i="2" s="1"/>
  <c r="AX40" i="2"/>
  <c r="Q40" i="2" s="1"/>
  <c r="AX42" i="2"/>
  <c r="Q42" i="2" s="1"/>
  <c r="AX44" i="2"/>
  <c r="Q44" i="2" s="1"/>
  <c r="AX46" i="2"/>
  <c r="Q46" i="2" s="1"/>
  <c r="AX48" i="2"/>
  <c r="Q48" i="2" s="1"/>
  <c r="AX50" i="2"/>
  <c r="Q50" i="2" s="1"/>
  <c r="AX52" i="2"/>
  <c r="Q52" i="2" s="1"/>
  <c r="AX54" i="2"/>
  <c r="Q54" i="2" s="1"/>
  <c r="AX56" i="2"/>
  <c r="Q56" i="2" s="1"/>
  <c r="AX58" i="2"/>
  <c r="Q58" i="2" s="1"/>
  <c r="AX60" i="2"/>
  <c r="Q60" i="2" s="1"/>
  <c r="G32" i="13"/>
  <c r="G36" i="13"/>
  <c r="G49" i="13"/>
  <c r="G53" i="13"/>
  <c r="G28" i="13"/>
  <c r="G41" i="13"/>
  <c r="G45" i="13"/>
  <c r="G33" i="13"/>
  <c r="G37" i="13"/>
  <c r="G50" i="13"/>
  <c r="G25" i="13"/>
  <c r="G29" i="13"/>
  <c r="G42" i="13"/>
  <c r="G46" i="13"/>
  <c r="G34" i="13"/>
  <c r="G38" i="13"/>
  <c r="G51" i="13"/>
  <c r="G26" i="13"/>
  <c r="G30" i="13"/>
  <c r="G43" i="13"/>
  <c r="G22" i="13"/>
  <c r="G35" i="13"/>
  <c r="G48" i="13"/>
  <c r="G52" i="13"/>
  <c r="G27" i="13"/>
  <c r="G40" i="13"/>
  <c r="G44" i="13"/>
  <c r="G31" i="13"/>
  <c r="G23" i="13"/>
  <c r="G47" i="13"/>
  <c r="G39" i="13"/>
  <c r="AX5" i="2"/>
  <c r="Q5" i="2" s="1"/>
  <c r="AU10" i="2"/>
  <c r="P10" i="2" s="1"/>
  <c r="AU6" i="2"/>
  <c r="P6" i="2" s="1"/>
  <c r="AX13" i="2"/>
  <c r="Q13" i="2" s="1"/>
  <c r="AX6" i="2"/>
  <c r="Q6" i="2" s="1"/>
  <c r="AX21" i="2"/>
  <c r="Q21" i="2" s="1"/>
  <c r="AX10" i="2"/>
  <c r="Q10" i="2" s="1"/>
  <c r="AX15" i="2"/>
  <c r="Q15" i="2" s="1"/>
  <c r="AX14" i="2"/>
  <c r="Q14" i="2" s="1"/>
  <c r="AX17" i="2"/>
  <c r="Q17" i="2" s="1"/>
  <c r="AX24" i="2"/>
  <c r="Q24" i="2" s="1"/>
  <c r="AX25" i="2"/>
  <c r="Q25" i="2" s="1"/>
  <c r="AX27" i="2"/>
  <c r="Q27" i="2" s="1"/>
  <c r="AX29" i="2"/>
  <c r="Q29" i="2" s="1"/>
  <c r="AX31" i="2"/>
  <c r="Q31" i="2" s="1"/>
  <c r="AX33" i="2"/>
  <c r="Q33" i="2" s="1"/>
  <c r="AX35" i="2"/>
  <c r="Q35" i="2" s="1"/>
  <c r="AX37" i="2"/>
  <c r="Q37" i="2" s="1"/>
  <c r="AX39" i="2"/>
  <c r="Q39" i="2" s="1"/>
  <c r="AX41" i="2"/>
  <c r="Q41" i="2" s="1"/>
  <c r="AX43" i="2"/>
  <c r="Q43" i="2" s="1"/>
  <c r="AX45" i="2"/>
  <c r="Q45" i="2" s="1"/>
  <c r="AX47" i="2"/>
  <c r="Q47" i="2" s="1"/>
  <c r="AX49" i="2"/>
  <c r="Q49" i="2" s="1"/>
  <c r="AX51" i="2"/>
  <c r="Q51" i="2" s="1"/>
  <c r="AX53" i="2"/>
  <c r="Q53" i="2" s="1"/>
  <c r="AX55" i="2"/>
  <c r="Q55" i="2" s="1"/>
  <c r="AX57" i="2"/>
  <c r="Q57" i="2" s="1"/>
  <c r="AX59" i="2"/>
  <c r="Q59" i="2" s="1"/>
  <c r="Q20" i="2"/>
  <c r="Q18" i="2"/>
  <c r="Q11" i="2"/>
  <c r="AU12" i="2"/>
  <c r="P12" i="2" s="1"/>
  <c r="AU16" i="2"/>
  <c r="P16" i="2" s="1"/>
  <c r="AU23" i="2"/>
  <c r="P23" i="2" s="1"/>
  <c r="AU19" i="2"/>
  <c r="P19" i="2" s="1"/>
  <c r="AU22" i="2"/>
  <c r="P22" i="2" s="1"/>
  <c r="AU26" i="2"/>
  <c r="P26" i="2" s="1"/>
  <c r="AU28" i="2"/>
  <c r="P28" i="2" s="1"/>
  <c r="AU30" i="2"/>
  <c r="P30" i="2" s="1"/>
  <c r="AU32" i="2"/>
  <c r="P32" i="2" s="1"/>
  <c r="AU34" i="2"/>
  <c r="P34" i="2" s="1"/>
  <c r="AU36" i="2"/>
  <c r="P36" i="2" s="1"/>
  <c r="AU38" i="2"/>
  <c r="P38" i="2" s="1"/>
  <c r="AU40" i="2"/>
  <c r="P40" i="2" s="1"/>
  <c r="AU42" i="2"/>
  <c r="P42" i="2" s="1"/>
  <c r="AU44" i="2"/>
  <c r="P44" i="2" s="1"/>
  <c r="AU46" i="2"/>
  <c r="P46" i="2" s="1"/>
  <c r="AU48" i="2"/>
  <c r="P48" i="2" s="1"/>
  <c r="AU50" i="2"/>
  <c r="P50" i="2" s="1"/>
  <c r="AU52" i="2"/>
  <c r="P52" i="2" s="1"/>
  <c r="AU54" i="2"/>
  <c r="P54" i="2" s="1"/>
  <c r="AU56" i="2"/>
  <c r="P56" i="2" s="1"/>
  <c r="AU58" i="2"/>
  <c r="P58" i="2" s="1"/>
  <c r="AU60" i="2"/>
  <c r="P60" i="2" s="1"/>
  <c r="AU5" i="2"/>
  <c r="P5" i="2" s="1"/>
  <c r="AU21" i="2"/>
  <c r="P21" i="2" s="1"/>
  <c r="AU15" i="2"/>
  <c r="P15" i="2" s="1"/>
  <c r="AU14" i="2"/>
  <c r="P14" i="2" s="1"/>
  <c r="AU17" i="2"/>
  <c r="P17" i="2" s="1"/>
  <c r="AU24" i="2"/>
  <c r="P24" i="2" s="1"/>
  <c r="AU25" i="2"/>
  <c r="P25" i="2" s="1"/>
  <c r="AU27" i="2"/>
  <c r="P27" i="2" s="1"/>
  <c r="AU29" i="2"/>
  <c r="P29" i="2" s="1"/>
  <c r="AU31" i="2"/>
  <c r="P31" i="2" s="1"/>
  <c r="AU33" i="2"/>
  <c r="P33" i="2" s="1"/>
  <c r="AU35" i="2"/>
  <c r="P35" i="2" s="1"/>
  <c r="AU37" i="2"/>
  <c r="P37" i="2" s="1"/>
  <c r="AU39" i="2"/>
  <c r="P39" i="2" s="1"/>
  <c r="AU41" i="2"/>
  <c r="P41" i="2" s="1"/>
  <c r="AU43" i="2"/>
  <c r="P43" i="2" s="1"/>
  <c r="AU45" i="2"/>
  <c r="P45" i="2" s="1"/>
  <c r="AU47" i="2"/>
  <c r="P47" i="2" s="1"/>
  <c r="AU49" i="2"/>
  <c r="P49" i="2" s="1"/>
  <c r="AU51" i="2"/>
  <c r="P51" i="2" s="1"/>
  <c r="AU53" i="2"/>
  <c r="P53" i="2" s="1"/>
  <c r="AU55" i="2"/>
  <c r="P55" i="2" s="1"/>
  <c r="AU57" i="2"/>
  <c r="P57" i="2" s="1"/>
  <c r="AU59" i="2"/>
  <c r="P59" i="2" s="1"/>
  <c r="AU9" i="2"/>
  <c r="P9" i="2" s="1"/>
  <c r="AU7" i="2"/>
  <c r="P7" i="2" s="1"/>
  <c r="AU8" i="2"/>
  <c r="P8" i="2" s="1"/>
  <c r="AU4" i="2"/>
  <c r="P4" i="2" s="1"/>
  <c r="AU13" i="2"/>
  <c r="P13" i="2" s="1"/>
  <c r="G45" i="12"/>
  <c r="G33" i="12"/>
  <c r="G27" i="12"/>
  <c r="G42" i="12"/>
  <c r="G51" i="12"/>
  <c r="G37" i="12"/>
  <c r="G24" i="12"/>
  <c r="G39" i="12"/>
  <c r="G31" i="12"/>
  <c r="G30" i="12"/>
  <c r="G41" i="12"/>
  <c r="G28" i="12"/>
  <c r="G50" i="12"/>
  <c r="G22" i="12"/>
  <c r="G46" i="12"/>
  <c r="G49" i="12"/>
  <c r="G25" i="12"/>
  <c r="G29" i="12"/>
  <c r="G34" i="12"/>
  <c r="G38" i="12"/>
  <c r="G43" i="12"/>
  <c r="G32" i="12"/>
  <c r="G53" i="12"/>
  <c r="G26" i="12"/>
  <c r="G35" i="12"/>
  <c r="G48" i="12"/>
  <c r="G52" i="12"/>
  <c r="G40" i="12"/>
  <c r="G44" i="12"/>
  <c r="G36" i="12"/>
  <c r="G47" i="12"/>
  <c r="G23" i="12"/>
  <c r="P18" i="2"/>
  <c r="P11" i="2"/>
  <c r="P20" i="2"/>
  <c r="G14" i="11"/>
  <c r="G20" i="11"/>
  <c r="O24" i="2"/>
  <c r="O31" i="2"/>
  <c r="O43" i="2"/>
  <c r="O45" i="2"/>
  <c r="O47" i="2"/>
  <c r="O53" i="2"/>
  <c r="O59" i="2"/>
  <c r="O7" i="2"/>
  <c r="O25" i="2"/>
  <c r="O27" i="2"/>
  <c r="O39" i="2"/>
  <c r="O41" i="2"/>
  <c r="O49" i="2"/>
  <c r="O51" i="2"/>
  <c r="O57" i="2"/>
  <c r="O4" i="2"/>
  <c r="O20" i="2"/>
  <c r="O23" i="2"/>
  <c r="O26" i="2"/>
  <c r="O28" i="2"/>
  <c r="O30" i="2"/>
  <c r="O32" i="2"/>
  <c r="O34" i="2"/>
  <c r="O36" i="2"/>
  <c r="O38" i="2"/>
  <c r="O40" i="2"/>
  <c r="O42" i="2"/>
  <c r="O44" i="2"/>
  <c r="O46" i="2"/>
  <c r="O48" i="2"/>
  <c r="O50" i="2"/>
  <c r="O52" i="2"/>
  <c r="O54" i="2"/>
  <c r="O56" i="2"/>
  <c r="O58" i="2"/>
  <c r="O60" i="2"/>
  <c r="O29" i="2"/>
  <c r="O35" i="2"/>
  <c r="O55" i="2"/>
  <c r="O33" i="2"/>
  <c r="O37" i="2"/>
  <c r="O21" i="2"/>
  <c r="N20" i="2"/>
  <c r="N5" i="2"/>
  <c r="N10" i="2"/>
  <c r="N21" i="2"/>
  <c r="N7" i="2"/>
  <c r="N9" i="2"/>
  <c r="G11" i="11"/>
  <c r="G12" i="11"/>
  <c r="G13" i="11"/>
  <c r="G15" i="11"/>
  <c r="G16" i="11"/>
  <c r="G17" i="11"/>
  <c r="G18" i="11"/>
  <c r="G19" i="11"/>
  <c r="G21" i="11"/>
  <c r="G22" i="11"/>
  <c r="G23" i="11"/>
  <c r="G24" i="11"/>
  <c r="G25" i="11"/>
  <c r="G26" i="11"/>
  <c r="N4" i="2"/>
  <c r="O18" i="2"/>
  <c r="O11" i="2"/>
  <c r="W4" i="2"/>
  <c r="W9" i="2"/>
  <c r="W11" i="2"/>
  <c r="AC4" i="2"/>
  <c r="J4" i="2" s="1"/>
  <c r="N18" i="2"/>
  <c r="N13" i="2"/>
  <c r="Z19" i="2"/>
  <c r="Z34" i="2"/>
  <c r="Z36" i="2"/>
  <c r="AL37" i="2"/>
  <c r="M37" i="2" s="1"/>
  <c r="Z40" i="2"/>
  <c r="AL49" i="2"/>
  <c r="M49" i="2" s="1"/>
  <c r="Z58" i="2"/>
  <c r="Z60" i="2"/>
  <c r="AL7" i="2"/>
  <c r="M7" i="2" s="1"/>
  <c r="AL21" i="2"/>
  <c r="M21" i="2" s="1"/>
  <c r="AL5" i="2"/>
  <c r="M5" i="2" s="1"/>
  <c r="AL20" i="2"/>
  <c r="M20" i="2" s="1"/>
  <c r="AL10" i="2"/>
  <c r="M10" i="2" s="1"/>
  <c r="AL11" i="2"/>
  <c r="M11" i="2" s="1"/>
  <c r="W13" i="2"/>
  <c r="AC12" i="2"/>
  <c r="J12" i="2" s="1"/>
  <c r="AC16" i="2"/>
  <c r="J16" i="2" s="1"/>
  <c r="AC23" i="2"/>
  <c r="J23" i="2" s="1"/>
  <c r="AC19" i="2"/>
  <c r="J19" i="2" s="1"/>
  <c r="AC22" i="2"/>
  <c r="J22" i="2" s="1"/>
  <c r="AC26" i="2"/>
  <c r="J26" i="2" s="1"/>
  <c r="AC28" i="2"/>
  <c r="J28" i="2" s="1"/>
  <c r="AC30" i="2"/>
  <c r="J30" i="2" s="1"/>
  <c r="AC32" i="2"/>
  <c r="J32" i="2" s="1"/>
  <c r="AC34" i="2"/>
  <c r="J34" i="2" s="1"/>
  <c r="AC36" i="2"/>
  <c r="J36" i="2" s="1"/>
  <c r="AC38" i="2"/>
  <c r="J38" i="2" s="1"/>
  <c r="AC40" i="2"/>
  <c r="J40" i="2" s="1"/>
  <c r="AC42" i="2"/>
  <c r="J42" i="2" s="1"/>
  <c r="AC44" i="2"/>
  <c r="J44" i="2" s="1"/>
  <c r="AC46" i="2"/>
  <c r="J46" i="2" s="1"/>
  <c r="AC48" i="2"/>
  <c r="J48" i="2" s="1"/>
  <c r="AC50" i="2"/>
  <c r="J50" i="2" s="1"/>
  <c r="AC52" i="2"/>
  <c r="J52" i="2" s="1"/>
  <c r="AC54" i="2"/>
  <c r="J54" i="2" s="1"/>
  <c r="AC56" i="2"/>
  <c r="J56" i="2" s="1"/>
  <c r="AC58" i="2"/>
  <c r="J58" i="2" s="1"/>
  <c r="AC60" i="2"/>
  <c r="J60" i="2" s="1"/>
  <c r="AL15" i="2"/>
  <c r="M15" i="2" s="1"/>
  <c r="AL17" i="2"/>
  <c r="M17" i="2" s="1"/>
  <c r="Z22" i="2"/>
  <c r="AL27" i="2"/>
  <c r="M27" i="2" s="1"/>
  <c r="Z32" i="2"/>
  <c r="AL43" i="2"/>
  <c r="M43" i="2" s="1"/>
  <c r="AL45" i="2"/>
  <c r="M45" i="2" s="1"/>
  <c r="Z48" i="2"/>
  <c r="W5" i="2"/>
  <c r="AF34" i="2"/>
  <c r="K34" i="2" s="1"/>
  <c r="AF52" i="2"/>
  <c r="K52" i="2" s="1"/>
  <c r="AF60" i="2"/>
  <c r="K60" i="2" s="1"/>
  <c r="AL31" i="2"/>
  <c r="M31" i="2" s="1"/>
  <c r="AL39" i="2"/>
  <c r="M39" i="2" s="1"/>
  <c r="W20" i="2"/>
  <c r="AF16" i="2"/>
  <c r="K16" i="2" s="1"/>
  <c r="AF23" i="2"/>
  <c r="K23" i="2" s="1"/>
  <c r="AF40" i="2"/>
  <c r="K40" i="2" s="1"/>
  <c r="AF44" i="2"/>
  <c r="K44" i="2" s="1"/>
  <c r="AF48" i="2"/>
  <c r="K48" i="2" s="1"/>
  <c r="AF54" i="2"/>
  <c r="K54" i="2" s="1"/>
  <c r="AF58" i="2"/>
  <c r="K58" i="2" s="1"/>
  <c r="AF4" i="2"/>
  <c r="K4" i="2" s="1"/>
  <c r="W10" i="2"/>
  <c r="W15" i="2"/>
  <c r="AI16" i="2"/>
  <c r="L16" i="2" s="1"/>
  <c r="W14" i="2"/>
  <c r="AI23" i="2"/>
  <c r="L23" i="2" s="1"/>
  <c r="W17" i="2"/>
  <c r="AI19" i="2"/>
  <c r="L19" i="2" s="1"/>
  <c r="W24" i="2"/>
  <c r="AI22" i="2"/>
  <c r="L22" i="2" s="1"/>
  <c r="W25" i="2"/>
  <c r="AI26" i="2"/>
  <c r="L26" i="2" s="1"/>
  <c r="W27" i="2"/>
  <c r="AI28" i="2"/>
  <c r="L28" i="2" s="1"/>
  <c r="W29" i="2"/>
  <c r="AI30" i="2"/>
  <c r="L30" i="2" s="1"/>
  <c r="W31" i="2"/>
  <c r="AI32" i="2"/>
  <c r="L32" i="2" s="1"/>
  <c r="W33" i="2"/>
  <c r="AI34" i="2"/>
  <c r="L34" i="2" s="1"/>
  <c r="W35" i="2"/>
  <c r="AI36" i="2"/>
  <c r="L36" i="2" s="1"/>
  <c r="W37" i="2"/>
  <c r="AI38" i="2"/>
  <c r="L38" i="2" s="1"/>
  <c r="W39" i="2"/>
  <c r="AI40" i="2"/>
  <c r="L40" i="2" s="1"/>
  <c r="W41" i="2"/>
  <c r="AI42" i="2"/>
  <c r="L42" i="2" s="1"/>
  <c r="W43" i="2"/>
  <c r="AI44" i="2"/>
  <c r="L44" i="2" s="1"/>
  <c r="W45" i="2"/>
  <c r="AI46" i="2"/>
  <c r="L46" i="2" s="1"/>
  <c r="W47" i="2"/>
  <c r="AI48" i="2"/>
  <c r="L48" i="2" s="1"/>
  <c r="W49" i="2"/>
  <c r="AI50" i="2"/>
  <c r="L50" i="2" s="1"/>
  <c r="W51" i="2"/>
  <c r="AI52" i="2"/>
  <c r="L52" i="2" s="1"/>
  <c r="W53" i="2"/>
  <c r="AI54" i="2"/>
  <c r="L54" i="2" s="1"/>
  <c r="W55" i="2"/>
  <c r="AI56" i="2"/>
  <c r="L56" i="2" s="1"/>
  <c r="W57" i="2"/>
  <c r="AI58" i="2"/>
  <c r="L58" i="2" s="1"/>
  <c r="W59" i="2"/>
  <c r="AI60" i="2"/>
  <c r="L60" i="2" s="1"/>
  <c r="AL24" i="2"/>
  <c r="M24" i="2" s="1"/>
  <c r="Z50" i="2"/>
  <c r="AL51" i="2"/>
  <c r="M51" i="2" s="1"/>
  <c r="Z52" i="2"/>
  <c r="AL53" i="2"/>
  <c r="M53" i="2" s="1"/>
  <c r="Z54" i="2"/>
  <c r="AL55" i="2"/>
  <c r="M55" i="2" s="1"/>
  <c r="Z56" i="2"/>
  <c r="AL59" i="2"/>
  <c r="M59" i="2" s="1"/>
  <c r="W8" i="2"/>
  <c r="AF26" i="2"/>
  <c r="K26" i="2" s="1"/>
  <c r="AF28" i="2"/>
  <c r="K28" i="2" s="1"/>
  <c r="AF42" i="2"/>
  <c r="K42" i="2" s="1"/>
  <c r="AF46" i="2"/>
  <c r="K46" i="2" s="1"/>
  <c r="AF50" i="2"/>
  <c r="K50" i="2" s="1"/>
  <c r="AF56" i="2"/>
  <c r="K56" i="2" s="1"/>
  <c r="AC5" i="2"/>
  <c r="J5" i="2" s="1"/>
  <c r="W7" i="2"/>
  <c r="AL12" i="2"/>
  <c r="M12" i="2" s="1"/>
  <c r="AL16" i="2"/>
  <c r="M16" i="2" s="1"/>
  <c r="AL23" i="2"/>
  <c r="M23" i="2" s="1"/>
  <c r="Z17" i="2"/>
  <c r="AL19" i="2"/>
  <c r="M19" i="2" s="1"/>
  <c r="AL22" i="2"/>
  <c r="M22" i="2" s="1"/>
  <c r="Z25" i="2"/>
  <c r="AL26" i="2"/>
  <c r="M26" i="2" s="1"/>
  <c r="Z27" i="2"/>
  <c r="AL28" i="2"/>
  <c r="M28" i="2" s="1"/>
  <c r="Z29" i="2"/>
  <c r="AL30" i="2"/>
  <c r="M30" i="2" s="1"/>
  <c r="Z31" i="2"/>
  <c r="AL32" i="2"/>
  <c r="M32" i="2" s="1"/>
  <c r="Z33" i="2"/>
  <c r="AL34" i="2"/>
  <c r="M34" i="2" s="1"/>
  <c r="Z35" i="2"/>
  <c r="AL36" i="2"/>
  <c r="M36" i="2" s="1"/>
  <c r="Z37" i="2"/>
  <c r="AL38" i="2"/>
  <c r="M38" i="2" s="1"/>
  <c r="Z39" i="2"/>
  <c r="AL40" i="2"/>
  <c r="M40" i="2" s="1"/>
  <c r="Z41" i="2"/>
  <c r="AL42" i="2"/>
  <c r="M42" i="2" s="1"/>
  <c r="Z43" i="2"/>
  <c r="AL44" i="2"/>
  <c r="M44" i="2" s="1"/>
  <c r="Z45" i="2"/>
  <c r="AL46" i="2"/>
  <c r="M46" i="2" s="1"/>
  <c r="Z47" i="2"/>
  <c r="AL48" i="2"/>
  <c r="M48" i="2" s="1"/>
  <c r="Z49" i="2"/>
  <c r="AL50" i="2"/>
  <c r="M50" i="2" s="1"/>
  <c r="Z51" i="2"/>
  <c r="AL52" i="2"/>
  <c r="M52" i="2" s="1"/>
  <c r="Z53" i="2"/>
  <c r="AL54" i="2"/>
  <c r="M54" i="2" s="1"/>
  <c r="Z55" i="2"/>
  <c r="AL56" i="2"/>
  <c r="M56" i="2" s="1"/>
  <c r="Z57" i="2"/>
  <c r="AL58" i="2"/>
  <c r="M58" i="2" s="1"/>
  <c r="Z59" i="2"/>
  <c r="AL60" i="2"/>
  <c r="M60" i="2" s="1"/>
  <c r="Z26" i="2"/>
  <c r="Z30" i="2"/>
  <c r="Z38" i="2"/>
  <c r="Z44" i="2"/>
  <c r="Z46" i="2"/>
  <c r="AL57" i="2"/>
  <c r="M57" i="2" s="1"/>
  <c r="AF19" i="2"/>
  <c r="K19" i="2" s="1"/>
  <c r="AF36" i="2"/>
  <c r="K36" i="2" s="1"/>
  <c r="AF38" i="2"/>
  <c r="K38" i="2" s="1"/>
  <c r="W6" i="2"/>
  <c r="AC15" i="2"/>
  <c r="J15" i="2" s="1"/>
  <c r="AC14" i="2"/>
  <c r="J14" i="2" s="1"/>
  <c r="AC17" i="2"/>
  <c r="J17" i="2" s="1"/>
  <c r="AC24" i="2"/>
  <c r="J24" i="2" s="1"/>
  <c r="AC25" i="2"/>
  <c r="J25" i="2" s="1"/>
  <c r="AC27" i="2"/>
  <c r="J27" i="2" s="1"/>
  <c r="AC29" i="2"/>
  <c r="J29" i="2" s="1"/>
  <c r="AC31" i="2"/>
  <c r="J31" i="2" s="1"/>
  <c r="AC33" i="2"/>
  <c r="J33" i="2" s="1"/>
  <c r="AC35" i="2"/>
  <c r="J35" i="2" s="1"/>
  <c r="AC37" i="2"/>
  <c r="J37" i="2" s="1"/>
  <c r="AC39" i="2"/>
  <c r="J39" i="2" s="1"/>
  <c r="AC41" i="2"/>
  <c r="J41" i="2" s="1"/>
  <c r="AC43" i="2"/>
  <c r="J43" i="2" s="1"/>
  <c r="AC45" i="2"/>
  <c r="J45" i="2" s="1"/>
  <c r="AC47" i="2"/>
  <c r="J47" i="2" s="1"/>
  <c r="AC49" i="2"/>
  <c r="J49" i="2" s="1"/>
  <c r="AC51" i="2"/>
  <c r="J51" i="2" s="1"/>
  <c r="AC53" i="2"/>
  <c r="J53" i="2" s="1"/>
  <c r="AC55" i="2"/>
  <c r="J55" i="2" s="1"/>
  <c r="AC57" i="2"/>
  <c r="J57" i="2" s="1"/>
  <c r="AC59" i="2"/>
  <c r="J59" i="2" s="1"/>
  <c r="AI5" i="2"/>
  <c r="L5" i="2" s="1"/>
  <c r="AI10" i="2"/>
  <c r="L10" i="2" s="1"/>
  <c r="AI11" i="2"/>
  <c r="L11" i="2" s="1"/>
  <c r="AI7" i="2"/>
  <c r="L7" i="2" s="1"/>
  <c r="AI20" i="2"/>
  <c r="L20" i="2" s="1"/>
  <c r="AI21" i="2"/>
  <c r="L21" i="2" s="1"/>
  <c r="AL14" i="2"/>
  <c r="M14" i="2" s="1"/>
  <c r="Z42" i="2"/>
  <c r="AL47" i="2"/>
  <c r="M47" i="2" s="1"/>
  <c r="AF30" i="2"/>
  <c r="K30" i="2" s="1"/>
  <c r="AC6" i="2"/>
  <c r="J6" i="2" s="1"/>
  <c r="AC8" i="2"/>
  <c r="J8" i="2" s="1"/>
  <c r="AC9" i="2"/>
  <c r="J9" i="2" s="1"/>
  <c r="AC7" i="2"/>
  <c r="J7" i="2" s="1"/>
  <c r="AC21" i="2"/>
  <c r="J21" i="2" s="1"/>
  <c r="AF15" i="2"/>
  <c r="K15" i="2" s="1"/>
  <c r="AF14" i="2"/>
  <c r="K14" i="2" s="1"/>
  <c r="AF17" i="2"/>
  <c r="K17" i="2" s="1"/>
  <c r="AF24" i="2"/>
  <c r="K24" i="2" s="1"/>
  <c r="AF25" i="2"/>
  <c r="K25" i="2" s="1"/>
  <c r="AF27" i="2"/>
  <c r="K27" i="2" s="1"/>
  <c r="AF29" i="2"/>
  <c r="K29" i="2" s="1"/>
  <c r="AF31" i="2"/>
  <c r="K31" i="2" s="1"/>
  <c r="AF33" i="2"/>
  <c r="K33" i="2" s="1"/>
  <c r="AF35" i="2"/>
  <c r="K35" i="2" s="1"/>
  <c r="AF37" i="2"/>
  <c r="K37" i="2" s="1"/>
  <c r="AF39" i="2"/>
  <c r="K39" i="2" s="1"/>
  <c r="AF41" i="2"/>
  <c r="K41" i="2" s="1"/>
  <c r="AF43" i="2"/>
  <c r="K43" i="2" s="1"/>
  <c r="AF45" i="2"/>
  <c r="K45" i="2" s="1"/>
  <c r="AF47" i="2"/>
  <c r="K47" i="2" s="1"/>
  <c r="AF49" i="2"/>
  <c r="K49" i="2" s="1"/>
  <c r="AF51" i="2"/>
  <c r="K51" i="2" s="1"/>
  <c r="AF53" i="2"/>
  <c r="K53" i="2" s="1"/>
  <c r="AF55" i="2"/>
  <c r="K55" i="2" s="1"/>
  <c r="AF57" i="2"/>
  <c r="K57" i="2" s="1"/>
  <c r="AF59" i="2"/>
  <c r="K59" i="2" s="1"/>
  <c r="AL25" i="2"/>
  <c r="M25" i="2" s="1"/>
  <c r="Z28" i="2"/>
  <c r="AL29" i="2"/>
  <c r="M29" i="2" s="1"/>
  <c r="AL33" i="2"/>
  <c r="M33" i="2" s="1"/>
  <c r="AL35" i="2"/>
  <c r="M35" i="2" s="1"/>
  <c r="AL41" i="2"/>
  <c r="M41" i="2" s="1"/>
  <c r="AF12" i="2"/>
  <c r="K12" i="2" s="1"/>
  <c r="AF22" i="2"/>
  <c r="K22" i="2" s="1"/>
  <c r="AF32" i="2"/>
  <c r="K32" i="2" s="1"/>
  <c r="AF5" i="2"/>
  <c r="K5" i="2" s="1"/>
  <c r="AC10" i="2"/>
  <c r="J10" i="2" s="1"/>
  <c r="AF10" i="2"/>
  <c r="K10" i="2" s="1"/>
  <c r="AF6" i="2"/>
  <c r="K6" i="2" s="1"/>
  <c r="AF8" i="2"/>
  <c r="K8" i="2" s="1"/>
  <c r="AF9" i="2"/>
  <c r="K9" i="2" s="1"/>
  <c r="AF18" i="2"/>
  <c r="K18" i="2" s="1"/>
  <c r="AF21" i="2"/>
  <c r="K21" i="2" s="1"/>
  <c r="AC18" i="2"/>
  <c r="J18" i="2" s="1"/>
  <c r="W12" i="2"/>
  <c r="W16" i="2"/>
  <c r="AI14" i="2"/>
  <c r="L14" i="2" s="1"/>
  <c r="W23" i="2"/>
  <c r="AI17" i="2"/>
  <c r="L17" i="2" s="1"/>
  <c r="W19" i="2"/>
  <c r="AI24" i="2"/>
  <c r="L24" i="2" s="1"/>
  <c r="W22" i="2"/>
  <c r="AI25" i="2"/>
  <c r="L25" i="2" s="1"/>
  <c r="W26" i="2"/>
  <c r="AI27" i="2"/>
  <c r="L27" i="2" s="1"/>
  <c r="W28" i="2"/>
  <c r="AI29" i="2"/>
  <c r="L29" i="2" s="1"/>
  <c r="W30" i="2"/>
  <c r="AI31" i="2"/>
  <c r="L31" i="2" s="1"/>
  <c r="W32" i="2"/>
  <c r="AI33" i="2"/>
  <c r="L33" i="2" s="1"/>
  <c r="W34" i="2"/>
  <c r="AI35" i="2"/>
  <c r="L35" i="2" s="1"/>
  <c r="W36" i="2"/>
  <c r="AI37" i="2"/>
  <c r="L37" i="2" s="1"/>
  <c r="W38" i="2"/>
  <c r="AI39" i="2"/>
  <c r="L39" i="2" s="1"/>
  <c r="W40" i="2"/>
  <c r="AI41" i="2"/>
  <c r="L41" i="2" s="1"/>
  <c r="W42" i="2"/>
  <c r="AI43" i="2"/>
  <c r="L43" i="2" s="1"/>
  <c r="W44" i="2"/>
  <c r="AI45" i="2"/>
  <c r="L45" i="2" s="1"/>
  <c r="W46" i="2"/>
  <c r="AI47" i="2"/>
  <c r="L47" i="2" s="1"/>
  <c r="W48" i="2"/>
  <c r="AI49" i="2"/>
  <c r="L49" i="2" s="1"/>
  <c r="W50" i="2"/>
  <c r="AI51" i="2"/>
  <c r="L51" i="2" s="1"/>
  <c r="W52" i="2"/>
  <c r="AI53" i="2"/>
  <c r="L53" i="2" s="1"/>
  <c r="W54" i="2"/>
  <c r="AI55" i="2"/>
  <c r="L55" i="2" s="1"/>
  <c r="W56" i="2"/>
  <c r="AI57" i="2"/>
  <c r="L57" i="2" s="1"/>
  <c r="W58" i="2"/>
  <c r="AI59" i="2"/>
  <c r="L59" i="2" s="1"/>
  <c r="W60" i="2"/>
  <c r="G36" i="16"/>
  <c r="G40" i="16"/>
  <c r="G26" i="16"/>
  <c r="G28" i="16"/>
  <c r="G32" i="16"/>
  <c r="G45" i="16"/>
  <c r="G30" i="16"/>
  <c r="G24" i="16"/>
  <c r="G37" i="16"/>
  <c r="G50" i="16"/>
  <c r="G39" i="16"/>
  <c r="G29" i="16"/>
  <c r="G42" i="16"/>
  <c r="G46" i="16"/>
  <c r="G47" i="16"/>
  <c r="G27" i="16"/>
  <c r="G48" i="16"/>
  <c r="G34" i="16"/>
  <c r="G38" i="16"/>
  <c r="G51" i="16"/>
  <c r="G43" i="16"/>
  <c r="G44" i="16"/>
  <c r="G35" i="16"/>
  <c r="G31" i="16"/>
  <c r="G25" i="16"/>
  <c r="G41" i="16"/>
  <c r="G49" i="16"/>
  <c r="G33" i="16"/>
  <c r="K11" i="2"/>
  <c r="K20" i="2"/>
  <c r="AF7" i="2"/>
  <c r="K7" i="2" s="1"/>
  <c r="K13" i="2"/>
  <c r="L18" i="2"/>
  <c r="G58" i="9"/>
  <c r="G62" i="9"/>
  <c r="G59" i="9"/>
  <c r="G63" i="9"/>
  <c r="G71" i="9"/>
  <c r="G79" i="9"/>
  <c r="G91" i="9"/>
  <c r="G99" i="9"/>
  <c r="G92" i="9"/>
  <c r="G61" i="9"/>
  <c r="G73" i="9"/>
  <c r="G85" i="9"/>
  <c r="G97" i="9"/>
  <c r="G66" i="9"/>
  <c r="G94" i="9"/>
  <c r="G55" i="9"/>
  <c r="G67" i="9"/>
  <c r="G75" i="9"/>
  <c r="G83" i="9"/>
  <c r="G87" i="9"/>
  <c r="G95" i="9"/>
  <c r="G96" i="9"/>
  <c r="G65" i="9"/>
  <c r="G77" i="9"/>
  <c r="G89" i="9"/>
  <c r="G70" i="9"/>
  <c r="G98" i="9"/>
  <c r="G60" i="9"/>
  <c r="G93" i="9"/>
  <c r="G78" i="9"/>
  <c r="G90" i="9"/>
  <c r="G56" i="9"/>
  <c r="G64" i="9"/>
  <c r="G68" i="9"/>
  <c r="G72" i="9"/>
  <c r="G76" i="9"/>
  <c r="G80" i="9"/>
  <c r="G84" i="9"/>
  <c r="G88" i="9"/>
  <c r="G100" i="9"/>
  <c r="G69" i="9"/>
  <c r="G81" i="9"/>
  <c r="G101" i="9"/>
  <c r="G74" i="9"/>
  <c r="G86" i="9"/>
  <c r="G57" i="9"/>
  <c r="G82" i="9"/>
  <c r="G2" i="17"/>
  <c r="G6" i="17"/>
  <c r="G19" i="18"/>
  <c r="G8" i="18"/>
  <c r="G3" i="18"/>
  <c r="G4" i="18"/>
  <c r="G3" i="17"/>
  <c r="G15" i="18"/>
  <c r="G9" i="18"/>
  <c r="G31" i="18"/>
  <c r="G25" i="18"/>
  <c r="G4" i="17"/>
  <c r="G5" i="17"/>
  <c r="G40" i="17"/>
  <c r="G39" i="17"/>
  <c r="G42" i="17"/>
  <c r="G24" i="17"/>
  <c r="G32" i="17"/>
  <c r="G44" i="17"/>
  <c r="G37" i="17"/>
  <c r="G23" i="17"/>
  <c r="G8" i="17"/>
  <c r="G16" i="17"/>
  <c r="G21" i="17"/>
  <c r="G39" i="18"/>
  <c r="G21" i="18"/>
  <c r="G26" i="18"/>
  <c r="G30" i="18"/>
  <c r="G35" i="18"/>
  <c r="G44" i="18"/>
  <c r="G33" i="17"/>
  <c r="G27" i="17"/>
  <c r="G17" i="17"/>
  <c r="G7" i="18"/>
  <c r="G16" i="18"/>
  <c r="G10" i="18"/>
  <c r="G40" i="18"/>
  <c r="G22" i="17"/>
  <c r="G11" i="17"/>
  <c r="G7" i="17"/>
  <c r="G18" i="18"/>
  <c r="G9" i="17"/>
  <c r="G18" i="17"/>
  <c r="G41" i="17"/>
  <c r="G22" i="18"/>
  <c r="G27" i="18"/>
  <c r="G36" i="18"/>
  <c r="G45" i="18"/>
  <c r="G12" i="17"/>
  <c r="G46" i="17"/>
  <c r="G6" i="18"/>
  <c r="G32" i="18"/>
  <c r="G34" i="17"/>
  <c r="G38" i="17"/>
  <c r="G19" i="17"/>
  <c r="G2" i="18"/>
  <c r="G11" i="18"/>
  <c r="G13" i="17"/>
  <c r="G26" i="17"/>
  <c r="G36" i="17"/>
  <c r="G28" i="18"/>
  <c r="G37" i="18"/>
  <c r="G42" i="18"/>
  <c r="G46" i="18"/>
  <c r="G10" i="17"/>
  <c r="G45" i="17"/>
  <c r="G12" i="18"/>
  <c r="G24" i="18"/>
  <c r="G31" i="17"/>
  <c r="G13" i="18"/>
  <c r="G20" i="18"/>
  <c r="G29" i="18"/>
  <c r="G34" i="18"/>
  <c r="G38" i="18"/>
  <c r="G43" i="18"/>
  <c r="G35" i="17"/>
  <c r="G14" i="17"/>
  <c r="G20" i="17"/>
  <c r="G5" i="18"/>
  <c r="G14" i="18"/>
  <c r="G47" i="17"/>
  <c r="G30" i="17"/>
  <c r="G28" i="17"/>
  <c r="G17" i="18"/>
  <c r="G43" i="17"/>
  <c r="G23" i="18"/>
  <c r="G25" i="17"/>
  <c r="G33" i="18"/>
  <c r="G15" i="17"/>
  <c r="G47" i="18"/>
  <c r="G29" i="17"/>
  <c r="G41" i="18"/>
  <c r="M9" i="2"/>
  <c r="M4" i="2"/>
  <c r="M8" i="2"/>
  <c r="M6" i="2"/>
  <c r="M13" i="2"/>
  <c r="L9" i="2"/>
  <c r="L8" i="2"/>
  <c r="L13" i="2"/>
  <c r="L4" i="2"/>
  <c r="L6" i="2"/>
  <c r="G2" i="8"/>
  <c r="G18" i="8"/>
  <c r="G26" i="8"/>
  <c r="G51" i="9"/>
  <c r="G47" i="9"/>
  <c r="G22" i="16"/>
  <c r="G18" i="16"/>
  <c r="G14" i="16"/>
  <c r="G10" i="16"/>
  <c r="G6" i="16"/>
  <c r="G2" i="16"/>
  <c r="G18" i="15"/>
  <c r="G14" i="15"/>
  <c r="G10" i="15"/>
  <c r="G6" i="15"/>
  <c r="G2" i="15"/>
  <c r="G52" i="14"/>
  <c r="G48" i="14"/>
  <c r="G44" i="14"/>
  <c r="G40" i="14"/>
  <c r="G34" i="14"/>
  <c r="G26" i="14"/>
  <c r="G18" i="14"/>
  <c r="G10" i="14"/>
  <c r="G2" i="14"/>
  <c r="G19" i="13"/>
  <c r="G15" i="13"/>
  <c r="G11" i="13"/>
  <c r="G7" i="13"/>
  <c r="G3" i="13"/>
  <c r="G20" i="12"/>
  <c r="G16" i="12"/>
  <c r="G12" i="12"/>
  <c r="G8" i="12"/>
  <c r="G4" i="12"/>
  <c r="G10" i="11"/>
  <c r="G8" i="11"/>
  <c r="G6" i="11"/>
  <c r="G4" i="11"/>
  <c r="G54" i="9"/>
  <c r="G50" i="9"/>
  <c r="G46" i="9"/>
  <c r="G51" i="14"/>
  <c r="G47" i="14"/>
  <c r="G43" i="14"/>
  <c r="G39" i="14"/>
  <c r="G33" i="14"/>
  <c r="G25" i="14"/>
  <c r="G17" i="14"/>
  <c r="G9" i="14"/>
  <c r="G54" i="14"/>
  <c r="G50" i="14"/>
  <c r="G46" i="14"/>
  <c r="G42" i="14"/>
  <c r="G35" i="14"/>
  <c r="G27" i="14"/>
  <c r="G19" i="14"/>
  <c r="G11" i="14"/>
  <c r="G3" i="14"/>
  <c r="G53" i="14"/>
  <c r="G49" i="14"/>
  <c r="G45" i="14"/>
  <c r="G41" i="14"/>
  <c r="G32" i="14"/>
  <c r="G24" i="14"/>
  <c r="G16" i="14"/>
  <c r="G8" i="14"/>
  <c r="G18" i="13"/>
  <c r="G14" i="13"/>
  <c r="G10" i="13"/>
  <c r="G6" i="13"/>
  <c r="G2" i="13"/>
  <c r="G19" i="12"/>
  <c r="G15" i="12"/>
  <c r="G11" i="12"/>
  <c r="G7" i="12"/>
  <c r="G3" i="12"/>
  <c r="G41" i="9"/>
  <c r="G33" i="9"/>
  <c r="G25" i="9"/>
  <c r="G17" i="9"/>
  <c r="G9" i="9"/>
  <c r="G28" i="8"/>
  <c r="G24" i="8"/>
  <c r="G20" i="8"/>
  <c r="G53" i="9"/>
  <c r="G48" i="9"/>
  <c r="G10" i="9"/>
  <c r="G12" i="8"/>
  <c r="G43" i="9"/>
  <c r="G36" i="9"/>
  <c r="G3" i="9"/>
  <c r="G29" i="8"/>
  <c r="G21" i="8"/>
  <c r="G10" i="8"/>
  <c r="G52" i="9"/>
  <c r="G26" i="9"/>
  <c r="G19" i="9"/>
  <c r="G12" i="9"/>
  <c r="G13" i="8"/>
  <c r="G4" i="8"/>
  <c r="G5" i="9"/>
  <c r="G22" i="8"/>
  <c r="G16" i="8"/>
  <c r="G45" i="9"/>
  <c r="G42" i="9"/>
  <c r="G35" i="9"/>
  <c r="G28" i="9"/>
  <c r="G2" i="9"/>
  <c r="G14" i="8"/>
  <c r="G5" i="8"/>
  <c r="G18" i="9"/>
  <c r="G11" i="9"/>
  <c r="G25" i="8"/>
  <c r="G17" i="8"/>
  <c r="G8" i="8"/>
  <c r="G2" i="11"/>
  <c r="G49" i="9"/>
  <c r="G44" i="9"/>
  <c r="G4" i="9"/>
  <c r="G6" i="8"/>
  <c r="G34" i="9"/>
  <c r="G27" i="9"/>
  <c r="G20" i="9"/>
  <c r="G9" i="8"/>
  <c r="G3" i="8"/>
  <c r="G23" i="8"/>
  <c r="G7" i="9"/>
  <c r="G24" i="9"/>
  <c r="G37" i="9"/>
  <c r="G5" i="12"/>
  <c r="G9" i="12"/>
  <c r="G13" i="12"/>
  <c r="G17" i="12"/>
  <c r="G21" i="12"/>
  <c r="G5" i="14"/>
  <c r="G13" i="14"/>
  <c r="G21" i="14"/>
  <c r="G29" i="14"/>
  <c r="G37" i="14"/>
  <c r="G4" i="16"/>
  <c r="G8" i="16"/>
  <c r="G12" i="16"/>
  <c r="G16" i="16"/>
  <c r="G20" i="16"/>
  <c r="G14" i="9"/>
  <c r="G31" i="9"/>
  <c r="G3" i="11"/>
  <c r="G5" i="11"/>
  <c r="G7" i="11"/>
  <c r="G9" i="11"/>
  <c r="G3" i="15"/>
  <c r="G5" i="15"/>
  <c r="G7" i="15"/>
  <c r="G9" i="15"/>
  <c r="G11" i="15"/>
  <c r="G13" i="15"/>
  <c r="G15" i="15"/>
  <c r="G17" i="15"/>
  <c r="G19" i="15"/>
  <c r="G11" i="8"/>
  <c r="G8" i="9"/>
  <c r="G21" i="9"/>
  <c r="G38" i="9"/>
  <c r="G6" i="14"/>
  <c r="G14" i="14"/>
  <c r="G22" i="14"/>
  <c r="G30" i="14"/>
  <c r="G38" i="14"/>
  <c r="G15" i="9"/>
  <c r="G32" i="9"/>
  <c r="G4" i="13"/>
  <c r="G8" i="13"/>
  <c r="G12" i="13"/>
  <c r="G16" i="13"/>
  <c r="G20" i="13"/>
  <c r="G19" i="8"/>
  <c r="G27" i="8"/>
  <c r="G22" i="9"/>
  <c r="G39" i="9"/>
  <c r="G2" i="12"/>
  <c r="G6" i="12"/>
  <c r="G10" i="12"/>
  <c r="G14" i="12"/>
  <c r="G18" i="12"/>
  <c r="G7" i="14"/>
  <c r="G15" i="14"/>
  <c r="G23" i="14"/>
  <c r="G31" i="14"/>
  <c r="G3" i="16"/>
  <c r="G5" i="16"/>
  <c r="G7" i="16"/>
  <c r="G9" i="16"/>
  <c r="G11" i="16"/>
  <c r="G13" i="16"/>
  <c r="G15" i="16"/>
  <c r="G17" i="16"/>
  <c r="G19" i="16"/>
  <c r="G21" i="16"/>
  <c r="G23" i="16"/>
  <c r="G19" i="7"/>
  <c r="G7" i="8"/>
  <c r="G16" i="9"/>
  <c r="G29" i="9"/>
  <c r="G4" i="15"/>
  <c r="G8" i="15"/>
  <c r="G12" i="15"/>
  <c r="G16" i="15"/>
  <c r="G20" i="15"/>
  <c r="G6" i="9"/>
  <c r="G23" i="9"/>
  <c r="G40" i="9"/>
  <c r="G4" i="14"/>
  <c r="G12" i="14"/>
  <c r="G20" i="14"/>
  <c r="G28" i="14"/>
  <c r="G36" i="14"/>
  <c r="G15" i="8"/>
  <c r="G13" i="9"/>
  <c r="G30" i="9"/>
  <c r="G5" i="13"/>
  <c r="G9" i="13"/>
  <c r="G13" i="13"/>
  <c r="G17" i="13"/>
  <c r="G21" i="13"/>
  <c r="Z24" i="2" l="1"/>
  <c r="Z16" i="22"/>
  <c r="AA16" i="22" s="1"/>
  <c r="I16" i="22" s="1"/>
  <c r="Z8" i="22"/>
  <c r="AA8" i="22" s="1"/>
  <c r="I8" i="22" s="1"/>
  <c r="Z12" i="23"/>
  <c r="AA12" i="23" s="1"/>
  <c r="I12" i="23" s="1"/>
  <c r="G12" i="23" s="1"/>
  <c r="Z18" i="2"/>
  <c r="AA18" i="2" s="1"/>
  <c r="I18" i="2" s="1"/>
  <c r="G18" i="2" s="1"/>
  <c r="Z9" i="22"/>
  <c r="AA9" i="22" s="1"/>
  <c r="I9" i="22" s="1"/>
  <c r="G9" i="22" s="1"/>
  <c r="Z34" i="24"/>
  <c r="AA34" i="24" s="1"/>
  <c r="I34" i="24" s="1"/>
  <c r="F34" i="24" s="1"/>
  <c r="Z23" i="2"/>
  <c r="AA23" i="2" s="1"/>
  <c r="I23" i="2" s="1"/>
  <c r="Z5" i="2"/>
  <c r="AA5" i="2" s="1"/>
  <c r="I5" i="2" s="1"/>
  <c r="Z12" i="2"/>
  <c r="AA12" i="2" s="1"/>
  <c r="I12" i="2" s="1"/>
  <c r="Z5" i="23"/>
  <c r="AA5" i="23" s="1"/>
  <c r="I5" i="23" s="1"/>
  <c r="F5" i="23" s="1"/>
  <c r="Z10" i="2"/>
  <c r="AA10" i="2" s="1"/>
  <c r="I10" i="2" s="1"/>
  <c r="Z33" i="24"/>
  <c r="AA33" i="24" s="1"/>
  <c r="I33" i="24" s="1"/>
  <c r="F33" i="24" s="1"/>
  <c r="Z20" i="22"/>
  <c r="AA20" i="22" s="1"/>
  <c r="I20" i="22" s="1"/>
  <c r="F20" i="22" s="1"/>
  <c r="Z37" i="24"/>
  <c r="AA37" i="24" s="1"/>
  <c r="I37" i="24" s="1"/>
  <c r="F37" i="24" s="1"/>
  <c r="Z7" i="22"/>
  <c r="AA7" i="22" s="1"/>
  <c r="I7" i="22" s="1"/>
  <c r="F7" i="22" s="1"/>
  <c r="Z21" i="24"/>
  <c r="AA21" i="24" s="1"/>
  <c r="I21" i="24" s="1"/>
  <c r="F21" i="24" s="1"/>
  <c r="Z31" i="23"/>
  <c r="AA31" i="23" s="1"/>
  <c r="I31" i="23" s="1"/>
  <c r="G31" i="23" s="1"/>
  <c r="Z36" i="24"/>
  <c r="AA36" i="24" s="1"/>
  <c r="I36" i="24" s="1"/>
  <c r="F36" i="24" s="1"/>
  <c r="Z15" i="24"/>
  <c r="AA15" i="24" s="1"/>
  <c r="I15" i="24" s="1"/>
  <c r="G15" i="24" s="1"/>
  <c r="Z6" i="22"/>
  <c r="AA6" i="22" s="1"/>
  <c r="I6" i="22" s="1"/>
  <c r="G6" i="22" s="1"/>
  <c r="Z10" i="23"/>
  <c r="AA10" i="23" s="1"/>
  <c r="I10" i="23" s="1"/>
  <c r="G10" i="23" s="1"/>
  <c r="Z9" i="2"/>
  <c r="AA9" i="2" s="1"/>
  <c r="I9" i="2" s="1"/>
  <c r="Z38" i="24"/>
  <c r="AA38" i="24" s="1"/>
  <c r="I38" i="24" s="1"/>
  <c r="G38" i="24" s="1"/>
  <c r="Z19" i="22"/>
  <c r="AA19" i="22" s="1"/>
  <c r="I19" i="22" s="1"/>
  <c r="F19" i="22" s="1"/>
  <c r="Z35" i="24"/>
  <c r="AA35" i="24" s="1"/>
  <c r="I35" i="24" s="1"/>
  <c r="F35" i="24" s="1"/>
  <c r="Z17" i="22"/>
  <c r="AA17" i="22" s="1"/>
  <c r="I17" i="22" s="1"/>
  <c r="G17" i="22" s="1"/>
  <c r="Z19" i="24"/>
  <c r="AA19" i="24" s="1"/>
  <c r="I19" i="24" s="1"/>
  <c r="G19" i="24" s="1"/>
  <c r="Z6" i="23"/>
  <c r="AA6" i="23" s="1"/>
  <c r="I6" i="23" s="1"/>
  <c r="G6" i="23" s="1"/>
  <c r="Z13" i="24"/>
  <c r="AA13" i="24" s="1"/>
  <c r="I13" i="24" s="1"/>
  <c r="G13" i="24" s="1"/>
  <c r="Z14" i="23"/>
  <c r="AA14" i="23" s="1"/>
  <c r="I14" i="23" s="1"/>
  <c r="G14" i="23" s="1"/>
  <c r="Z14" i="2"/>
  <c r="AA14" i="2" s="1"/>
  <c r="I14" i="2" s="1"/>
  <c r="Z29" i="24"/>
  <c r="AA29" i="24" s="1"/>
  <c r="I29" i="24" s="1"/>
  <c r="F29" i="24" s="1"/>
  <c r="Z40" i="23"/>
  <c r="AA40" i="23" s="1"/>
  <c r="I40" i="23" s="1"/>
  <c r="F40" i="23" s="1"/>
  <c r="Z14" i="22"/>
  <c r="AA14" i="22" s="1"/>
  <c r="I14" i="22" s="1"/>
  <c r="F14" i="22" s="1"/>
  <c r="Z6" i="2"/>
  <c r="AA6" i="2" s="1"/>
  <c r="I6" i="2" s="1"/>
  <c r="Z7" i="2"/>
  <c r="AA7" i="2" s="1"/>
  <c r="I7" i="2" s="1"/>
  <c r="Z21" i="22"/>
  <c r="AA21" i="22" s="1"/>
  <c r="I21" i="22" s="1"/>
  <c r="G21" i="22" s="1"/>
  <c r="Z12" i="24"/>
  <c r="AA12" i="24" s="1"/>
  <c r="I12" i="24" s="1"/>
  <c r="G12" i="24" s="1"/>
  <c r="Z26" i="22"/>
  <c r="AA26" i="22" s="1"/>
  <c r="I26" i="22" s="1"/>
  <c r="F26" i="22" s="1"/>
  <c r="Z9" i="24"/>
  <c r="AA9" i="24" s="1"/>
  <c r="I9" i="24" s="1"/>
  <c r="G9" i="24" s="1"/>
  <c r="Z4" i="22"/>
  <c r="AA4" i="22" s="1"/>
  <c r="I4" i="22" s="1"/>
  <c r="G4" i="22" s="1"/>
  <c r="Z4" i="24"/>
  <c r="AA4" i="24" s="1"/>
  <c r="I4" i="24" s="1"/>
  <c r="F4" i="24" s="1"/>
  <c r="Z41" i="23"/>
  <c r="AA41" i="23" s="1"/>
  <c r="I41" i="23" s="1"/>
  <c r="F41" i="23" s="1"/>
  <c r="Z25" i="22"/>
  <c r="AA25" i="22" s="1"/>
  <c r="I25" i="22" s="1"/>
  <c r="F25" i="22" s="1"/>
  <c r="Z14" i="24"/>
  <c r="AA14" i="24" s="1"/>
  <c r="I14" i="24" s="1"/>
  <c r="G14" i="24" s="1"/>
  <c r="Z8" i="2"/>
  <c r="AA8" i="2" s="1"/>
  <c r="I8" i="2" s="1"/>
  <c r="Z5" i="24"/>
  <c r="AA5" i="24" s="1"/>
  <c r="I5" i="24" s="1"/>
  <c r="G5" i="24" s="1"/>
  <c r="Z27" i="23"/>
  <c r="AA27" i="23" s="1"/>
  <c r="I27" i="23" s="1"/>
  <c r="F27" i="23" s="1"/>
  <c r="Z8" i="23"/>
  <c r="AA8" i="23" s="1"/>
  <c r="I8" i="23" s="1"/>
  <c r="F8" i="23" s="1"/>
  <c r="Z15" i="22"/>
  <c r="AA15" i="22" s="1"/>
  <c r="I15" i="22" s="1"/>
  <c r="G15" i="22" s="1"/>
  <c r="Z12" i="22"/>
  <c r="AA12" i="22" s="1"/>
  <c r="I12" i="22" s="1"/>
  <c r="F12" i="22" s="1"/>
  <c r="Z32" i="24"/>
  <c r="AA32" i="24" s="1"/>
  <c r="I32" i="24" s="1"/>
  <c r="G32" i="24" s="1"/>
  <c r="Z22" i="22"/>
  <c r="AA22" i="22" s="1"/>
  <c r="I22" i="22" s="1"/>
  <c r="G22" i="22" s="1"/>
  <c r="Z26" i="24"/>
  <c r="AA26" i="24" s="1"/>
  <c r="I26" i="24" s="1"/>
  <c r="F26" i="24" s="1"/>
  <c r="Z22" i="23"/>
  <c r="AA22" i="23" s="1"/>
  <c r="I22" i="23" s="1"/>
  <c r="G22" i="23" s="1"/>
  <c r="Z19" i="23"/>
  <c r="AA19" i="23" s="1"/>
  <c r="I19" i="23" s="1"/>
  <c r="F19" i="23" s="1"/>
  <c r="Z32" i="23"/>
  <c r="AA32" i="23" s="1"/>
  <c r="I32" i="23" s="1"/>
  <c r="G32" i="23" s="1"/>
  <c r="Z16" i="24"/>
  <c r="AA16" i="24" s="1"/>
  <c r="I16" i="24" s="1"/>
  <c r="F16" i="24" s="1"/>
  <c r="Z29" i="22"/>
  <c r="AA29" i="22" s="1"/>
  <c r="I29" i="22" s="1"/>
  <c r="F29" i="22" s="1"/>
  <c r="Z21" i="2"/>
  <c r="AA21" i="2" s="1"/>
  <c r="I21" i="2" s="1"/>
  <c r="F21" i="2" s="1"/>
  <c r="Z9" i="23"/>
  <c r="AA9" i="23" s="1"/>
  <c r="I9" i="23" s="1"/>
  <c r="G9" i="23" s="1"/>
  <c r="Z25" i="24"/>
  <c r="AA25" i="24" s="1"/>
  <c r="I25" i="24" s="1"/>
  <c r="G25" i="24" s="1"/>
  <c r="Z16" i="2"/>
  <c r="AA16" i="2" s="1"/>
  <c r="I16" i="2" s="1"/>
  <c r="Z5" i="22"/>
  <c r="AA5" i="22" s="1"/>
  <c r="I5" i="22" s="1"/>
  <c r="F5" i="22" s="1"/>
  <c r="Z8" i="24"/>
  <c r="AA8" i="24" s="1"/>
  <c r="I8" i="24" s="1"/>
  <c r="F8" i="24" s="1"/>
  <c r="Z43" i="23"/>
  <c r="AA43" i="23" s="1"/>
  <c r="I43" i="23" s="1"/>
  <c r="F43" i="23" s="1"/>
  <c r="Z20" i="24"/>
  <c r="AA20" i="24" s="1"/>
  <c r="I20" i="24" s="1"/>
  <c r="G20" i="24" s="1"/>
  <c r="Z21" i="23"/>
  <c r="AA21" i="23" s="1"/>
  <c r="I21" i="23" s="1"/>
  <c r="G21" i="23" s="1"/>
  <c r="Z4" i="2"/>
  <c r="AA4" i="2" s="1"/>
  <c r="I4" i="2" s="1"/>
  <c r="Z18" i="23"/>
  <c r="AA18" i="23" s="1"/>
  <c r="I18" i="23" s="1"/>
  <c r="G18" i="23" s="1"/>
  <c r="Z20" i="2"/>
  <c r="AA20" i="2" s="1"/>
  <c r="I20" i="2" s="1"/>
  <c r="Z11" i="24"/>
  <c r="AA11" i="24" s="1"/>
  <c r="I11" i="24" s="1"/>
  <c r="G11" i="24" s="1"/>
  <c r="Z11" i="22"/>
  <c r="AA11" i="22" s="1"/>
  <c r="I11" i="22" s="1"/>
  <c r="G11" i="22" s="1"/>
  <c r="Z7" i="24"/>
  <c r="AA7" i="24" s="1"/>
  <c r="I7" i="24" s="1"/>
  <c r="G7" i="24" s="1"/>
  <c r="Z17" i="24"/>
  <c r="AA17" i="24" s="1"/>
  <c r="I17" i="24" s="1"/>
  <c r="G17" i="24" s="1"/>
  <c r="Z15" i="2"/>
  <c r="AA15" i="2" s="1"/>
  <c r="I15" i="2" s="1"/>
  <c r="Z13" i="23"/>
  <c r="AA13" i="23" s="1"/>
  <c r="I13" i="23" s="1"/>
  <c r="G13" i="23" s="1"/>
  <c r="Z18" i="22"/>
  <c r="AA18" i="22" s="1"/>
  <c r="I18" i="22" s="1"/>
  <c r="F18" i="22" s="1"/>
  <c r="Z45" i="23"/>
  <c r="AA45" i="23" s="1"/>
  <c r="I45" i="23" s="1"/>
  <c r="F45" i="23" s="1"/>
  <c r="Z38" i="23"/>
  <c r="AA38" i="23" s="1"/>
  <c r="I38" i="23" s="1"/>
  <c r="G38" i="23" s="1"/>
  <c r="Z13" i="2"/>
  <c r="AA13" i="2" s="1"/>
  <c r="I13" i="2" s="1"/>
  <c r="Z28" i="23"/>
  <c r="AA28" i="23" s="1"/>
  <c r="I28" i="23" s="1"/>
  <c r="F28" i="23" s="1"/>
  <c r="Z11" i="2"/>
  <c r="AA11" i="2" s="1"/>
  <c r="I11" i="2" s="1"/>
  <c r="Z4" i="23"/>
  <c r="AA4" i="23" s="1"/>
  <c r="I4" i="23" s="1"/>
  <c r="G4" i="23" s="1"/>
  <c r="Z13" i="22"/>
  <c r="AA13" i="22" s="1"/>
  <c r="I13" i="22" s="1"/>
  <c r="G13" i="22" s="1"/>
  <c r="Z27" i="24"/>
  <c r="AA27" i="24" s="1"/>
  <c r="I27" i="24" s="1"/>
  <c r="F27" i="24" s="1"/>
  <c r="Z16" i="23"/>
  <c r="AA16" i="23" s="1"/>
  <c r="I16" i="23" s="1"/>
  <c r="F16" i="23" s="1"/>
  <c r="Z10" i="24"/>
  <c r="AA10" i="24" s="1"/>
  <c r="I10" i="24" s="1"/>
  <c r="G10" i="24" s="1"/>
  <c r="Z39" i="23"/>
  <c r="AA39" i="23" s="1"/>
  <c r="I39" i="23" s="1"/>
  <c r="G39" i="23" s="1"/>
  <c r="Z20" i="23"/>
  <c r="AA20" i="23" s="1"/>
  <c r="I20" i="23" s="1"/>
  <c r="G20" i="23" s="1"/>
  <c r="Z7" i="23"/>
  <c r="AA7" i="23" s="1"/>
  <c r="I7" i="23" s="1"/>
  <c r="G7" i="23" s="1"/>
  <c r="Z11" i="23"/>
  <c r="AA11" i="23" s="1"/>
  <c r="I11" i="23" s="1"/>
  <c r="F11" i="23" s="1"/>
  <c r="Z15" i="23"/>
  <c r="AA15" i="23" s="1"/>
  <c r="I15" i="23" s="1"/>
  <c r="G15" i="23" s="1"/>
  <c r="Z31" i="24"/>
  <c r="AA31" i="24" s="1"/>
  <c r="I31" i="24" s="1"/>
  <c r="G31" i="24" s="1"/>
  <c r="Z10" i="22"/>
  <c r="AA10" i="22" s="1"/>
  <c r="I10" i="22" s="1"/>
  <c r="F10" i="22" s="1"/>
  <c r="Z18" i="24"/>
  <c r="AA18" i="24" s="1"/>
  <c r="I18" i="24" s="1"/>
  <c r="G18" i="24" s="1"/>
  <c r="Z17" i="23"/>
  <c r="AA17" i="23" s="1"/>
  <c r="I17" i="23" s="1"/>
  <c r="F17" i="23" s="1"/>
  <c r="Z6" i="24"/>
  <c r="AA6" i="24" s="1"/>
  <c r="I6" i="24" s="1"/>
  <c r="F6" i="24" s="1"/>
  <c r="G25" i="22"/>
  <c r="F12" i="23"/>
  <c r="X16" i="2"/>
  <c r="H16" i="2" s="1"/>
  <c r="X13" i="2"/>
  <c r="H13" i="2" s="1"/>
  <c r="X12" i="2"/>
  <c r="H12" i="2" s="1"/>
  <c r="X59" i="2"/>
  <c r="H59" i="2" s="1"/>
  <c r="X51" i="2"/>
  <c r="H51" i="2" s="1"/>
  <c r="X43" i="2"/>
  <c r="H43" i="2" s="1"/>
  <c r="X35" i="2"/>
  <c r="H35" i="2" s="1"/>
  <c r="X27" i="2"/>
  <c r="H27" i="2" s="1"/>
  <c r="X14" i="2"/>
  <c r="H14" i="2" s="1"/>
  <c r="X34" i="2"/>
  <c r="H34" i="2" s="1"/>
  <c r="X56" i="2"/>
  <c r="H56" i="2" s="1"/>
  <c r="X48" i="2"/>
  <c r="H48" i="2" s="1"/>
  <c r="X40" i="2"/>
  <c r="H40" i="2" s="1"/>
  <c r="X32" i="2"/>
  <c r="H32" i="2" s="1"/>
  <c r="X22" i="2"/>
  <c r="H22" i="2" s="1"/>
  <c r="X41" i="2"/>
  <c r="H41" i="2" s="1"/>
  <c r="X15" i="2"/>
  <c r="H15" i="2" s="1"/>
  <c r="X26" i="2"/>
  <c r="H26" i="2" s="1"/>
  <c r="X57" i="2"/>
  <c r="H57" i="2" s="1"/>
  <c r="X49" i="2"/>
  <c r="H49" i="2" s="1"/>
  <c r="X33" i="2"/>
  <c r="H33" i="2" s="1"/>
  <c r="X25" i="2"/>
  <c r="H25" i="2" s="1"/>
  <c r="X54" i="2"/>
  <c r="H54" i="2" s="1"/>
  <c r="X46" i="2"/>
  <c r="H46" i="2" s="1"/>
  <c r="X38" i="2"/>
  <c r="H38" i="2" s="1"/>
  <c r="X30" i="2"/>
  <c r="H30" i="2" s="1"/>
  <c r="X19" i="2"/>
  <c r="H19" i="2" s="1"/>
  <c r="X6" i="2"/>
  <c r="H6" i="2" s="1"/>
  <c r="X10" i="2"/>
  <c r="H10" i="2" s="1"/>
  <c r="X11" i="2"/>
  <c r="H11" i="2" s="1"/>
  <c r="X50" i="2"/>
  <c r="H50" i="2" s="1"/>
  <c r="X55" i="2"/>
  <c r="H55" i="2" s="1"/>
  <c r="X47" i="2"/>
  <c r="H47" i="2" s="1"/>
  <c r="X39" i="2"/>
  <c r="H39" i="2" s="1"/>
  <c r="X31" i="2"/>
  <c r="H31" i="2" s="1"/>
  <c r="X24" i="2"/>
  <c r="H24" i="2" s="1"/>
  <c r="X9" i="2"/>
  <c r="H9" i="2" s="1"/>
  <c r="X58" i="2"/>
  <c r="H58" i="2" s="1"/>
  <c r="X60" i="2"/>
  <c r="H60" i="2" s="1"/>
  <c r="X52" i="2"/>
  <c r="H52" i="2" s="1"/>
  <c r="X44" i="2"/>
  <c r="H44" i="2" s="1"/>
  <c r="X36" i="2"/>
  <c r="H36" i="2" s="1"/>
  <c r="X28" i="2"/>
  <c r="H28" i="2" s="1"/>
  <c r="X23" i="2"/>
  <c r="H23" i="2" s="1"/>
  <c r="X7" i="2"/>
  <c r="H7" i="2" s="1"/>
  <c r="X8" i="2"/>
  <c r="H8" i="2" s="1"/>
  <c r="X5" i="2"/>
  <c r="H5" i="2" s="1"/>
  <c r="X4" i="2"/>
  <c r="H4" i="2" s="1"/>
  <c r="X42" i="2"/>
  <c r="H42" i="2" s="1"/>
  <c r="X53" i="2"/>
  <c r="H53" i="2" s="1"/>
  <c r="X45" i="2"/>
  <c r="H45" i="2" s="1"/>
  <c r="X37" i="2"/>
  <c r="H37" i="2" s="1"/>
  <c r="X29" i="2"/>
  <c r="H29" i="2" s="1"/>
  <c r="X17" i="2"/>
  <c r="H17" i="2" s="1"/>
  <c r="X20" i="2"/>
  <c r="H20" i="2" s="1"/>
  <c r="AA56" i="2"/>
  <c r="I56" i="2" s="1"/>
  <c r="AA48" i="2"/>
  <c r="I48" i="2" s="1"/>
  <c r="AA58" i="2"/>
  <c r="I58" i="2" s="1"/>
  <c r="AA59" i="2"/>
  <c r="I59" i="2" s="1"/>
  <c r="AA51" i="2"/>
  <c r="I51" i="2" s="1"/>
  <c r="AA43" i="2"/>
  <c r="I43" i="2" s="1"/>
  <c r="AA35" i="2"/>
  <c r="I35" i="2" s="1"/>
  <c r="AA27" i="2"/>
  <c r="I27" i="2" s="1"/>
  <c r="AA40" i="2"/>
  <c r="I40" i="2" s="1"/>
  <c r="AA46" i="2"/>
  <c r="I46" i="2" s="1"/>
  <c r="AA57" i="2"/>
  <c r="I57" i="2" s="1"/>
  <c r="AA49" i="2"/>
  <c r="I49" i="2" s="1"/>
  <c r="AA41" i="2"/>
  <c r="I41" i="2" s="1"/>
  <c r="AA33" i="2"/>
  <c r="I33" i="2" s="1"/>
  <c r="AA25" i="2"/>
  <c r="I25" i="2" s="1"/>
  <c r="AA32" i="2"/>
  <c r="I32" i="2" s="1"/>
  <c r="AA54" i="2"/>
  <c r="I54" i="2" s="1"/>
  <c r="AA44" i="2"/>
  <c r="I44" i="2" s="1"/>
  <c r="AA52" i="2"/>
  <c r="I52" i="2" s="1"/>
  <c r="AA36" i="2"/>
  <c r="I36" i="2" s="1"/>
  <c r="AA28" i="2"/>
  <c r="I28" i="2" s="1"/>
  <c r="AA42" i="2"/>
  <c r="I42" i="2" s="1"/>
  <c r="AA38" i="2"/>
  <c r="I38" i="2" s="1"/>
  <c r="AA55" i="2"/>
  <c r="I55" i="2" s="1"/>
  <c r="AA47" i="2"/>
  <c r="I47" i="2" s="1"/>
  <c r="AA39" i="2"/>
  <c r="I39" i="2" s="1"/>
  <c r="AA31" i="2"/>
  <c r="I31" i="2" s="1"/>
  <c r="AA24" i="2"/>
  <c r="I24" i="2" s="1"/>
  <c r="AA22" i="2"/>
  <c r="I22" i="2" s="1"/>
  <c r="AA34" i="2"/>
  <c r="I34" i="2" s="1"/>
  <c r="AA30" i="2"/>
  <c r="I30" i="2" s="1"/>
  <c r="AA50" i="2"/>
  <c r="I50" i="2" s="1"/>
  <c r="AA19" i="2"/>
  <c r="I19" i="2" s="1"/>
  <c r="AA26" i="2"/>
  <c r="I26" i="2" s="1"/>
  <c r="AA53" i="2"/>
  <c r="I53" i="2" s="1"/>
  <c r="AA45" i="2"/>
  <c r="I45" i="2" s="1"/>
  <c r="AA37" i="2"/>
  <c r="I37" i="2" s="1"/>
  <c r="AA29" i="2"/>
  <c r="I29" i="2" s="1"/>
  <c r="AA17" i="2"/>
  <c r="I17" i="2" s="1"/>
  <c r="AA60" i="2"/>
  <c r="I60" i="2" s="1"/>
  <c r="F6" i="22" l="1"/>
  <c r="G41" i="23"/>
  <c r="F13" i="24"/>
  <c r="F10" i="23"/>
  <c r="G20" i="22"/>
  <c r="F9" i="23"/>
  <c r="F21" i="22"/>
  <c r="G21" i="2"/>
  <c r="F13" i="23"/>
  <c r="F4" i="23"/>
  <c r="F17" i="24"/>
  <c r="F5" i="24"/>
  <c r="F6" i="23"/>
  <c r="F18" i="2"/>
  <c r="F21" i="23"/>
  <c r="G11" i="23"/>
  <c r="F32" i="24"/>
  <c r="G33" i="24"/>
  <c r="F38" i="24"/>
  <c r="F7" i="23"/>
  <c r="F17" i="22"/>
  <c r="F14" i="23"/>
  <c r="G37" i="24"/>
  <c r="F31" i="24"/>
  <c r="F9" i="22"/>
  <c r="G26" i="24"/>
  <c r="F12" i="24"/>
  <c r="G34" i="24"/>
  <c r="F15" i="23"/>
  <c r="F13" i="22"/>
  <c r="F18" i="23"/>
  <c r="F22" i="22"/>
  <c r="F14" i="24"/>
  <c r="F25" i="24"/>
  <c r="G16" i="22"/>
  <c r="F16" i="22"/>
  <c r="F32" i="23"/>
  <c r="G12" i="22"/>
  <c r="F19" i="24"/>
  <c r="G29" i="22"/>
  <c r="F20" i="24"/>
  <c r="F15" i="24"/>
  <c r="G27" i="24"/>
  <c r="G18" i="22"/>
  <c r="G8" i="24"/>
  <c r="G35" i="24"/>
  <c r="F11" i="22"/>
  <c r="F8" i="22"/>
  <c r="G8" i="22"/>
  <c r="G6" i="24"/>
  <c r="F39" i="23"/>
  <c r="F31" i="23"/>
  <c r="G17" i="23"/>
  <c r="G8" i="23"/>
  <c r="F4" i="22"/>
  <c r="G40" i="23"/>
  <c r="G5" i="23"/>
  <c r="G16" i="24"/>
  <c r="F15" i="22"/>
  <c r="G4" i="24"/>
  <c r="F38" i="23"/>
  <c r="G21" i="24"/>
  <c r="G5" i="22"/>
  <c r="F7" i="24"/>
  <c r="F9" i="24"/>
  <c r="G19" i="22"/>
  <c r="F18" i="24"/>
  <c r="G19" i="23"/>
  <c r="G14" i="22"/>
  <c r="G29" i="24"/>
  <c r="F20" i="23"/>
  <c r="F10" i="24"/>
  <c r="G28" i="23"/>
  <c r="F11" i="24"/>
  <c r="G43" i="23"/>
  <c r="G27" i="23"/>
  <c r="G36" i="24"/>
  <c r="G16" i="23"/>
  <c r="G7" i="22"/>
  <c r="F22" i="23"/>
  <c r="G10" i="22"/>
  <c r="G45" i="23"/>
  <c r="G26" i="22"/>
  <c r="G52" i="2"/>
  <c r="F52" i="2"/>
  <c r="F44" i="2"/>
  <c r="G44" i="2"/>
  <c r="G30" i="2"/>
  <c r="F30" i="2"/>
  <c r="F54" i="2"/>
  <c r="G54" i="2"/>
  <c r="F23" i="2"/>
  <c r="G23" i="2"/>
  <c r="F58" i="2"/>
  <c r="G58" i="2"/>
  <c r="G45" i="2"/>
  <c r="F45" i="2"/>
  <c r="G53" i="2"/>
  <c r="F53" i="2"/>
  <c r="G57" i="2"/>
  <c r="F57" i="2"/>
  <c r="G60" i="2"/>
  <c r="F60" i="2"/>
  <c r="G12" i="2"/>
  <c r="F12" i="2"/>
  <c r="G31" i="2"/>
  <c r="F31" i="2"/>
  <c r="G50" i="2"/>
  <c r="F50" i="2"/>
  <c r="G59" i="2"/>
  <c r="F59" i="2"/>
  <c r="F47" i="2"/>
  <c r="G47" i="2"/>
  <c r="G11" i="2"/>
  <c r="F11" i="2"/>
  <c r="G34" i="2"/>
  <c r="F34" i="2"/>
  <c r="F55" i="2"/>
  <c r="G55" i="2"/>
  <c r="G32" i="2"/>
  <c r="F32" i="2"/>
  <c r="G40" i="2"/>
  <c r="F40" i="2"/>
  <c r="G4" i="2"/>
  <c r="F4" i="2"/>
  <c r="F8" i="2"/>
  <c r="G8" i="2"/>
  <c r="F22" i="2"/>
  <c r="G22" i="2"/>
  <c r="G38" i="2"/>
  <c r="F38" i="2"/>
  <c r="F15" i="2"/>
  <c r="G15" i="2"/>
  <c r="G14" i="2"/>
  <c r="F14" i="2"/>
  <c r="G48" i="2"/>
  <c r="F48" i="2"/>
  <c r="F17" i="2"/>
  <c r="G17" i="2"/>
  <c r="F16" i="2"/>
  <c r="G16" i="2"/>
  <c r="G20" i="2"/>
  <c r="F20" i="2"/>
  <c r="G42" i="2"/>
  <c r="F42" i="2"/>
  <c r="G25" i="2"/>
  <c r="F25" i="2"/>
  <c r="G27" i="2"/>
  <c r="F27" i="2"/>
  <c r="G56" i="2"/>
  <c r="F56" i="2"/>
  <c r="G29" i="2"/>
  <c r="F29" i="2"/>
  <c r="F7" i="2"/>
  <c r="G7" i="2"/>
  <c r="F10" i="2"/>
  <c r="G10" i="2"/>
  <c r="F28" i="2"/>
  <c r="G28" i="2"/>
  <c r="F33" i="2"/>
  <c r="G33" i="2"/>
  <c r="G35" i="2"/>
  <c r="F35" i="2"/>
  <c r="F13" i="2"/>
  <c r="G13" i="2"/>
  <c r="F49" i="2"/>
  <c r="G49" i="2"/>
  <c r="F39" i="2"/>
  <c r="G39" i="2"/>
  <c r="F26" i="2"/>
  <c r="G26" i="2"/>
  <c r="G46" i="2"/>
  <c r="F46" i="2"/>
  <c r="F37" i="2"/>
  <c r="G37" i="2"/>
  <c r="G19" i="2"/>
  <c r="F19" i="2"/>
  <c r="G24" i="2"/>
  <c r="F24" i="2"/>
  <c r="G36" i="2"/>
  <c r="F36" i="2"/>
  <c r="G41" i="2"/>
  <c r="F41" i="2"/>
  <c r="G43" i="2"/>
  <c r="F43" i="2"/>
  <c r="F9" i="2"/>
  <c r="G9" i="2"/>
  <c r="F5" i="2"/>
  <c r="G5" i="2"/>
  <c r="G51" i="2"/>
  <c r="F51" i="2"/>
  <c r="G6" i="2"/>
  <c r="F6" i="2"/>
  <c r="E46" i="23" l="1"/>
  <c r="E37" i="23"/>
  <c r="E28" i="22"/>
  <c r="E44" i="23"/>
  <c r="E33" i="23"/>
  <c r="E36" i="23"/>
  <c r="E42" i="23"/>
  <c r="E26" i="23"/>
  <c r="E28" i="24"/>
  <c r="E39" i="24"/>
  <c r="E29" i="23"/>
  <c r="E35" i="23"/>
  <c r="E23" i="24"/>
  <c r="E27" i="22"/>
  <c r="E23" i="22"/>
  <c r="E25" i="23"/>
  <c r="E30" i="24"/>
  <c r="E23" i="23"/>
  <c r="E24" i="23"/>
  <c r="E22" i="24"/>
  <c r="E30" i="23"/>
  <c r="E34" i="23"/>
  <c r="E24" i="24"/>
  <c r="E24" i="22"/>
  <c r="E43" i="2"/>
  <c r="E29" i="2"/>
  <c r="E42" i="2"/>
  <c r="E48" i="2"/>
  <c r="E32" i="2"/>
  <c r="E45" i="2"/>
  <c r="E30" i="2"/>
  <c r="E26" i="2"/>
  <c r="E19" i="2"/>
  <c r="E39" i="2"/>
  <c r="E33" i="2"/>
  <c r="E22" i="2"/>
  <c r="E47" i="2"/>
  <c r="E54" i="2"/>
  <c r="E51" i="2"/>
  <c r="E41" i="2"/>
  <c r="E56" i="2"/>
  <c r="E59" i="2"/>
  <c r="E60" i="2"/>
  <c r="E37" i="2"/>
  <c r="E49" i="2"/>
  <c r="E28" i="2"/>
  <c r="E55" i="2"/>
  <c r="E58" i="2"/>
  <c r="E44" i="2"/>
  <c r="E17" i="2"/>
  <c r="E46" i="2"/>
  <c r="E27" i="2"/>
  <c r="E34" i="2"/>
  <c r="E50" i="2"/>
  <c r="E57" i="2"/>
  <c r="E52" i="2"/>
  <c r="E36" i="2"/>
  <c r="E24" i="2"/>
  <c r="E35" i="2"/>
  <c r="E25" i="2"/>
  <c r="E38" i="2"/>
  <c r="E40" i="2"/>
  <c r="E31" i="2"/>
  <c r="E53" i="2"/>
  <c r="E16" i="22"/>
  <c r="E8" i="22"/>
  <c r="E11" i="22"/>
  <c r="E5" i="22"/>
  <c r="E13" i="22"/>
  <c r="E22" i="22"/>
  <c r="E14" i="22"/>
  <c r="E17" i="22"/>
  <c r="E4" i="22"/>
  <c r="E29" i="22"/>
  <c r="E6" i="22"/>
  <c r="E21" i="22"/>
  <c r="E15" i="22"/>
  <c r="E19" i="22"/>
  <c r="E7" i="22"/>
  <c r="E9" i="22"/>
  <c r="E18" i="22"/>
  <c r="E26" i="22"/>
  <c r="E19" i="24"/>
  <c r="E12" i="24"/>
  <c r="E25" i="22"/>
  <c r="E20" i="22"/>
  <c r="E10" i="22"/>
  <c r="E12" i="22"/>
  <c r="E11" i="24"/>
  <c r="E18" i="24"/>
  <c r="E4" i="24"/>
  <c r="E10" i="24"/>
  <c r="E38" i="24"/>
  <c r="E15" i="24"/>
  <c r="E5" i="24"/>
  <c r="E8" i="24"/>
  <c r="E35" i="24"/>
  <c r="E17" i="24"/>
  <c r="E27" i="24"/>
  <c r="E14" i="24"/>
  <c r="E9" i="23"/>
  <c r="E9" i="24"/>
  <c r="E32" i="24"/>
  <c r="E33" i="24"/>
  <c r="E20" i="24"/>
  <c r="E34" i="24"/>
  <c r="E7" i="24"/>
  <c r="E27" i="23"/>
  <c r="E11" i="23"/>
  <c r="E16" i="23"/>
  <c r="E32" i="23"/>
  <c r="E36" i="24"/>
  <c r="E12" i="23"/>
  <c r="E15" i="23"/>
  <c r="E31" i="24"/>
  <c r="E37" i="24"/>
  <c r="E26" i="24"/>
  <c r="E25" i="24"/>
  <c r="E17" i="23"/>
  <c r="E21" i="24"/>
  <c r="E6" i="24"/>
  <c r="E4" i="23"/>
  <c r="E16" i="24"/>
  <c r="E28" i="23"/>
  <c r="E6" i="23"/>
  <c r="E22" i="23"/>
  <c r="E20" i="23"/>
  <c r="E13" i="24"/>
  <c r="E29" i="24"/>
  <c r="E41" i="23"/>
  <c r="E18" i="23"/>
  <c r="E43" i="23"/>
  <c r="E31" i="23"/>
  <c r="E8" i="23"/>
  <c r="E14" i="23"/>
  <c r="E10" i="23"/>
  <c r="E5" i="23"/>
  <c r="E7" i="23"/>
  <c r="E45" i="23"/>
  <c r="E39" i="23"/>
  <c r="E38" i="23"/>
  <c r="E13" i="23"/>
  <c r="E21" i="23"/>
  <c r="E40" i="23"/>
  <c r="E19" i="23"/>
  <c r="E6" i="2"/>
  <c r="E18" i="2"/>
  <c r="E11" i="2"/>
  <c r="E9" i="2"/>
  <c r="E7" i="2"/>
  <c r="E20" i="2"/>
  <c r="E14" i="2"/>
  <c r="E8" i="2"/>
  <c r="E4" i="2"/>
  <c r="E12" i="2"/>
  <c r="E21" i="2"/>
  <c r="E5" i="2"/>
  <c r="E13" i="2"/>
  <c r="E10" i="2"/>
  <c r="E16" i="2"/>
  <c r="E15" i="2"/>
  <c r="E2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<sst xmlns="http://schemas.openxmlformats.org/spreadsheetml/2006/main" count="2950" uniqueCount="492">
  <si>
    <t>Platz</t>
  </si>
  <si>
    <t>Punkte</t>
  </si>
  <si>
    <t>Alsfeld</t>
  </si>
  <si>
    <t>Frischborn</t>
  </si>
  <si>
    <t>Lauterbach</t>
  </si>
  <si>
    <t>Niederaula</t>
  </si>
  <si>
    <t>Stockhausen</t>
  </si>
  <si>
    <t>Angersbach</t>
  </si>
  <si>
    <t>Gesamtwertung</t>
  </si>
  <si>
    <t>Sprint</t>
  </si>
  <si>
    <t>Stoß</t>
  </si>
  <si>
    <t>Weit</t>
  </si>
  <si>
    <t>Hindernissprint</t>
  </si>
  <si>
    <t>Schlagwurf</t>
  </si>
  <si>
    <t>Name</t>
  </si>
  <si>
    <t>Geschlecht</t>
  </si>
  <si>
    <t>Jahrgang</t>
  </si>
  <si>
    <t>Verein</t>
  </si>
  <si>
    <t>Teilnahmen</t>
  </si>
  <si>
    <t>Leistung</t>
  </si>
  <si>
    <t>Rang</t>
  </si>
  <si>
    <t>m</t>
  </si>
  <si>
    <t>w</t>
  </si>
  <si>
    <t>Prüfung Name</t>
  </si>
  <si>
    <t>jede 2. Zeile entfernen</t>
  </si>
  <si>
    <t>Ludwig</t>
  </si>
  <si>
    <t>Jakob</t>
  </si>
  <si>
    <t>Krusche</t>
  </si>
  <si>
    <t>Malte</t>
  </si>
  <si>
    <t>Grabow</t>
  </si>
  <si>
    <t>Max</t>
  </si>
  <si>
    <t>Splitt</t>
  </si>
  <si>
    <t>Thore</t>
  </si>
  <si>
    <t>Hasoun</t>
  </si>
  <si>
    <t>Rami</t>
  </si>
  <si>
    <t>Lerch</t>
  </si>
  <si>
    <t>Beyer</t>
  </si>
  <si>
    <t>Leonas</t>
  </si>
  <si>
    <t>Bernhardt</t>
  </si>
  <si>
    <t>Lucas</t>
  </si>
  <si>
    <t>Steinacker</t>
  </si>
  <si>
    <t>Thomas</t>
  </si>
  <si>
    <t>Wahl</t>
  </si>
  <si>
    <t>Friedrich</t>
  </si>
  <si>
    <t>Habl</t>
  </si>
  <si>
    <t>Luca</t>
  </si>
  <si>
    <t>Dehnel</t>
  </si>
  <si>
    <t>Jonathan</t>
  </si>
  <si>
    <t>Gilbert</t>
  </si>
  <si>
    <t>Maximilian</t>
  </si>
  <si>
    <t>Röse</t>
  </si>
  <si>
    <t>Richard</t>
  </si>
  <si>
    <t>Jannes</t>
  </si>
  <si>
    <t>Schmidt</t>
  </si>
  <si>
    <t>Caspar</t>
  </si>
  <si>
    <t>Hess</t>
  </si>
  <si>
    <t>Liam</t>
  </si>
  <si>
    <t>Wierzchucki</t>
  </si>
  <si>
    <t>Ben</t>
  </si>
  <si>
    <t>Rausch</t>
  </si>
  <si>
    <t>Marlon</t>
  </si>
  <si>
    <t>Liesner</t>
  </si>
  <si>
    <t>Ortwein</t>
  </si>
  <si>
    <t>Emil</t>
  </si>
  <si>
    <t>Illgen</t>
  </si>
  <si>
    <t>Emmi</t>
  </si>
  <si>
    <t>Pettermann</t>
  </si>
  <si>
    <t>Nora</t>
  </si>
  <si>
    <t>Möller</t>
  </si>
  <si>
    <t>Liel</t>
  </si>
  <si>
    <t>Heiß</t>
  </si>
  <si>
    <t>Pauline</t>
  </si>
  <si>
    <t>Weiland</t>
  </si>
  <si>
    <t>Ida</t>
  </si>
  <si>
    <t>Renker</t>
  </si>
  <si>
    <t>Ella</t>
  </si>
  <si>
    <t>Wicke</t>
  </si>
  <si>
    <t>Lina</t>
  </si>
  <si>
    <t>Hanna</t>
  </si>
  <si>
    <t>Jost</t>
  </si>
  <si>
    <t>Mila</t>
  </si>
  <si>
    <t>Scheuermann</t>
  </si>
  <si>
    <t>Marie</t>
  </si>
  <si>
    <t>Weppler</t>
  </si>
  <si>
    <t>Paula</t>
  </si>
  <si>
    <t>Zimmermann</t>
  </si>
  <si>
    <t>Emma</t>
  </si>
  <si>
    <t>Kimpel</t>
  </si>
  <si>
    <t>Stark</t>
  </si>
  <si>
    <t>Franziska</t>
  </si>
  <si>
    <t>Dickert</t>
  </si>
  <si>
    <t>Finja</t>
  </si>
  <si>
    <t>Landsiedel</t>
  </si>
  <si>
    <t>Rosa</t>
  </si>
  <si>
    <t>Röhrig</t>
  </si>
  <si>
    <t>Valerie</t>
  </si>
  <si>
    <t>Schrimpf</t>
  </si>
  <si>
    <t>Johanna</t>
  </si>
  <si>
    <t>Ahne</t>
  </si>
  <si>
    <t>Lisann</t>
  </si>
  <si>
    <t>Bugge</t>
  </si>
  <si>
    <t>Marta</t>
  </si>
  <si>
    <t>Maiwald</t>
  </si>
  <si>
    <t>Amelie</t>
  </si>
  <si>
    <t>Hainbuch</t>
  </si>
  <si>
    <t>Leana</t>
  </si>
  <si>
    <t>Burgschweiger</t>
  </si>
  <si>
    <t>Kurz</t>
  </si>
  <si>
    <t>Heddrich</t>
  </si>
  <si>
    <t>Helena</t>
  </si>
  <si>
    <t>Retzlaff</t>
  </si>
  <si>
    <t>Leonie</t>
  </si>
  <si>
    <t>Dickhaut</t>
  </si>
  <si>
    <t>Annika</t>
  </si>
  <si>
    <t>Penrod</t>
  </si>
  <si>
    <t>*</t>
  </si>
  <si>
    <t>Paul</t>
  </si>
  <si>
    <t>Türkmen</t>
  </si>
  <si>
    <t>Sinan</t>
  </si>
  <si>
    <t>Zielinski</t>
  </si>
  <si>
    <t>Lena</t>
  </si>
  <si>
    <t>Lotte</t>
  </si>
  <si>
    <t>Reuber</t>
  </si>
  <si>
    <t>Konrad</t>
  </si>
  <si>
    <t>Kraft</t>
  </si>
  <si>
    <t>Mathilda</t>
  </si>
  <si>
    <t>Göbel</t>
  </si>
  <si>
    <t>Eydt</t>
  </si>
  <si>
    <t>Sophie</t>
  </si>
  <si>
    <t>Trabes</t>
  </si>
  <si>
    <t>Leila</t>
  </si>
  <si>
    <t>Günther</t>
  </si>
  <si>
    <t>Wilhelm</t>
  </si>
  <si>
    <t>Hannes</t>
  </si>
  <si>
    <t>Loll</t>
  </si>
  <si>
    <t>Charlotte</t>
  </si>
  <si>
    <t>Berger</t>
  </si>
  <si>
    <t>De Maertelaere</t>
  </si>
  <si>
    <t>Drehwurf</t>
  </si>
  <si>
    <t>Hofmann</t>
  </si>
  <si>
    <t>Liv</t>
  </si>
  <si>
    <t>Vogt</t>
  </si>
  <si>
    <t>Anna</t>
  </si>
  <si>
    <t>Finn Marlon</t>
  </si>
  <si>
    <t>Klug</t>
  </si>
  <si>
    <t>Thea</t>
  </si>
  <si>
    <t>Logan</t>
  </si>
  <si>
    <t>Braun</t>
  </si>
  <si>
    <t>Langefeld</t>
  </si>
  <si>
    <t>Merle</t>
  </si>
  <si>
    <t>Weitsprung</t>
  </si>
  <si>
    <t>Donath</t>
  </si>
  <si>
    <t>Aris</t>
  </si>
  <si>
    <t>Hochsprung</t>
  </si>
  <si>
    <t>Herbstein</t>
  </si>
  <si>
    <t>Wurf</t>
  </si>
  <si>
    <t>Stab</t>
  </si>
  <si>
    <t>TU10_Alsfeld</t>
  </si>
  <si>
    <t>TU10_Frischborn</t>
  </si>
  <si>
    <t>TU10_Niederaula</t>
  </si>
  <si>
    <t>TU10_Stockhausen</t>
  </si>
  <si>
    <t>TU10_Angersbach</t>
  </si>
  <si>
    <t>TU10_Lauterbach</t>
  </si>
  <si>
    <t>TU10_Herbstein</t>
  </si>
  <si>
    <t>Kemmler</t>
  </si>
  <si>
    <t>Annabell</t>
  </si>
  <si>
    <t>Nele</t>
  </si>
  <si>
    <t>Orth</t>
  </si>
  <si>
    <t>Milan</t>
  </si>
  <si>
    <t>Bastian</t>
  </si>
  <si>
    <t>Weiß</t>
  </si>
  <si>
    <t>Jona</t>
  </si>
  <si>
    <t>Dukart</t>
  </si>
  <si>
    <t>Sam</t>
  </si>
  <si>
    <t>Schindler</t>
  </si>
  <si>
    <t>Lilli</t>
  </si>
  <si>
    <t>Melanie</t>
  </si>
  <si>
    <t>Blum</t>
  </si>
  <si>
    <t>Lennard</t>
  </si>
  <si>
    <t>Lachenmaier</t>
  </si>
  <si>
    <t>Andrej</t>
  </si>
  <si>
    <t>Feik</t>
  </si>
  <si>
    <t>Jette</t>
  </si>
  <si>
    <t>Dörr</t>
  </si>
  <si>
    <t>Höpp</t>
  </si>
  <si>
    <t>Emily</t>
  </si>
  <si>
    <t>Tilda</t>
  </si>
  <si>
    <t>Hartwig</t>
  </si>
  <si>
    <t>Merlin</t>
  </si>
  <si>
    <t>Kostka</t>
  </si>
  <si>
    <t>Pia</t>
  </si>
  <si>
    <t>Dostal</t>
  </si>
  <si>
    <t>Kircher</t>
  </si>
  <si>
    <t>Kian</t>
  </si>
  <si>
    <t>Christen</t>
  </si>
  <si>
    <t>Wilma</t>
  </si>
  <si>
    <t>Cramer</t>
  </si>
  <si>
    <t>Leo</t>
  </si>
  <si>
    <t>Clara</t>
  </si>
  <si>
    <t>Mehmeti</t>
  </si>
  <si>
    <t>Alina</t>
  </si>
  <si>
    <t>Inga</t>
  </si>
  <si>
    <t>Borgerding</t>
  </si>
  <si>
    <t>Nilas</t>
  </si>
  <si>
    <t>Eberhard</t>
  </si>
  <si>
    <t>Christin</t>
  </si>
  <si>
    <t>Dietrich</t>
  </si>
  <si>
    <t>Elise</t>
  </si>
  <si>
    <t>Munser</t>
  </si>
  <si>
    <t>Frida</t>
  </si>
  <si>
    <t>Fenner</t>
  </si>
  <si>
    <t>Vincent</t>
  </si>
  <si>
    <t>Roßkopf</t>
  </si>
  <si>
    <t>Jokisch</t>
  </si>
  <si>
    <t>Helene</t>
  </si>
  <si>
    <t>Imhof</t>
  </si>
  <si>
    <t>Antonia</t>
  </si>
  <si>
    <t>Rehbein</t>
  </si>
  <si>
    <t>Klara</t>
  </si>
  <si>
    <t>Strom</t>
  </si>
  <si>
    <t>Sofia</t>
  </si>
  <si>
    <t>Hill</t>
  </si>
  <si>
    <t>Molnár</t>
  </si>
  <si>
    <t>Benjamin</t>
  </si>
  <si>
    <t>Teo</t>
  </si>
  <si>
    <t>Mayr</t>
  </si>
  <si>
    <t>Romy</t>
  </si>
  <si>
    <t>Lana</t>
  </si>
  <si>
    <t>Kissler</t>
  </si>
  <si>
    <t>David</t>
  </si>
  <si>
    <t>Kosching</t>
  </si>
  <si>
    <t>Emmylou</t>
  </si>
  <si>
    <t>Fritz</t>
  </si>
  <si>
    <t>Ostapenko</t>
  </si>
  <si>
    <t>Daniil</t>
  </si>
  <si>
    <t>Winkler</t>
  </si>
  <si>
    <t>Stock</t>
  </si>
  <si>
    <t>Benaja</t>
  </si>
  <si>
    <t>Steudter</t>
  </si>
  <si>
    <t>Leni</t>
  </si>
  <si>
    <t>Hesse</t>
  </si>
  <si>
    <t>Amy</t>
  </si>
  <si>
    <t>Fischer</t>
  </si>
  <si>
    <t>Wößner</t>
  </si>
  <si>
    <t>Aaron</t>
  </si>
  <si>
    <t>Eidmann</t>
  </si>
  <si>
    <t>Greta</t>
  </si>
  <si>
    <t>Kröll</t>
  </si>
  <si>
    <t>Talisa</t>
  </si>
  <si>
    <t>Kreider</t>
  </si>
  <si>
    <t>Melina</t>
  </si>
  <si>
    <t>Lippert</t>
  </si>
  <si>
    <t>Milana</t>
  </si>
  <si>
    <t>Becker</t>
  </si>
  <si>
    <t>Mads</t>
  </si>
  <si>
    <t>Schmelzer</t>
  </si>
  <si>
    <t>Bohot</t>
  </si>
  <si>
    <t>Jannis</t>
  </si>
  <si>
    <t>Shabani</t>
  </si>
  <si>
    <t>Lion</t>
  </si>
  <si>
    <t>Rat</t>
  </si>
  <si>
    <t>Leon</t>
  </si>
  <si>
    <t>Gläser</t>
  </si>
  <si>
    <t>Juna</t>
  </si>
  <si>
    <t>Meister</t>
  </si>
  <si>
    <t>Till</t>
  </si>
  <si>
    <t>Zyber</t>
  </si>
  <si>
    <t>Strobach</t>
  </si>
  <si>
    <t>Femke</t>
  </si>
  <si>
    <t>Klaas</t>
  </si>
  <si>
    <t>Rübsam</t>
  </si>
  <si>
    <t>Pepe</t>
  </si>
  <si>
    <t>Smietana</t>
  </si>
  <si>
    <t>Marlene</t>
  </si>
  <si>
    <t>Olesia</t>
  </si>
  <si>
    <t>Reiswich</t>
  </si>
  <si>
    <t>Elea</t>
  </si>
  <si>
    <t>Teiz</t>
  </si>
  <si>
    <t>Viktoria</t>
  </si>
  <si>
    <t>Esmer</t>
  </si>
  <si>
    <t>Elif</t>
  </si>
  <si>
    <t>Ott</t>
  </si>
  <si>
    <t>Alana</t>
  </si>
  <si>
    <t>Henninghausen</t>
  </si>
  <si>
    <t>Käthe</t>
  </si>
  <si>
    <t>Vogel</t>
  </si>
  <si>
    <t>Mushikova</t>
  </si>
  <si>
    <t>Kristina</t>
  </si>
  <si>
    <t>Trüber</t>
  </si>
  <si>
    <t>Lang</t>
  </si>
  <si>
    <t>Vischi</t>
  </si>
  <si>
    <t>Nicole</t>
  </si>
  <si>
    <t>Gnilka</t>
  </si>
  <si>
    <t>Prykota</t>
  </si>
  <si>
    <t>Oleksandr</t>
  </si>
  <si>
    <t>Karolina</t>
  </si>
  <si>
    <t>Sautter</t>
  </si>
  <si>
    <t>Vivien</t>
  </si>
  <si>
    <t>Elias</t>
  </si>
  <si>
    <t>Beim</t>
  </si>
  <si>
    <t>Erika</t>
  </si>
  <si>
    <t>Domaschka</t>
  </si>
  <si>
    <t>Engel</t>
  </si>
  <si>
    <t>Jolyn</t>
  </si>
  <si>
    <t>Smokow</t>
  </si>
  <si>
    <t>Artjom</t>
  </si>
  <si>
    <t>Künzel</t>
  </si>
  <si>
    <t>Lasse</t>
  </si>
  <si>
    <t>Ruhl</t>
  </si>
  <si>
    <t>Tom</t>
  </si>
  <si>
    <t>Lucas Zielinski</t>
  </si>
  <si>
    <t>Bastian Dehnel</t>
  </si>
  <si>
    <t>Jona Weiß</t>
  </si>
  <si>
    <t>Sam Dukart</t>
  </si>
  <si>
    <t>Andrej Lachenmaier</t>
  </si>
  <si>
    <t>Emil Dörr</t>
  </si>
  <si>
    <t>Merlin Hartwig</t>
  </si>
  <si>
    <t>Kian Kircher</t>
  </si>
  <si>
    <t>Nilas Borgerding</t>
  </si>
  <si>
    <t>Benjamin Molnár</t>
  </si>
  <si>
    <t>Teo Grabow</t>
  </si>
  <si>
    <t>Fritz Schmidt</t>
  </si>
  <si>
    <t>Konrad Winkler</t>
  </si>
  <si>
    <t>Mads Becker</t>
  </si>
  <si>
    <t>Jannis Bohot</t>
  </si>
  <si>
    <t>Leon Rat</t>
  </si>
  <si>
    <t>Marlon Schmidt</t>
  </si>
  <si>
    <t>Milan Orth</t>
  </si>
  <si>
    <t>Lennard Blum</t>
  </si>
  <si>
    <t>Max Dostal</t>
  </si>
  <si>
    <t>Leo Cramer</t>
  </si>
  <si>
    <t>Vincent Fenner</t>
  </si>
  <si>
    <t>Maximilian Wahl</t>
  </si>
  <si>
    <t>David Kissler</t>
  </si>
  <si>
    <t>Daniil Ostapenko</t>
  </si>
  <si>
    <t>Aaron Wößner</t>
  </si>
  <si>
    <t>Paul Rausch</t>
  </si>
  <si>
    <t>Lion Shabani</t>
  </si>
  <si>
    <t>Till Meister</t>
  </si>
  <si>
    <t>Klaas Lauterbach</t>
  </si>
  <si>
    <t>Pepe Rübsam</t>
  </si>
  <si>
    <t>Luca Lang</t>
  </si>
  <si>
    <t>Oleksandr Prykota</t>
  </si>
  <si>
    <t>Artjom Smokow</t>
  </si>
  <si>
    <t>Lasse Künzel</t>
  </si>
  <si>
    <t>Tom Ruhl</t>
  </si>
  <si>
    <t>Annabell Kemmler</t>
  </si>
  <si>
    <t>Nele Rausch</t>
  </si>
  <si>
    <t>Lilli Schindler</t>
  </si>
  <si>
    <t>Melanie Steinacker</t>
  </si>
  <si>
    <t>Jette Feik</t>
  </si>
  <si>
    <t>Emily Höpp</t>
  </si>
  <si>
    <t>Tilda Beyer</t>
  </si>
  <si>
    <t>Clara Pettermann</t>
  </si>
  <si>
    <t>Franziska Loll</t>
  </si>
  <si>
    <t>Alina Mehmeti</t>
  </si>
  <si>
    <t>Inga Ludwig</t>
  </si>
  <si>
    <t>Lina Eberhard</t>
  </si>
  <si>
    <t>Christin Steinacker</t>
  </si>
  <si>
    <t>Frida Munser</t>
  </si>
  <si>
    <t>Antonia Imhof</t>
  </si>
  <si>
    <t>Romy Mayr</t>
  </si>
  <si>
    <t>Emmylou Kosching</t>
  </si>
  <si>
    <t>Merle Kurz</t>
  </si>
  <si>
    <t>Talisa Kröll</t>
  </si>
  <si>
    <t>Melina Kreider</t>
  </si>
  <si>
    <t>Alina Schmelzer</t>
  </si>
  <si>
    <t>Juna Gläser</t>
  </si>
  <si>
    <t>Femke Strobach</t>
  </si>
  <si>
    <t>Viktoria Teiz</t>
  </si>
  <si>
    <t>Käthe Henninghausen</t>
  </si>
  <si>
    <t>Nicole Vischi</t>
  </si>
  <si>
    <t>Amelie Gnilka</t>
  </si>
  <si>
    <t>Erika Beim</t>
  </si>
  <si>
    <t>Pia Kostka</t>
  </si>
  <si>
    <t>Wilma Christen</t>
  </si>
  <si>
    <t>Ella Kostka</t>
  </si>
  <si>
    <t>Elise Dietrich</t>
  </si>
  <si>
    <t>Emma Roßkopf</t>
  </si>
  <si>
    <t>Helene Jokisch</t>
  </si>
  <si>
    <t>Klara Rehbein</t>
  </si>
  <si>
    <t>Sofia Strom</t>
  </si>
  <si>
    <t>Ella Weppler</t>
  </si>
  <si>
    <t>Anna Hill</t>
  </si>
  <si>
    <t>Lana Braun</t>
  </si>
  <si>
    <t>Benaja Stock</t>
  </si>
  <si>
    <t>Leni Steudter</t>
  </si>
  <si>
    <t>Amy Hesse</t>
  </si>
  <si>
    <t>Leni Fischer</t>
  </si>
  <si>
    <t>Greta Eidmann</t>
  </si>
  <si>
    <t>Milana Lippert</t>
  </si>
  <si>
    <t>Emma Zyber</t>
  </si>
  <si>
    <t>Marlene Smietana</t>
  </si>
  <si>
    <t>Elea Reiswich</t>
  </si>
  <si>
    <t>Elif Esmer</t>
  </si>
  <si>
    <t>Alana Ott</t>
  </si>
  <si>
    <t>Leonie Vogel</t>
  </si>
  <si>
    <t>Kristina Mushikova</t>
  </si>
  <si>
    <t>Mila Trüber</t>
  </si>
  <si>
    <t>Karolina Wahl</t>
  </si>
  <si>
    <t>Vivien Sautter</t>
  </si>
  <si>
    <t>Mila Domaschka</t>
  </si>
  <si>
    <t>Jolyn Engel</t>
  </si>
  <si>
    <t>Pauline Henninghausen</t>
  </si>
  <si>
    <t>TV Lauterbach</t>
  </si>
  <si>
    <t>Alsfelder Sport-Club 96</t>
  </si>
  <si>
    <t>SV Stockhausen</t>
  </si>
  <si>
    <t>TSG Schlitz</t>
  </si>
  <si>
    <t>SV Niederaula</t>
  </si>
  <si>
    <t>LTV Neukirchen</t>
  </si>
  <si>
    <t>TV Angersbach</t>
  </si>
  <si>
    <t>TV Frischborn</t>
  </si>
  <si>
    <t>SV Herbstein</t>
  </si>
  <si>
    <t>TV Grebenau</t>
  </si>
  <si>
    <t>Elias Fernandez-Horn</t>
  </si>
  <si>
    <t>Fernandez-Horn</t>
  </si>
  <si>
    <t>Crosslauf</t>
  </si>
  <si>
    <t>Reinhardt</t>
  </si>
  <si>
    <t>Lautenschläger</t>
  </si>
  <si>
    <t>Klett</t>
  </si>
  <si>
    <t>Heil</t>
  </si>
  <si>
    <t>Müller</t>
  </si>
  <si>
    <t>Wunn</t>
  </si>
  <si>
    <t>Oskar</t>
  </si>
  <si>
    <t>Ariana</t>
  </si>
  <si>
    <t>Ole</t>
  </si>
  <si>
    <t>Schumann</t>
  </si>
  <si>
    <t>Theo</t>
  </si>
  <si>
    <t>Marla</t>
  </si>
  <si>
    <t>Trost</t>
  </si>
  <si>
    <t>Nena</t>
  </si>
  <si>
    <t>Spiess</t>
  </si>
  <si>
    <t>Rothenberger</t>
  </si>
  <si>
    <t>Malsch</t>
  </si>
  <si>
    <t>Brill</t>
  </si>
  <si>
    <t>Lotta</t>
  </si>
  <si>
    <t>Henri</t>
  </si>
  <si>
    <t>Wolf</t>
  </si>
  <si>
    <t>Rosalie</t>
  </si>
  <si>
    <t>Fey</t>
  </si>
  <si>
    <t>Milo</t>
  </si>
  <si>
    <t>Herter</t>
  </si>
  <si>
    <t>Laura</t>
  </si>
  <si>
    <t>Schröder</t>
  </si>
  <si>
    <t>Johannes</t>
  </si>
  <si>
    <t>Osman</t>
  </si>
  <si>
    <t>Rosella</t>
  </si>
  <si>
    <t>Pereverzeva</t>
  </si>
  <si>
    <t>Junghans</t>
  </si>
  <si>
    <t>Martha</t>
  </si>
  <si>
    <t>Mittelstädt</t>
  </si>
  <si>
    <t>Weiffenbach</t>
  </si>
  <si>
    <t>Trostmann</t>
  </si>
  <si>
    <t>Mariellla</t>
  </si>
  <si>
    <t>Frankenstein</t>
  </si>
  <si>
    <t>Lara</t>
  </si>
  <si>
    <t>Marsal</t>
  </si>
  <si>
    <t>Nikitenko</t>
  </si>
  <si>
    <t>Halyna</t>
  </si>
  <si>
    <t>n.a.</t>
  </si>
  <si>
    <t>Oskar Wunn</t>
  </si>
  <si>
    <t>TV Obersuhl</t>
  </si>
  <si>
    <t>Ariana Lautenschläger</t>
  </si>
  <si>
    <t>Ole Weiland</t>
  </si>
  <si>
    <t>Theo Schumann</t>
  </si>
  <si>
    <t>Marla Müller</t>
  </si>
  <si>
    <t>Nena Trost</t>
  </si>
  <si>
    <t>Marie Spiess</t>
  </si>
  <si>
    <t>Lennard Rothenberger</t>
  </si>
  <si>
    <t>Mila Müller</t>
  </si>
  <si>
    <t>Amelie Malsch</t>
  </si>
  <si>
    <t>Lotta Brill</t>
  </si>
  <si>
    <t>Henri Schmidt</t>
  </si>
  <si>
    <t>Amelie Wolf</t>
  </si>
  <si>
    <t>Rosalie Heil</t>
  </si>
  <si>
    <t>Milo Fey</t>
  </si>
  <si>
    <t>Laura Herter</t>
  </si>
  <si>
    <t>Johannes Schröder</t>
  </si>
  <si>
    <t>Rosella Osman</t>
  </si>
  <si>
    <t>Olesia Pereverzeva</t>
  </si>
  <si>
    <t>Martha Junghans</t>
  </si>
  <si>
    <t>Milana Mittelstädt</t>
  </si>
  <si>
    <t>Marie Winkler</t>
  </si>
  <si>
    <t>Ella Weiffenbach</t>
  </si>
  <si>
    <t>Mariellla Trostmann</t>
  </si>
  <si>
    <t>Marie Frankenstein</t>
  </si>
  <si>
    <t>Lara Reinhardt</t>
  </si>
  <si>
    <t>Pia Klug</t>
  </si>
  <si>
    <t>Elias Marsal</t>
  </si>
  <si>
    <t>Halyna Nikitenko</t>
  </si>
  <si>
    <t>Lilli Klett</t>
  </si>
  <si>
    <t>Marie Braun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</si>
</sst>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</cellStyleXfs>
  <cellXfs count="83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2" fontId="0" fillId="0" borderId="1" xfId="0" applyNumberFormat="1" applyFont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0" borderId="20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Font="1"/>
    <xf numFmtId="2" fontId="0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/>
    <xf numFmtId="2" fontId="0" fillId="0" borderId="5" xfId="0" applyNumberFormat="1" applyFont="1" applyBorder="1"/>
    <xf numFmtId="0" fontId="0" fillId="0" borderId="6" xfId="0" applyBorder="1"/>
    <xf numFmtId="2" fontId="0" fillId="0" borderId="5" xfId="0" applyNumberFormat="1" applyBorder="1"/>
    <xf numFmtId="0" fontId="0" fillId="0" borderId="0" xfId="0" applyFont="1" applyBorder="1" applyProtection="1">
      <protection locked="0"/>
    </xf>
    <xf numFmtId="0" fontId="0" fillId="0" borderId="20" xfId="0" applyBorder="1" applyProtection="1">
      <protection locked="0"/>
    </xf>
    <xf numFmtId="47" fontId="0" fillId="0" borderId="0" xfId="0" applyNumberFormat="1"/>
    <xf numFmtId="164" fontId="0" fillId="0" borderId="0" xfId="0" applyNumberFormat="1"/>
    <xf numFmtId="0" fontId="0" fillId="0" borderId="22" xfId="0" applyBorder="1" applyAlignment="1">
      <alignment horizontal="center"/>
    </xf>
    <xf numFmtId="164" fontId="0" fillId="3" borderId="0" xfId="0" applyNumberFormat="1" applyFill="1"/>
    <xf numFmtId="0" fontId="0" fillId="3" borderId="0" xfId="0" applyFill="1"/>
    <xf numFmtId="164" fontId="8" fillId="0" borderId="0" xfId="0" applyNumberFormat="1" applyFont="1"/>
    <xf numFmtId="0" fontId="8" fillId="0" borderId="0" xfId="0" applyFont="1"/>
    <xf numFmtId="164" fontId="0" fillId="4" borderId="0" xfId="0" applyNumberFormat="1" applyFill="1"/>
    <xf numFmtId="0" fontId="0" fillId="4" borderId="0" xfId="0" applyFill="1"/>
    <xf numFmtId="164" fontId="0" fillId="0" borderId="0" xfId="0" applyNumberFormat="1" applyFill="1"/>
    <xf numFmtId="0" fontId="0" fillId="0" borderId="0" xfId="0" applyFill="1"/>
    <xf numFmtId="164" fontId="8" fillId="0" borderId="0" xfId="0" applyNumberFormat="1" applyFont="1" applyFill="1"/>
    <xf numFmtId="0" fontId="8" fillId="0" borderId="0" xfId="0" applyFont="1" applyFill="1"/>
    <xf numFmtId="164" fontId="8" fillId="4" borderId="0" xfId="0" applyNumberFormat="1" applyFont="1" applyFill="1"/>
    <xf numFmtId="0" fontId="8" fillId="4" borderId="0" xfId="0" applyFont="1" applyFill="1"/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7cf494df4123241/Desktop/Stick_klein_Sicherung_Stick_2024_01_26/Memorystick/Leichtathletik/KILA_Cup/KiLa_2026/KILA_Cup_Auswertung_TU12_20260614.xlsx" TargetMode="External"/><Relationship Id="rId1" Type="http://schemas.openxmlformats.org/officeDocument/2006/relationships/externalLinkPath" Target="KILA_Cup_Auswertung_TU12_202606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nktezuordnung"/>
      <sheetName val="M11"/>
      <sheetName val="M10"/>
      <sheetName val="W11"/>
      <sheetName val="W10"/>
      <sheetName val="Teilnehmer"/>
      <sheetName val="ALS_1"/>
      <sheetName val="ALS_2"/>
      <sheetName val="FRI_1"/>
      <sheetName val="NIA_1"/>
      <sheetName val="NIA_2"/>
      <sheetName val="STO_1"/>
      <sheetName val="STO_2"/>
      <sheetName val="ANG_1"/>
      <sheetName val="ANG_2"/>
      <sheetName val="FRI_2"/>
      <sheetName val="LAT_1"/>
      <sheetName val="LAT_2"/>
      <sheetName val="HER_1"/>
      <sheetName val="HER_2"/>
    </sheetNames>
    <sheetDataSet>
      <sheetData sheetId="0">
        <row r="2">
          <cell r="A2">
            <v>1</v>
          </cell>
          <cell r="B2">
            <v>50</v>
          </cell>
        </row>
        <row r="3">
          <cell r="A3">
            <v>2</v>
          </cell>
          <cell r="B3">
            <v>49</v>
          </cell>
        </row>
        <row r="4">
          <cell r="A4">
            <v>3</v>
          </cell>
          <cell r="B4">
            <v>48</v>
          </cell>
        </row>
        <row r="5">
          <cell r="A5">
            <v>4</v>
          </cell>
          <cell r="B5">
            <v>47</v>
          </cell>
        </row>
        <row r="6">
          <cell r="A6">
            <v>5</v>
          </cell>
          <cell r="B6">
            <v>46</v>
          </cell>
        </row>
        <row r="7">
          <cell r="A7">
            <v>6</v>
          </cell>
          <cell r="B7">
            <v>45</v>
          </cell>
        </row>
        <row r="8">
          <cell r="A8">
            <v>7</v>
          </cell>
          <cell r="B8">
            <v>44</v>
          </cell>
        </row>
        <row r="9">
          <cell r="A9">
            <v>8</v>
          </cell>
          <cell r="B9">
            <v>43</v>
          </cell>
        </row>
        <row r="10">
          <cell r="A10">
            <v>9</v>
          </cell>
          <cell r="B10">
            <v>42</v>
          </cell>
        </row>
        <row r="11">
          <cell r="A11">
            <v>10</v>
          </cell>
          <cell r="B11">
            <v>41</v>
          </cell>
        </row>
        <row r="12">
          <cell r="A12">
            <v>11</v>
          </cell>
          <cell r="B12">
            <v>40</v>
          </cell>
        </row>
        <row r="13">
          <cell r="A13">
            <v>12</v>
          </cell>
          <cell r="B13">
            <v>39</v>
          </cell>
        </row>
        <row r="14">
          <cell r="A14">
            <v>13</v>
          </cell>
          <cell r="B14">
            <v>38</v>
          </cell>
        </row>
        <row r="15">
          <cell r="A15">
            <v>14</v>
          </cell>
          <cell r="B15">
            <v>37</v>
          </cell>
        </row>
        <row r="16">
          <cell r="A16">
            <v>15</v>
          </cell>
          <cell r="B16">
            <v>36</v>
          </cell>
        </row>
        <row r="17">
          <cell r="A17">
            <v>16</v>
          </cell>
          <cell r="B17">
            <v>35</v>
          </cell>
        </row>
        <row r="18">
          <cell r="A18">
            <v>17</v>
          </cell>
          <cell r="B18">
            <v>34</v>
          </cell>
        </row>
        <row r="19">
          <cell r="A19">
            <v>18</v>
          </cell>
          <cell r="B19">
            <v>33</v>
          </cell>
        </row>
        <row r="20">
          <cell r="A20">
            <v>19</v>
          </cell>
          <cell r="B20">
            <v>32</v>
          </cell>
        </row>
        <row r="21">
          <cell r="A21">
            <v>20</v>
          </cell>
          <cell r="B21">
            <v>31</v>
          </cell>
        </row>
        <row r="22">
          <cell r="A22">
            <v>21</v>
          </cell>
          <cell r="B22">
            <v>30</v>
          </cell>
        </row>
        <row r="23">
          <cell r="A23">
            <v>22</v>
          </cell>
          <cell r="B23">
            <v>29</v>
          </cell>
        </row>
        <row r="24">
          <cell r="A24">
            <v>23</v>
          </cell>
          <cell r="B24">
            <v>28</v>
          </cell>
        </row>
        <row r="25">
          <cell r="A25">
            <v>24</v>
          </cell>
          <cell r="B25">
            <v>27</v>
          </cell>
        </row>
        <row r="26">
          <cell r="A26">
            <v>25</v>
          </cell>
          <cell r="B26">
            <v>26</v>
          </cell>
        </row>
        <row r="27">
          <cell r="A27">
            <v>26</v>
          </cell>
          <cell r="B27">
            <v>25</v>
          </cell>
        </row>
        <row r="28">
          <cell r="A28">
            <v>27</v>
          </cell>
          <cell r="B28">
            <v>24</v>
          </cell>
        </row>
        <row r="29">
          <cell r="A29">
            <v>28</v>
          </cell>
          <cell r="B29">
            <v>23</v>
          </cell>
        </row>
        <row r="30">
          <cell r="A30">
            <v>29</v>
          </cell>
          <cell r="B30">
            <v>22</v>
          </cell>
        </row>
        <row r="31">
          <cell r="A31">
            <v>30</v>
          </cell>
          <cell r="B31">
            <v>21</v>
          </cell>
        </row>
        <row r="32">
          <cell r="A32">
            <v>31</v>
          </cell>
          <cell r="B32">
            <v>20</v>
          </cell>
        </row>
        <row r="33">
          <cell r="A33">
            <v>32</v>
          </cell>
          <cell r="B33">
            <v>19</v>
          </cell>
        </row>
        <row r="34">
          <cell r="A34">
            <v>33</v>
          </cell>
          <cell r="B34">
            <v>18</v>
          </cell>
        </row>
        <row r="35">
          <cell r="A35">
            <v>34</v>
          </cell>
          <cell r="B35">
            <v>17</v>
          </cell>
        </row>
        <row r="36">
          <cell r="A36">
            <v>35</v>
          </cell>
          <cell r="B36">
            <v>16</v>
          </cell>
        </row>
        <row r="37">
          <cell r="A37">
            <v>36</v>
          </cell>
          <cell r="B37">
            <v>15</v>
          </cell>
        </row>
        <row r="38">
          <cell r="A38">
            <v>37</v>
          </cell>
          <cell r="B38">
            <v>14</v>
          </cell>
        </row>
        <row r="39">
          <cell r="A39">
            <v>38</v>
          </cell>
          <cell r="B39">
            <v>13</v>
          </cell>
        </row>
        <row r="40">
          <cell r="A40">
            <v>39</v>
          </cell>
          <cell r="B40">
            <v>12</v>
          </cell>
        </row>
        <row r="41">
          <cell r="A41">
            <v>40</v>
          </cell>
          <cell r="B41">
            <v>11</v>
          </cell>
        </row>
        <row r="42">
          <cell r="A42">
            <v>41</v>
          </cell>
          <cell r="B42">
            <v>10</v>
          </cell>
        </row>
        <row r="43">
          <cell r="A43">
            <v>42</v>
          </cell>
          <cell r="B43">
            <v>9</v>
          </cell>
        </row>
        <row r="44">
          <cell r="A44">
            <v>43</v>
          </cell>
          <cell r="B44">
            <v>8</v>
          </cell>
        </row>
        <row r="45">
          <cell r="A45">
            <v>44</v>
          </cell>
          <cell r="B45">
            <v>7</v>
          </cell>
        </row>
        <row r="46">
          <cell r="A46">
            <v>45</v>
          </cell>
          <cell r="B46">
            <v>6</v>
          </cell>
        </row>
        <row r="47">
          <cell r="A47">
            <v>46</v>
          </cell>
          <cell r="B47">
            <v>5</v>
          </cell>
        </row>
        <row r="48">
          <cell r="A48">
            <v>47</v>
          </cell>
          <cell r="B48">
            <v>4</v>
          </cell>
        </row>
        <row r="49">
          <cell r="A49">
            <v>48</v>
          </cell>
          <cell r="B49">
            <v>3</v>
          </cell>
        </row>
        <row r="50">
          <cell r="A50">
            <v>49</v>
          </cell>
          <cell r="B50">
            <v>2</v>
          </cell>
        </row>
        <row r="51">
          <cell r="A51">
            <v>50</v>
          </cell>
          <cell r="B51">
            <v>1</v>
          </cell>
        </row>
        <row r="52">
          <cell r="A52">
            <v>51</v>
          </cell>
          <cell r="B5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60"/>
  <sheetViews>
    <sheetView tabSelected="1" zoomScaleNormal="100" workbookViewId="0">
      <pane xSplit="6" ySplit="3" topLeftCell="G4" activePane="bottomRight" state="frozen"/>
      <selection activeCell="A14" sqref="A14"/>
      <selection pane="topRight" activeCell="A14" sqref="A14"/>
      <selection pane="bottomLeft" activeCell="A14" sqref="A1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4" max="4" width="22.5546875" customWidth="1"/>
    <col min="18" max="19" width="10.6640625" style="62"/>
    <col min="52" max="52" width="11.5546875" style="1" customWidth="1"/>
    <col min="58" max="58" width="11.5546875" style="1" customWidth="1"/>
    <col min="59" max="63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310</v>
      </c>
      <c r="B4" s="28" t="s">
        <v>21</v>
      </c>
      <c r="C4" s="28">
        <v>2017</v>
      </c>
      <c r="D4" s="28" t="s">
        <v>404</v>
      </c>
      <c r="E4" s="29">
        <f t="shared" ref="E4:E24" si="0">IF(F4=0,"",RANK(F4,$F$4:$F$60,0))</f>
        <v>1</v>
      </c>
      <c r="F4" s="30">
        <f>SUM(LARGE(H4:U4,{1;2;3;4;5;6;7;8;9}))</f>
        <v>200</v>
      </c>
      <c r="G4" s="31">
        <f t="shared" ref="G4:G24" si="1">COUNTIF(H4:U4,"&gt;0")</f>
        <v>4</v>
      </c>
      <c r="H4" s="32">
        <f t="shared" ref="H4:H24" si="2">X4</f>
        <v>50</v>
      </c>
      <c r="I4" s="30">
        <f t="shared" ref="I4:I24" si="3">AA4</f>
        <v>50</v>
      </c>
      <c r="J4" s="32">
        <f t="shared" ref="J4:J24" si="4">AD4</f>
        <v>0</v>
      </c>
      <c r="K4" s="30">
        <f t="shared" ref="K4:K24" si="5">AG4</f>
        <v>0</v>
      </c>
      <c r="L4" s="33">
        <f t="shared" ref="L4:L24" si="6">AJ4</f>
        <v>0</v>
      </c>
      <c r="M4" s="34">
        <f t="shared" ref="M4:M24" si="7">AM4</f>
        <v>0</v>
      </c>
      <c r="N4" s="35">
        <f t="shared" ref="N4:N24" si="8">AP4</f>
        <v>50</v>
      </c>
      <c r="O4" s="36">
        <f t="shared" ref="O4:O24" si="9">AS4</f>
        <v>50</v>
      </c>
      <c r="P4" s="32">
        <f t="shared" ref="P4:P24" si="10">AV4</f>
        <v>0</v>
      </c>
      <c r="Q4" s="30">
        <f t="shared" ref="Q4:Q24" si="11">AY4</f>
        <v>0</v>
      </c>
      <c r="R4" s="50"/>
      <c r="S4" s="45"/>
      <c r="T4" s="32">
        <f t="shared" ref="T4:T24" si="12">BB4</f>
        <v>0</v>
      </c>
      <c r="U4" s="30">
        <f t="shared" ref="U4:U24" si="13">BE4</f>
        <v>0</v>
      </c>
      <c r="V4" s="37">
        <f t="array" ref="V4">IF(ISBLANK(ALS_1!$A$2),100,IF(ISBLANK(A4),100,IF((OR(EXACT(A4,ALS_1!$C$2:$C$104))),VLOOKUP(A4,ALS_1!$C$2:$I$104,4,FALSE()))))</f>
        <v>7.03</v>
      </c>
      <c r="W4" s="38">
        <f t="shared" ref="W4:W24" si="14">IF(V4=FALSE,51,IF(V4&gt;=100,51,RANK(V4,$V$4:$V$60,1)))</f>
        <v>1</v>
      </c>
      <c r="X4" s="30">
        <f>VLOOKUP(W4,Punktezuordnung!$A$2:$B$52,2,FALSE())</f>
        <v>50</v>
      </c>
      <c r="Y4" s="39" cm="1">
        <f t="array" ref="Y4">IF(ISBLANK(ALS_2!$A$2),0,IF(ISBLANK(A4),0,IF((OR(EXACT(A4,ALS_2!$C$2:$C$104))),VLOOKUP(A4,ALS_2!$C$2:$I$104,4,FALSE()))))</f>
        <v>92</v>
      </c>
      <c r="Z4" s="38">
        <f t="shared" ref="Z4:Z24" si="15">IF(Y4=FALSE,51,IF(Y4&lt;=0,51,RANK(Y4,$Y$4:$Y$60,0)))</f>
        <v>1</v>
      </c>
      <c r="AA4" s="30">
        <f>VLOOKUP(Z4,Punktezuordnung!$A$2:$B$52,2,FALSE())</f>
        <v>50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24" si="16">IF(AB4=FALSE,51,IF(AB4&gt;=100,51,RANK(AB4,$AB$4:$AB$60,1)))</f>
        <v>51</v>
      </c>
      <c r="AD4" s="30">
        <v>0</v>
      </c>
      <c r="AE4" s="41">
        <f t="array" ref="AE4">IF(ISBLANK(FRI_2!$A$2),0,IF(ISBLANK(A4),0,IF((OR(EXACT(A4,FRI_2!$C$2:$C$150))),VLOOKUP(A4,FRI_2!$C$2:$I$150,4,FALSE()))))</f>
        <v>0</v>
      </c>
      <c r="AF4" s="38">
        <f>IF(AE4=FALSE,51,IF(AE4&lt;=0,51,RANK(AE4,$AE$4:$AE$60,0)))</f>
        <v>51</v>
      </c>
      <c r="AG4" s="30"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24" si="17">IF(AH4=FALSE,51,IF(AH4&lt;=0,51,RANK(AH4,$AH$4:$AH$60,0)))</f>
        <v>51</v>
      </c>
      <c r="AJ4" s="30">
        <v>0</v>
      </c>
      <c r="AK4" s="43">
        <f t="array" ref="AK4">IF(ISBLANK(LAT_2!$A$2),0,IF(ISBLANK(A4),0,IF((OR(EXACT(A4,LAT_2!$C$2:$C$154))),VLOOKUP(A4,LAT_2!$C$2:$I$154,4,FALSE()))))</f>
        <v>0</v>
      </c>
      <c r="AL4" s="38">
        <f t="shared" ref="AL4:AL24" si="18">IF(AK4=FALSE,51,IF(AK4&lt;=0,51,RANK(AK4,$AK$4:$AK$49,0)))</f>
        <v>51</v>
      </c>
      <c r="AM4" s="30">
        <v>0</v>
      </c>
      <c r="AN4" s="40">
        <f t="array" ref="AN4">IF(ISBLANK(NIA_1!$A$2),1000,IF(ISBLANK(A4),1000,IF((OR(EXACT(A4,NIA_1!$C$2:$C$200))),VLOOKUP(A4,NIA_1!$C$2:$I$200,4,FALSE()))))</f>
        <v>224.3</v>
      </c>
      <c r="AO4" s="38">
        <f t="shared" ref="AO4:AO24" si="19">IF(AN4=FALSE,51,IF(AN4=1000,51,RANK(AN4,$AN$4:$AN$60,1)))</f>
        <v>1</v>
      </c>
      <c r="AP4" s="30">
        <f>VLOOKUP(AO4,Punktezuordnung!$A$2:$B$52,2,FALSE())</f>
        <v>50</v>
      </c>
      <c r="AQ4" s="46">
        <f t="array" ref="AQ4">IF(ISBLANK(NIA_2!$A$2),0,IF(ISBLANK(A4),0,IF((OR(EXACT(A4,NIA_2!$C$2:$C$200))),VLOOKUP(A4,NIA_2!$C$2:$I$200,4,FALSE()))))</f>
        <v>59</v>
      </c>
      <c r="AR4" s="38">
        <f t="shared" ref="AR4:AR24" si="20">IF(AQ4=FALSE,51,IF(AQ4&lt;=0,51,RANK(AQ4,$AQ$4:$AQ$60,0)))</f>
        <v>1</v>
      </c>
      <c r="AS4" s="30">
        <f>VLOOKUP(AR4,Punktezuordnung!$A$2:$B$52,2,FALSE())</f>
        <v>50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24" si="21">IF(AT4=FALSE,51,IF(AT4&lt;=0,51,RANK(AT4,$AT$4:$AT$49,0)))</f>
        <v>51</v>
      </c>
      <c r="AV4" s="45"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24" si="22">IF(AW4=FALSE,51,IF(AW4&lt;=0,51,RANK(AW4,$AW$4:$AW$49,0)))</f>
        <v>51</v>
      </c>
      <c r="AY4" s="45"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24" si="23"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24" si="24">IF(BC4=FALSE,51,IF(BC4&lt;=0,51,RANK(BC4,$BC$4:$BC$60,0)))</f>
        <v>51</v>
      </c>
      <c r="BE4" s="48"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24" si="25">IF(BF4=FALSE,51,IF(BF4&gt;=100,51,RANK(BF4,$AZ$4:$AZ$60,1)))</f>
        <v>51</v>
      </c>
      <c r="BH4" s="45"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24" si="26">IF(BI4=FALSE,51,IF(BI4&lt;=0,51,RANK(BI4,$BC$4:$BC$60,0)))</f>
        <v>51</v>
      </c>
      <c r="BK4" s="48">
        <v>0</v>
      </c>
    </row>
    <row r="5" spans="1:63" x14ac:dyDescent="0.3">
      <c r="A5" s="28" t="s">
        <v>312</v>
      </c>
      <c r="B5" s="28" t="s">
        <v>21</v>
      </c>
      <c r="C5" s="28">
        <v>2017</v>
      </c>
      <c r="D5" s="28" t="s">
        <v>406</v>
      </c>
      <c r="E5" s="29">
        <f t="shared" si="0"/>
        <v>2</v>
      </c>
      <c r="F5" s="30">
        <f>SUM(LARGE(H5:U5,{1;2;3;4;5;6;7;8;9}))</f>
        <v>188</v>
      </c>
      <c r="G5" s="49">
        <f t="shared" si="1"/>
        <v>4</v>
      </c>
      <c r="H5" s="50">
        <f t="shared" si="2"/>
        <v>49</v>
      </c>
      <c r="I5" s="45">
        <f t="shared" si="3"/>
        <v>44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47</v>
      </c>
      <c r="O5" s="36">
        <f t="shared" si="9"/>
        <v>48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IF(ISBLANK(ALS_1!$A$2),100,IF(ISBLANK(A5),100,IF((OR(EXACT(A5,ALS_1!$C$2:$C$104))),VLOOKUP(A5,ALS_1!$C$2:$I$104,4,FALSE()))))</f>
        <v>7.17</v>
      </c>
      <c r="W5" s="38">
        <f t="shared" si="14"/>
        <v>2</v>
      </c>
      <c r="X5" s="30">
        <f>VLOOKUP(W5,Punktezuordnung!$A$2:$B$52,2,FALSE())</f>
        <v>49</v>
      </c>
      <c r="Y5" s="39" cm="1">
        <f t="array" ref="Y5">IF(ISBLANK(ALS_2!$A$2),0,IF(ISBLANK(A5),0,IF((OR(EXACT(A5,ALS_2!$C$2:$C$104))),VLOOKUP(A5,ALS_2!$C$2:$I$104,4,FALSE()))))</f>
        <v>55</v>
      </c>
      <c r="Z5" s="38">
        <f t="shared" si="15"/>
        <v>7</v>
      </c>
      <c r="AA5" s="30">
        <f>VLOOKUP(Z5,Punktezuordnung!$A$2:$B$52,2,FALSE())</f>
        <v>44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v>0</v>
      </c>
      <c r="AE5" s="41">
        <f t="array" ref="AE5">IF(ISBLANK(FRI_2!$A$2),0,IF(ISBLANK(A5),0,IF((OR(EXACT(A5,FRI_2!$C$2:$C$150))),VLOOKUP(A5,FRI_2!$C$2:$I$150,4,FALSE()))))</f>
        <v>0</v>
      </c>
      <c r="AF5" s="38">
        <f>IF(AE5=FALSE,51,IF(AE5&lt;=0,51,RANK(AE5,$AE$4:$AE$60,0)))</f>
        <v>51</v>
      </c>
      <c r="AG5" s="30"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7"/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8"/>
        <v>51</v>
      </c>
      <c r="AM5" s="30">
        <v>0</v>
      </c>
      <c r="AN5" s="40">
        <f t="array" ref="AN5">IF(ISBLANK(NIA_1!$A$2),1000,IF(ISBLANK(A5),1000,IF((OR(EXACT(A5,NIA_1!$C$2:$C$200))),VLOOKUP(A5,NIA_1!$C$2:$I$200,4,FALSE()))))</f>
        <v>243.55</v>
      </c>
      <c r="AO5" s="38">
        <f t="shared" si="19"/>
        <v>4</v>
      </c>
      <c r="AP5" s="30">
        <f>VLOOKUP(AO5,Punktezuordnung!$A$2:$B$52,2,FALSE())</f>
        <v>47</v>
      </c>
      <c r="AQ5" s="46">
        <f t="array" ref="AQ5">IF(ISBLANK(NIA_2!$A$2),0,IF(ISBLANK(A5),0,IF((OR(EXACT(A5,NIA_2!$C$2:$C$200))),VLOOKUP(A5,NIA_2!$C$2:$I$200,4,FALSE()))))</f>
        <v>52</v>
      </c>
      <c r="AR5" s="38">
        <f t="shared" si="20"/>
        <v>3</v>
      </c>
      <c r="AS5" s="30">
        <f>VLOOKUP(AR5,Punktezuordnung!$A$2:$B$52,2,FALSE())</f>
        <v>48</v>
      </c>
      <c r="AT5" s="42">
        <f t="array" ref="AT5">IF(ISBLANK(STO_1!$A$2),0,IF(ISBLANK(A5),0,IF((OR(EXACT(A5,STO_1!$C$2:$C$149))),VLOOKUP(A5,STO_1!$C$2:$I$149,4,FALSE()))))</f>
        <v>0</v>
      </c>
      <c r="AU5" s="38">
        <f t="shared" si="21"/>
        <v>51</v>
      </c>
      <c r="AV5" s="45"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2"/>
        <v>51</v>
      </c>
      <c r="AY5" s="45"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3"/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4"/>
        <v>51</v>
      </c>
      <c r="BE5" s="48"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5"/>
        <v>51</v>
      </c>
      <c r="BH5" s="45"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6"/>
        <v>51</v>
      </c>
      <c r="BK5" s="48">
        <v>0</v>
      </c>
    </row>
    <row r="6" spans="1:63" x14ac:dyDescent="0.3">
      <c r="A6" s="28" t="s">
        <v>316</v>
      </c>
      <c r="B6" s="28" t="s">
        <v>21</v>
      </c>
      <c r="C6" s="28">
        <v>2017</v>
      </c>
      <c r="D6" s="28" t="s">
        <v>407</v>
      </c>
      <c r="E6" s="29">
        <f t="shared" si="0"/>
        <v>2</v>
      </c>
      <c r="F6" s="30">
        <f>SUM(LARGE(H6:U6,{1;2;3;4;5;6;7;8;9}))</f>
        <v>188</v>
      </c>
      <c r="G6" s="49">
        <f t="shared" si="1"/>
        <v>4</v>
      </c>
      <c r="H6" s="50">
        <f t="shared" si="2"/>
        <v>44</v>
      </c>
      <c r="I6" s="45">
        <f t="shared" si="3"/>
        <v>49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46</v>
      </c>
      <c r="O6" s="36">
        <f t="shared" si="9"/>
        <v>49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IF(ISBLANK(ALS_1!$A$2),100,IF(ISBLANK(A6),100,IF((OR(EXACT(A6,ALS_1!$C$2:$C$104))),VLOOKUP(A6,ALS_1!$C$2:$I$104,4,FALSE()))))</f>
        <v>7.52</v>
      </c>
      <c r="W6" s="38">
        <f t="shared" si="14"/>
        <v>7</v>
      </c>
      <c r="X6" s="30">
        <f>VLOOKUP(W6,Punktezuordnung!$A$2:$B$52,2,FALSE())</f>
        <v>44</v>
      </c>
      <c r="Y6" s="39" cm="1">
        <f t="array" ref="Y6">IF(ISBLANK(ALS_2!$A$2),0,IF(ISBLANK(A6),0,IF((OR(EXACT(A6,ALS_2!$C$2:$C$104))),VLOOKUP(A6,ALS_2!$C$2:$I$104,4,FALSE()))))</f>
        <v>85</v>
      </c>
      <c r="Z6" s="38">
        <f t="shared" si="15"/>
        <v>2</v>
      </c>
      <c r="AA6" s="30">
        <f>VLOOKUP(Z6,Punktezuordnung!$A$2:$B$52,2,FALSE())</f>
        <v>49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v>0</v>
      </c>
      <c r="AE6" s="41">
        <f t="array" ref="AE6">IF(ISBLANK(FRI_2!$A$2),0,IF(ISBLANK(A6),0,IF((OR(EXACT(A6,FRI_2!$C$2:$C$150))),VLOOKUP(A6,FRI_2!$C$2:$I$150,4,FALSE()))))</f>
        <v>0</v>
      </c>
      <c r="AF6" s="38">
        <f>IF(AE6=FALSE,51,IF(AE6&lt;=0,51,RANK(AE6,$AE$4:$AE$60,0)))</f>
        <v>51</v>
      </c>
      <c r="AG6" s="30"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7"/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8"/>
        <v>51</v>
      </c>
      <c r="AM6" s="30">
        <v>0</v>
      </c>
      <c r="AN6" s="40">
        <f t="array" ref="AN6">IF(ISBLANK(NIA_1!$A$2),1000,IF(ISBLANK(A6),1000,IF((OR(EXACT(A6,NIA_1!$C$2:$C$200))),VLOOKUP(A6,NIA_1!$C$2:$I$200,4,FALSE()))))</f>
        <v>247.3</v>
      </c>
      <c r="AO6" s="38">
        <f t="shared" si="19"/>
        <v>5</v>
      </c>
      <c r="AP6" s="30">
        <f>VLOOKUP(AO6,Punktezuordnung!$A$2:$B$52,2,FALSE())</f>
        <v>46</v>
      </c>
      <c r="AQ6" s="46">
        <f t="array" ref="AQ6">IF(ISBLANK(NIA_2!$A$2),0,IF(ISBLANK(A6),0,IF((OR(EXACT(A6,NIA_2!$C$2:$C$200))),VLOOKUP(A6,NIA_2!$C$2:$I$200,4,FALSE()))))</f>
        <v>58</v>
      </c>
      <c r="AR6" s="38">
        <f t="shared" si="20"/>
        <v>2</v>
      </c>
      <c r="AS6" s="30">
        <f>VLOOKUP(AR6,Punktezuordnung!$A$2:$B$52,2,FALSE())</f>
        <v>49</v>
      </c>
      <c r="AT6" s="42">
        <f t="array" ref="AT6">IF(ISBLANK(STO_1!$A$2),0,IF(ISBLANK(A6),0,IF((OR(EXACT(A6,STO_1!$C$2:$C$149))),VLOOKUP(A6,STO_1!$C$2:$I$149,4,FALSE()))))</f>
        <v>0</v>
      </c>
      <c r="AU6" s="38">
        <f t="shared" si="21"/>
        <v>51</v>
      </c>
      <c r="AV6" s="45"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2"/>
        <v>51</v>
      </c>
      <c r="AY6" s="45"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3"/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4"/>
        <v>51</v>
      </c>
      <c r="BE6" s="48"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5"/>
        <v>51</v>
      </c>
      <c r="BH6" s="45"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6"/>
        <v>51</v>
      </c>
      <c r="BK6" s="48">
        <v>0</v>
      </c>
    </row>
    <row r="7" spans="1:63" x14ac:dyDescent="0.3">
      <c r="A7" s="28" t="s">
        <v>311</v>
      </c>
      <c r="B7" s="28" t="s">
        <v>21</v>
      </c>
      <c r="C7" s="28">
        <v>2017</v>
      </c>
      <c r="D7" s="28" t="s">
        <v>405</v>
      </c>
      <c r="E7" s="29">
        <f t="shared" si="0"/>
        <v>4</v>
      </c>
      <c r="F7" s="30">
        <f>SUM(LARGE(H7:U7,{1;2;3;4;5;6;7;8;9}))</f>
        <v>184</v>
      </c>
      <c r="G7" s="49">
        <f t="shared" si="1"/>
        <v>4</v>
      </c>
      <c r="H7" s="50">
        <f t="shared" si="2"/>
        <v>49</v>
      </c>
      <c r="I7" s="45">
        <f t="shared" si="3"/>
        <v>48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48</v>
      </c>
      <c r="O7" s="36">
        <f t="shared" si="9"/>
        <v>39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IF(ISBLANK(ALS_1!$A$2),100,IF(ISBLANK(A7),100,IF((OR(EXACT(A7,ALS_1!$C$2:$C$104))),VLOOKUP(A7,ALS_1!$C$2:$I$104,4,FALSE()))))</f>
        <v>7.17</v>
      </c>
      <c r="W7" s="38">
        <f t="shared" si="14"/>
        <v>2</v>
      </c>
      <c r="X7" s="30">
        <f>VLOOKUP(W7,Punktezuordnung!$A$2:$B$52,2,FALSE())</f>
        <v>49</v>
      </c>
      <c r="Y7" s="39" cm="1">
        <f t="array" ref="Y7">IF(ISBLANK(ALS_2!$A$2),0,IF(ISBLANK(A7),0,IF((OR(EXACT(A7,ALS_2!$C$2:$C$104))),VLOOKUP(A7,ALS_2!$C$2:$I$104,4,FALSE()))))</f>
        <v>61</v>
      </c>
      <c r="Z7" s="38">
        <f t="shared" si="15"/>
        <v>3</v>
      </c>
      <c r="AA7" s="30">
        <f>VLOOKUP(Z7,Punktezuordnung!$A$2:$B$52,2,FALSE())</f>
        <v>48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v>0</v>
      </c>
      <c r="AE7" s="41">
        <f t="array" ref="AE7">IF(ISBLANK(FRI_2!$A$2),0,IF(ISBLANK(A7),0,IF((OR(EXACT(A7,FRI_2!$C$2:$C$150))),VLOOKUP(A7,FRI_2!$C$2:$I$150,4,FALSE()))))</f>
        <v>0</v>
      </c>
      <c r="AF7" s="38">
        <f>IF(AE7&lt;=0,51,RANK(AE7,$AE$4:$AE$60,0))</f>
        <v>51</v>
      </c>
      <c r="AG7" s="30"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7"/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8"/>
        <v>51</v>
      </c>
      <c r="AM7" s="30">
        <v>0</v>
      </c>
      <c r="AN7" s="40">
        <f t="array" ref="AN7">IF(ISBLANK(NIA_1!$A$2),1000,IF(ISBLANK(A7),1000,IF((OR(EXACT(A7,NIA_1!$C$2:$C$200))),VLOOKUP(A7,NIA_1!$C$2:$I$200,4,FALSE()))))</f>
        <v>237.45</v>
      </c>
      <c r="AO7" s="38">
        <f t="shared" si="19"/>
        <v>3</v>
      </c>
      <c r="AP7" s="30">
        <f>VLOOKUP(AO7,Punktezuordnung!$A$2:$B$52,2,FALSE())</f>
        <v>48</v>
      </c>
      <c r="AQ7" s="46">
        <f t="array" ref="AQ7">IF(ISBLANK(NIA_2!$A$2),0,IF(ISBLANK(A7),0,IF((OR(EXACT(A7,NIA_2!$C$2:$C$200))),VLOOKUP(A7,NIA_2!$C$2:$I$200,4,FALSE()))))</f>
        <v>41</v>
      </c>
      <c r="AR7" s="38">
        <f t="shared" si="20"/>
        <v>12</v>
      </c>
      <c r="AS7" s="30">
        <f>VLOOKUP(AR7,Punktezuordnung!$A$2:$B$52,2,FALSE())</f>
        <v>39</v>
      </c>
      <c r="AT7" s="42">
        <f t="array" ref="AT7">IF(ISBLANK(STO_1!$A$2),0,IF(ISBLANK(A7),0,IF((OR(EXACT(A7,STO_1!$C$2:$C$149))),VLOOKUP(A7,STO_1!$C$2:$I$149,4,FALSE()))))</f>
        <v>0</v>
      </c>
      <c r="AU7" s="38">
        <f t="shared" si="21"/>
        <v>51</v>
      </c>
      <c r="AV7" s="45"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2"/>
        <v>51</v>
      </c>
      <c r="AY7" s="45"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3"/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4"/>
        <v>51</v>
      </c>
      <c r="BE7" s="48"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5"/>
        <v>51</v>
      </c>
      <c r="BH7" s="45"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6"/>
        <v>51</v>
      </c>
      <c r="BK7" s="48">
        <v>0</v>
      </c>
    </row>
    <row r="8" spans="1:63" x14ac:dyDescent="0.3">
      <c r="A8" s="28" t="s">
        <v>317</v>
      </c>
      <c r="B8" s="28" t="s">
        <v>21</v>
      </c>
      <c r="C8" s="28">
        <v>2017</v>
      </c>
      <c r="D8" s="28" t="s">
        <v>408</v>
      </c>
      <c r="E8" s="29">
        <f t="shared" si="0"/>
        <v>5</v>
      </c>
      <c r="F8" s="30">
        <f>SUM(LARGE(H8:U8,{1;2;3;4;5;6;7;8;9}))</f>
        <v>176</v>
      </c>
      <c r="G8" s="49">
        <f t="shared" si="1"/>
        <v>4</v>
      </c>
      <c r="H8" s="50">
        <f t="shared" si="2"/>
        <v>43</v>
      </c>
      <c r="I8" s="45">
        <f t="shared" si="3"/>
        <v>42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45</v>
      </c>
      <c r="O8" s="36">
        <f t="shared" si="9"/>
        <v>46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IF(ISBLANK(ALS_1!$A$2),100,IF(ISBLANK(A8),100,IF((OR(EXACT(A8,ALS_1!$C$2:$C$104))),VLOOKUP(A8,ALS_1!$C$2:$I$104,4,FALSE()))))</f>
        <v>7.6</v>
      </c>
      <c r="W8" s="38">
        <f t="shared" si="14"/>
        <v>8</v>
      </c>
      <c r="X8" s="30">
        <f>VLOOKUP(W8,Punktezuordnung!$A$2:$B$52,2,FALSE())</f>
        <v>43</v>
      </c>
      <c r="Y8" s="39" cm="1">
        <f t="array" ref="Y8">IF(ISBLANK(ALS_2!$A$2),0,IF(ISBLANK(A8),0,IF((OR(EXACT(A8,ALS_2!$C$2:$C$104))),VLOOKUP(A8,ALS_2!$C$2:$I$104,4,FALSE()))))</f>
        <v>52</v>
      </c>
      <c r="Z8" s="38">
        <f t="shared" si="15"/>
        <v>9</v>
      </c>
      <c r="AA8" s="30">
        <f>VLOOKUP(Z8,Punktezuordnung!$A$2:$B$52,2,FALSE())</f>
        <v>42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ref="AF8:AF24" si="27">IF(AE8=FALSE,51,IF(AE8&lt;=0,51,RANK(AE8,$AE$4:$AE$60,0)))</f>
        <v>51</v>
      </c>
      <c r="AG8" s="30"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7"/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8"/>
        <v>51</v>
      </c>
      <c r="AM8" s="30">
        <v>0</v>
      </c>
      <c r="AN8" s="40">
        <f t="array" ref="AN8">IF(ISBLANK(NIA_1!$A$2),1000,IF(ISBLANK(A8),1000,IF((OR(EXACT(A8,NIA_1!$C$2:$C$200))),VLOOKUP(A8,NIA_1!$C$2:$I$200,4,FALSE()))))</f>
        <v>252.52</v>
      </c>
      <c r="AO8" s="38">
        <f t="shared" si="19"/>
        <v>6</v>
      </c>
      <c r="AP8" s="30">
        <f>VLOOKUP(AO8,Punktezuordnung!$A$2:$B$52,2,FALSE())</f>
        <v>45</v>
      </c>
      <c r="AQ8" s="46">
        <f t="array" ref="AQ8">IF(ISBLANK(NIA_2!$A$2),0,IF(ISBLANK(A8),0,IF((OR(EXACT(A8,NIA_2!$C$2:$C$200))),VLOOKUP(A8,NIA_2!$C$2:$I$200,4,FALSE()))))</f>
        <v>51</v>
      </c>
      <c r="AR8" s="38">
        <f t="shared" si="20"/>
        <v>5</v>
      </c>
      <c r="AS8" s="30">
        <f>VLOOKUP(AR8,Punktezuordnung!$A$2:$B$52,2,FALSE())</f>
        <v>46</v>
      </c>
      <c r="AT8" s="42">
        <f t="array" ref="AT8">IF(ISBLANK(STO_1!$A$2),0,IF(ISBLANK(A8),0,IF((OR(EXACT(A8,STO_1!$C$2:$C$149))),VLOOKUP(A8,STO_1!$C$2:$I$149,4,FALSE()))))</f>
        <v>0</v>
      </c>
      <c r="AU8" s="38">
        <f t="shared" si="21"/>
        <v>51</v>
      </c>
      <c r="AV8" s="45"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2"/>
        <v>51</v>
      </c>
      <c r="AY8" s="45"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3"/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4"/>
        <v>51</v>
      </c>
      <c r="BE8" s="48"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5"/>
        <v>51</v>
      </c>
      <c r="BH8" s="45"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6"/>
        <v>51</v>
      </c>
      <c r="BK8" s="48">
        <v>0</v>
      </c>
    </row>
    <row r="9" spans="1:63" x14ac:dyDescent="0.3">
      <c r="A9" s="28" t="s">
        <v>314</v>
      </c>
      <c r="B9" s="28" t="s">
        <v>21</v>
      </c>
      <c r="C9" s="28">
        <v>2017</v>
      </c>
      <c r="D9" s="28" t="s">
        <v>404</v>
      </c>
      <c r="E9" s="29">
        <f t="shared" si="0"/>
        <v>5</v>
      </c>
      <c r="F9" s="30">
        <f>SUM(LARGE(H9:U9,{1;2;3;4;5;6;7;8;9}))</f>
        <v>176</v>
      </c>
      <c r="G9" s="49">
        <f t="shared" si="1"/>
        <v>4</v>
      </c>
      <c r="H9" s="50">
        <f t="shared" si="2"/>
        <v>46</v>
      </c>
      <c r="I9" s="45">
        <f t="shared" si="3"/>
        <v>45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42</v>
      </c>
      <c r="O9" s="36">
        <f t="shared" si="9"/>
        <v>43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IF(ISBLANK(ALS_1!$A$2),100,IF(ISBLANK(A9),100,IF((OR(EXACT(A9,ALS_1!$C$2:$C$104))),VLOOKUP(A9,ALS_1!$C$2:$I$104,4,FALSE()))))</f>
        <v>7.34</v>
      </c>
      <c r="W9" s="38">
        <f t="shared" si="14"/>
        <v>5</v>
      </c>
      <c r="X9" s="30">
        <f>VLOOKUP(W9,Punktezuordnung!$A$2:$B$52,2,FALSE())</f>
        <v>46</v>
      </c>
      <c r="Y9" s="39" cm="1">
        <f t="array" ref="Y9">IF(ISBLANK(ALS_2!$A$2),0,IF(ISBLANK(A9),0,IF((OR(EXACT(A9,ALS_2!$C$2:$C$104))),VLOOKUP(A9,ALS_2!$C$2:$I$104,4,FALSE()))))</f>
        <v>57</v>
      </c>
      <c r="Z9" s="38">
        <f t="shared" si="15"/>
        <v>6</v>
      </c>
      <c r="AA9" s="30">
        <f>VLOOKUP(Z9,Punktezuordnung!$A$2:$B$52,2,FALSE())</f>
        <v>45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27"/>
        <v>51</v>
      </c>
      <c r="AG9" s="30"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7"/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8"/>
        <v>51</v>
      </c>
      <c r="AM9" s="30">
        <v>0</v>
      </c>
      <c r="AN9" s="40">
        <f t="array" ref="AN9">IF(ISBLANK(NIA_1!$A$2),1000,IF(ISBLANK(A9),1000,IF((OR(EXACT(A9,NIA_1!$C$2:$C$200))),VLOOKUP(A9,NIA_1!$C$2:$I$200,4,FALSE()))))</f>
        <v>261.27</v>
      </c>
      <c r="AO9" s="38">
        <f t="shared" si="19"/>
        <v>9</v>
      </c>
      <c r="AP9" s="30">
        <f>VLOOKUP(AO9,Punktezuordnung!$A$2:$B$52,2,FALSE())</f>
        <v>42</v>
      </c>
      <c r="AQ9" s="46">
        <f t="array" ref="AQ9">IF(ISBLANK(NIA_2!$A$2),0,IF(ISBLANK(A9),0,IF((OR(EXACT(A9,NIA_2!$C$2:$C$200))),VLOOKUP(A9,NIA_2!$C$2:$I$200,4,FALSE()))))</f>
        <v>48</v>
      </c>
      <c r="AR9" s="38">
        <f t="shared" si="20"/>
        <v>8</v>
      </c>
      <c r="AS9" s="30">
        <f>VLOOKUP(AR9,Punktezuordnung!$A$2:$B$52,2,FALSE())</f>
        <v>43</v>
      </c>
      <c r="AT9" s="42">
        <f t="array" ref="AT9">IF(ISBLANK(STO_1!$A$2),0,IF(ISBLANK(A9),0,IF((OR(EXACT(A9,STO_1!$C$2:$C$149))),VLOOKUP(A9,STO_1!$C$2:$I$149,4,FALSE()))))</f>
        <v>0</v>
      </c>
      <c r="AU9" s="38">
        <f t="shared" si="21"/>
        <v>51</v>
      </c>
      <c r="AV9" s="45"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2"/>
        <v>51</v>
      </c>
      <c r="AY9" s="45"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3"/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4"/>
        <v>51</v>
      </c>
      <c r="BE9" s="48"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5"/>
        <v>51</v>
      </c>
      <c r="BH9" s="45"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6"/>
        <v>51</v>
      </c>
      <c r="BK9" s="48">
        <v>0</v>
      </c>
    </row>
    <row r="10" spans="1:63" x14ac:dyDescent="0.3">
      <c r="A10" s="28" t="s">
        <v>313</v>
      </c>
      <c r="B10" s="28" t="s">
        <v>21</v>
      </c>
      <c r="C10" s="28">
        <v>2017</v>
      </c>
      <c r="D10" s="28" t="s">
        <v>404</v>
      </c>
      <c r="E10" s="29">
        <f t="shared" si="0"/>
        <v>7</v>
      </c>
      <c r="F10" s="30">
        <f>SUM(LARGE(H10:U10,{1;2;3;4;5;6;7;8;9}))</f>
        <v>175</v>
      </c>
      <c r="G10" s="49">
        <f t="shared" si="1"/>
        <v>4</v>
      </c>
      <c r="H10" s="50">
        <f t="shared" si="2"/>
        <v>47</v>
      </c>
      <c r="I10" s="45">
        <f t="shared" si="3"/>
        <v>46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40</v>
      </c>
      <c r="O10" s="36">
        <f t="shared" si="9"/>
        <v>42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IF(ISBLANK(ALS_1!$A$2),100,IF(ISBLANK(A10),100,IF((OR(EXACT(A10,ALS_1!$C$2:$C$104))),VLOOKUP(A10,ALS_1!$C$2:$I$104,4,FALSE()))))</f>
        <v>7.21</v>
      </c>
      <c r="W10" s="38">
        <f t="shared" si="14"/>
        <v>4</v>
      </c>
      <c r="X10" s="30">
        <f>VLOOKUP(W10,Punktezuordnung!$A$2:$B$52,2,FALSE())</f>
        <v>47</v>
      </c>
      <c r="Y10" s="39" cm="1">
        <f t="array" ref="Y10">IF(ISBLANK(ALS_2!$A$2),0,IF(ISBLANK(A10),0,IF((OR(EXACT(A10,ALS_2!$C$2:$C$104))),VLOOKUP(A10,ALS_2!$C$2:$I$104,4,FALSE()))))</f>
        <v>59</v>
      </c>
      <c r="Z10" s="38">
        <f t="shared" si="15"/>
        <v>5</v>
      </c>
      <c r="AA10" s="30">
        <f>VLOOKUP(Z10,Punktezuordnung!$A$2:$B$52,2,FALSE())</f>
        <v>46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27"/>
        <v>51</v>
      </c>
      <c r="AG10" s="30"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7"/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8"/>
        <v>51</v>
      </c>
      <c r="AM10" s="30">
        <v>0</v>
      </c>
      <c r="AN10" s="40">
        <f t="array" ref="AN10">IF(ISBLANK(NIA_1!$A$2),1000,IF(ISBLANK(A10),1000,IF((OR(EXACT(A10,NIA_1!$C$2:$C$200))),VLOOKUP(A10,NIA_1!$C$2:$I$200,4,FALSE()))))</f>
        <v>271.92</v>
      </c>
      <c r="AO10" s="38">
        <f t="shared" si="19"/>
        <v>11</v>
      </c>
      <c r="AP10" s="30">
        <f>VLOOKUP(AO10,Punktezuordnung!$A$2:$B$52,2,FALSE())</f>
        <v>40</v>
      </c>
      <c r="AQ10" s="46">
        <f t="array" ref="AQ10">IF(ISBLANK(NIA_2!$A$2),0,IF(ISBLANK(A10),0,IF((OR(EXACT(A10,NIA_2!$C$2:$C$200))),VLOOKUP(A10,NIA_2!$C$2:$I$200,4,FALSE()))))</f>
        <v>47</v>
      </c>
      <c r="AR10" s="38">
        <f t="shared" si="20"/>
        <v>9</v>
      </c>
      <c r="AS10" s="30">
        <f>VLOOKUP(AR10,Punktezuordnung!$A$2:$B$52,2,FALSE())</f>
        <v>42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1"/>
        <v>51</v>
      </c>
      <c r="AV10" s="45"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2"/>
        <v>51</v>
      </c>
      <c r="AY10" s="45"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3"/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4"/>
        <v>51</v>
      </c>
      <c r="BE10" s="48"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5"/>
        <v>51</v>
      </c>
      <c r="BH10" s="45"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6"/>
        <v>51</v>
      </c>
      <c r="BK10" s="48">
        <v>0</v>
      </c>
    </row>
    <row r="11" spans="1:63" x14ac:dyDescent="0.3">
      <c r="A11" s="28" t="s">
        <v>319</v>
      </c>
      <c r="B11" s="28" t="s">
        <v>21</v>
      </c>
      <c r="C11" s="28">
        <v>2017</v>
      </c>
      <c r="D11" s="28" t="s">
        <v>408</v>
      </c>
      <c r="E11" s="29">
        <f t="shared" si="0"/>
        <v>8</v>
      </c>
      <c r="F11" s="30">
        <f>SUM(LARGE(H11:U11,{1;2;3;4;5;6;7;8;9}))</f>
        <v>174</v>
      </c>
      <c r="G11" s="52">
        <f t="shared" si="1"/>
        <v>4</v>
      </c>
      <c r="H11" s="53">
        <f t="shared" si="2"/>
        <v>41</v>
      </c>
      <c r="I11" s="54">
        <f t="shared" si="3"/>
        <v>47</v>
      </c>
      <c r="J11" s="53">
        <f t="shared" si="4"/>
        <v>0</v>
      </c>
      <c r="K11" s="54">
        <f t="shared" si="5"/>
        <v>0</v>
      </c>
      <c r="L11" s="33">
        <f t="shared" si="6"/>
        <v>0</v>
      </c>
      <c r="M11" s="34">
        <f t="shared" si="7"/>
        <v>0</v>
      </c>
      <c r="N11" s="55">
        <f t="shared" si="8"/>
        <v>38</v>
      </c>
      <c r="O11" s="36">
        <f t="shared" si="9"/>
        <v>48</v>
      </c>
      <c r="P11" s="53">
        <f t="shared" si="10"/>
        <v>0</v>
      </c>
      <c r="Q11" s="54">
        <f t="shared" si="11"/>
        <v>0</v>
      </c>
      <c r="R11" s="53"/>
      <c r="S11" s="54"/>
      <c r="T11" s="53">
        <f t="shared" si="12"/>
        <v>0</v>
      </c>
      <c r="U11" s="54">
        <f t="shared" si="13"/>
        <v>0</v>
      </c>
      <c r="V11" s="37">
        <f t="array" ref="V11">IF(ISBLANK(ALS_1!$A$2),100,IF(ISBLANK(A11),100,IF((OR(EXACT(A11,ALS_1!$C$2:$C$104))),VLOOKUP(A11,ALS_1!$C$2:$I$104,4,FALSE()))))</f>
        <v>7.99</v>
      </c>
      <c r="W11" s="38">
        <f t="shared" si="14"/>
        <v>10</v>
      </c>
      <c r="X11" s="30">
        <f>VLOOKUP(W11,Punktezuordnung!$A$2:$B$52,2,FALSE())</f>
        <v>41</v>
      </c>
      <c r="Y11" s="39" cm="1">
        <f t="array" ref="Y11">IF(ISBLANK(ALS_2!$A$2),0,IF(ISBLANK(A11),0,IF((OR(EXACT(A11,ALS_2!$C$2:$C$104))),VLOOKUP(A11,ALS_2!$C$2:$I$104,4,FALSE()))))</f>
        <v>60</v>
      </c>
      <c r="Z11" s="38">
        <f t="shared" si="15"/>
        <v>4</v>
      </c>
      <c r="AA11" s="30">
        <f>VLOOKUP(Z11,Punktezuordnung!$A$2:$B$52,2,FALSE())</f>
        <v>47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27"/>
        <v>51</v>
      </c>
      <c r="AG11" s="30"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7"/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8"/>
        <v>51</v>
      </c>
      <c r="AM11" s="30">
        <v>0</v>
      </c>
      <c r="AN11" s="40">
        <f t="array" ref="AN11">IF(ISBLANK(NIA_1!$A$2),1000,IF(ISBLANK(A11),1000,IF((OR(EXACT(A11,NIA_1!$C$2:$C$200))),VLOOKUP(A11,NIA_1!$C$2:$I$200,4,FALSE()))))</f>
        <v>289.89</v>
      </c>
      <c r="AO11" s="38">
        <f t="shared" si="19"/>
        <v>13</v>
      </c>
      <c r="AP11" s="30">
        <f>VLOOKUP(AO11,Punktezuordnung!$A$2:$B$52,2,FALSE())</f>
        <v>38</v>
      </c>
      <c r="AQ11" s="46">
        <f t="array" ref="AQ11">IF(ISBLANK(NIA_2!$A$2),0,IF(ISBLANK(A11),0,IF((OR(EXACT(A11,NIA_2!$C$2:$C$200))),VLOOKUP(A11,NIA_2!$C$2:$I$200,4,FALSE()))))</f>
        <v>52</v>
      </c>
      <c r="AR11" s="38">
        <f t="shared" si="20"/>
        <v>3</v>
      </c>
      <c r="AS11" s="30">
        <f>VLOOKUP(AR11,Punktezuordnung!$A$2:$B$52,2,FALSE())</f>
        <v>48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1"/>
        <v>51</v>
      </c>
      <c r="AV11" s="45"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2"/>
        <v>51</v>
      </c>
      <c r="AY11" s="45"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3"/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4"/>
        <v>51</v>
      </c>
      <c r="BE11" s="48"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5"/>
        <v>51</v>
      </c>
      <c r="BH11" s="45"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6"/>
        <v>51</v>
      </c>
      <c r="BK11" s="48">
        <v>0</v>
      </c>
    </row>
    <row r="12" spans="1:63" x14ac:dyDescent="0.3">
      <c r="A12" s="28" t="s">
        <v>322</v>
      </c>
      <c r="B12" s="28" t="s">
        <v>21</v>
      </c>
      <c r="C12" s="28">
        <v>2017</v>
      </c>
      <c r="D12" s="28" t="s">
        <v>405</v>
      </c>
      <c r="E12" s="29">
        <f t="shared" si="0"/>
        <v>10</v>
      </c>
      <c r="F12" s="30">
        <f>SUM(LARGE(H12:U12,{1;2;3;4;5;6;7;8;9}))</f>
        <v>152</v>
      </c>
      <c r="G12" s="49">
        <f t="shared" si="1"/>
        <v>4</v>
      </c>
      <c r="H12" s="50">
        <f t="shared" si="2"/>
        <v>39</v>
      </c>
      <c r="I12" s="45">
        <f t="shared" si="3"/>
        <v>40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37</v>
      </c>
      <c r="O12" s="36">
        <f t="shared" si="9"/>
        <v>36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IF(ISBLANK(ALS_1!$A$2),100,IF(ISBLANK(A12),100,IF((OR(EXACT(A12,ALS_1!$C$2:$C$104))),VLOOKUP(A12,ALS_1!$C$2:$I$104,4,FALSE()))))</f>
        <v>8.1300000000000008</v>
      </c>
      <c r="W12" s="38">
        <f t="shared" si="14"/>
        <v>12</v>
      </c>
      <c r="X12" s="30">
        <f>VLOOKUP(W12,Punktezuordnung!$A$2:$B$52,2,FALSE())</f>
        <v>39</v>
      </c>
      <c r="Y12" s="39" cm="1">
        <f t="array" ref="Y12">IF(ISBLANK(ALS_2!$A$2),0,IF(ISBLANK(A12),0,IF((OR(EXACT(A12,ALS_2!$C$2:$C$104))),VLOOKUP(A12,ALS_2!$C$2:$I$104,4,FALSE()))))</f>
        <v>50</v>
      </c>
      <c r="Z12" s="38">
        <f t="shared" si="15"/>
        <v>11</v>
      </c>
      <c r="AA12" s="30">
        <f>VLOOKUP(Z12,Punktezuordnung!$A$2:$B$52,2,FALSE())</f>
        <v>40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27"/>
        <v>51</v>
      </c>
      <c r="AG12" s="30"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7"/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8"/>
        <v>51</v>
      </c>
      <c r="AM12" s="30">
        <v>0</v>
      </c>
      <c r="AN12" s="40">
        <f t="array" ref="AN12">IF(ISBLANK(NIA_1!$A$2),1000,IF(ISBLANK(A12),1000,IF((OR(EXACT(A12,NIA_1!$C$2:$C$200))),VLOOKUP(A12,NIA_1!$C$2:$I$200,4,FALSE()))))</f>
        <v>295.2</v>
      </c>
      <c r="AO12" s="38">
        <f t="shared" si="19"/>
        <v>14</v>
      </c>
      <c r="AP12" s="30">
        <f>VLOOKUP(AO12,Punktezuordnung!$A$2:$B$52,2,FALSE())</f>
        <v>37</v>
      </c>
      <c r="AQ12" s="46">
        <f t="array" ref="AQ12">IF(ISBLANK(NIA_2!$A$2),0,IF(ISBLANK(A12),0,IF((OR(EXACT(A12,NIA_2!$C$2:$C$200))),VLOOKUP(A12,NIA_2!$C$2:$I$200,4,FALSE()))))</f>
        <v>33</v>
      </c>
      <c r="AR12" s="38">
        <f t="shared" si="20"/>
        <v>15</v>
      </c>
      <c r="AS12" s="30">
        <f>VLOOKUP(AR12,Punktezuordnung!$A$2:$B$52,2,FALSE())</f>
        <v>36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1"/>
        <v>51</v>
      </c>
      <c r="AV12" s="45"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2"/>
        <v>51</v>
      </c>
      <c r="AY12" s="45"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3"/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4"/>
        <v>51</v>
      </c>
      <c r="BE12" s="48"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5"/>
        <v>51</v>
      </c>
      <c r="BH12" s="45"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6"/>
        <v>51</v>
      </c>
      <c r="BK12" s="48">
        <v>0</v>
      </c>
    </row>
    <row r="13" spans="1:63" x14ac:dyDescent="0.3">
      <c r="A13" s="28" t="s">
        <v>320</v>
      </c>
      <c r="B13" s="28" t="s">
        <v>21</v>
      </c>
      <c r="C13" s="28">
        <v>2017</v>
      </c>
      <c r="D13" s="28" t="s">
        <v>405</v>
      </c>
      <c r="E13" s="29">
        <f t="shared" si="0"/>
        <v>9</v>
      </c>
      <c r="F13" s="30">
        <f>SUM(LARGE(H13:U13,{1;2;3;4;5;6;7;8;9}))</f>
        <v>153</v>
      </c>
      <c r="G13" s="49">
        <f t="shared" si="1"/>
        <v>4</v>
      </c>
      <c r="H13" s="50">
        <f t="shared" si="2"/>
        <v>40</v>
      </c>
      <c r="I13" s="45">
        <f t="shared" si="3"/>
        <v>37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39</v>
      </c>
      <c r="O13" s="36">
        <f t="shared" si="9"/>
        <v>37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IF(ISBLANK(ALS_1!$A$2),100,IF(ISBLANK(A13),100,IF((OR(EXACT(A13,ALS_1!$C$2:$C$104))),VLOOKUP(A13,ALS_1!$C$2:$I$104,4,FALSE()))))</f>
        <v>8.02</v>
      </c>
      <c r="W13" s="38">
        <f t="shared" si="14"/>
        <v>11</v>
      </c>
      <c r="X13" s="30">
        <f>VLOOKUP(W13,Punktezuordnung!$A$2:$B$52,2,FALSE())</f>
        <v>40</v>
      </c>
      <c r="Y13" s="39" cm="1">
        <f t="array" ref="Y13">IF(ISBLANK(ALS_2!$A$2),0,IF(ISBLANK(A13),0,IF((OR(EXACT(A13,ALS_2!$C$2:$C$104))),VLOOKUP(A13,ALS_2!$C$2:$I$104,4,FALSE()))))</f>
        <v>31</v>
      </c>
      <c r="Z13" s="38">
        <f t="shared" si="15"/>
        <v>14</v>
      </c>
      <c r="AA13" s="30">
        <f>VLOOKUP(Z13,Punktezuordnung!$A$2:$B$52,2,FALSE())</f>
        <v>37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27"/>
        <v>51</v>
      </c>
      <c r="AG13" s="30"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7"/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8"/>
        <v>51</v>
      </c>
      <c r="AM13" s="30">
        <v>0</v>
      </c>
      <c r="AN13" s="40">
        <f t="array" ref="AN13">IF(ISBLANK(NIA_1!$A$2),1000,IF(ISBLANK(A13),1000,IF((OR(EXACT(A13,NIA_1!$C$2:$C$200))),VLOOKUP(A13,NIA_1!$C$2:$I$200,4,FALSE()))))</f>
        <v>287.49</v>
      </c>
      <c r="AO13" s="38">
        <f t="shared" si="19"/>
        <v>12</v>
      </c>
      <c r="AP13" s="30">
        <f>VLOOKUP(AO13,Punktezuordnung!$A$2:$B$52,2,FALSE())</f>
        <v>39</v>
      </c>
      <c r="AQ13" s="46">
        <f t="array" ref="AQ13">IF(ISBLANK(NIA_2!$A$2),0,IF(ISBLANK(A13),0,IF((OR(EXACT(A13,NIA_2!$C$2:$C$200))),VLOOKUP(A13,NIA_2!$C$2:$I$200,4,FALSE()))))</f>
        <v>38</v>
      </c>
      <c r="AR13" s="38">
        <f t="shared" si="20"/>
        <v>14</v>
      </c>
      <c r="AS13" s="30">
        <f>VLOOKUP(AR13,Punktezuordnung!$A$2:$B$52,2,FALSE())</f>
        <v>37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1"/>
        <v>51</v>
      </c>
      <c r="AV13" s="45"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2"/>
        <v>51</v>
      </c>
      <c r="AY13" s="45"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3"/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4"/>
        <v>51</v>
      </c>
      <c r="BE13" s="48"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5"/>
        <v>51</v>
      </c>
      <c r="BH13" s="45"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6"/>
        <v>51</v>
      </c>
      <c r="BK13" s="48">
        <v>0</v>
      </c>
    </row>
    <row r="14" spans="1:63" x14ac:dyDescent="0.3">
      <c r="A14" s="66" t="s">
        <v>325</v>
      </c>
      <c r="B14" s="66" t="s">
        <v>21</v>
      </c>
      <c r="C14" s="66">
        <v>2017</v>
      </c>
      <c r="D14" s="66" t="s">
        <v>408</v>
      </c>
      <c r="E14" s="38">
        <f t="shared" si="0"/>
        <v>11</v>
      </c>
      <c r="F14" s="30">
        <f>SUM(LARGE(H14:U14,{1;2;3;4;5;6;7;8;9}))</f>
        <v>149</v>
      </c>
      <c r="G14" s="49">
        <f t="shared" si="1"/>
        <v>4</v>
      </c>
      <c r="H14" s="50">
        <f t="shared" si="2"/>
        <v>36</v>
      </c>
      <c r="I14" s="45">
        <f t="shared" si="3"/>
        <v>41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34</v>
      </c>
      <c r="O14" s="36">
        <f t="shared" si="9"/>
        <v>38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IF(ISBLANK(ALS_1!$A$2),100,IF(ISBLANK(A14),100,IF((OR(EXACT(A14,ALS_1!$C$2:$C$104))),VLOOKUP(A14,ALS_1!$C$2:$I$104,4,FALSE()))))</f>
        <v>8.33</v>
      </c>
      <c r="W14" s="38">
        <f t="shared" si="14"/>
        <v>15</v>
      </c>
      <c r="X14" s="30">
        <f>VLOOKUP(W14,Punktezuordnung!$A$2:$B$52,2,FALSE())</f>
        <v>36</v>
      </c>
      <c r="Y14" s="39" cm="1">
        <f t="array" ref="Y14">IF(ISBLANK(ALS_2!$A$2),0,IF(ISBLANK(A14),0,IF((OR(EXACT(A14,ALS_2!$C$2:$C$104))),VLOOKUP(A14,ALS_2!$C$2:$I$104,4,FALSE()))))</f>
        <v>51</v>
      </c>
      <c r="Z14" s="38">
        <f t="shared" si="15"/>
        <v>10</v>
      </c>
      <c r="AA14" s="30">
        <f>VLOOKUP(Z14,Punktezuordnung!$A$2:$B$52,2,FALSE())</f>
        <v>41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27"/>
        <v>51</v>
      </c>
      <c r="AG14" s="30"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7"/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8"/>
        <v>51</v>
      </c>
      <c r="AM14" s="30">
        <v>0</v>
      </c>
      <c r="AN14" s="40">
        <f t="array" ref="AN14">IF(ISBLANK(NIA_1!$A$2),1000,IF(ISBLANK(A14),1000,IF((OR(EXACT(A14,NIA_1!$C$2:$C$200))),VLOOKUP(A14,NIA_1!$C$2:$I$200,4,FALSE()))))</f>
        <v>334.86</v>
      </c>
      <c r="AO14" s="38">
        <f t="shared" si="19"/>
        <v>17</v>
      </c>
      <c r="AP14" s="30">
        <f>VLOOKUP(AO14,Punktezuordnung!$A$2:$B$52,2,FALSE())</f>
        <v>34</v>
      </c>
      <c r="AQ14" s="46">
        <f t="array" ref="AQ14">IF(ISBLANK(NIA_2!$A$2),0,IF(ISBLANK(A14),0,IF((OR(EXACT(A14,NIA_2!$C$2:$C$200))),VLOOKUP(A14,NIA_2!$C$2:$I$200,4,FALSE()))))</f>
        <v>39</v>
      </c>
      <c r="AR14" s="38">
        <f t="shared" si="20"/>
        <v>13</v>
      </c>
      <c r="AS14" s="30">
        <f>VLOOKUP(AR14,Punktezuordnung!$A$2:$B$52,2,FALSE())</f>
        <v>38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1"/>
        <v>51</v>
      </c>
      <c r="AV14" s="45"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2"/>
        <v>51</v>
      </c>
      <c r="AY14" s="45"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3"/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4"/>
        <v>51</v>
      </c>
      <c r="BE14" s="48"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5"/>
        <v>51</v>
      </c>
      <c r="BH14" s="45"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6"/>
        <v>51</v>
      </c>
      <c r="BK14" s="48">
        <v>0</v>
      </c>
    </row>
    <row r="15" spans="1:63" x14ac:dyDescent="0.3">
      <c r="A15" s="28" t="s">
        <v>323</v>
      </c>
      <c r="B15" s="28" t="s">
        <v>21</v>
      </c>
      <c r="C15" s="28">
        <v>2017</v>
      </c>
      <c r="D15" s="28" t="s">
        <v>408</v>
      </c>
      <c r="E15" s="38">
        <f t="shared" si="0"/>
        <v>12</v>
      </c>
      <c r="F15" s="30">
        <f>SUM(LARGE(H15:U15,{1;2;3;4;5;6;7;8;9}))</f>
        <v>148</v>
      </c>
      <c r="G15" s="49">
        <f t="shared" si="1"/>
        <v>4</v>
      </c>
      <c r="H15" s="50">
        <f t="shared" si="2"/>
        <v>38</v>
      </c>
      <c r="I15" s="45">
        <f t="shared" si="3"/>
        <v>35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35</v>
      </c>
      <c r="O15" s="36">
        <f t="shared" si="9"/>
        <v>40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IF(ISBLANK(ALS_1!$A$2),100,IF(ISBLANK(A15),100,IF((OR(EXACT(A15,ALS_1!$C$2:$C$104))),VLOOKUP(A15,ALS_1!$C$2:$I$104,4,FALSE()))))</f>
        <v>8.25</v>
      </c>
      <c r="W15" s="38">
        <f t="shared" si="14"/>
        <v>13</v>
      </c>
      <c r="X15" s="30">
        <f>VLOOKUP(W15,Punktezuordnung!$A$2:$B$52,2,FALSE())</f>
        <v>38</v>
      </c>
      <c r="Y15" s="39" cm="1">
        <f t="array" ref="Y15">IF(ISBLANK(ALS_2!$A$2),0,IF(ISBLANK(A15),0,IF((OR(EXACT(A15,ALS_2!$C$2:$C$104))),VLOOKUP(A15,ALS_2!$C$2:$I$104,4,FALSE()))))</f>
        <v>23</v>
      </c>
      <c r="Z15" s="38">
        <f t="shared" si="15"/>
        <v>16</v>
      </c>
      <c r="AA15" s="30">
        <f>VLOOKUP(Z15,Punktezuordnung!$A$2:$B$52,2,FALSE())</f>
        <v>35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27"/>
        <v>51</v>
      </c>
      <c r="AG15" s="30"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7"/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8"/>
        <v>51</v>
      </c>
      <c r="AM15" s="30">
        <v>0</v>
      </c>
      <c r="AN15" s="40">
        <f t="array" ref="AN15">IF(ISBLANK(NIA_1!$A$2),1000,IF(ISBLANK(A15),1000,IF((OR(EXACT(A15,NIA_1!$C$2:$C$200))),VLOOKUP(A15,NIA_1!$C$2:$I$200,4,FALSE()))))</f>
        <v>327.08</v>
      </c>
      <c r="AO15" s="38">
        <f t="shared" si="19"/>
        <v>16</v>
      </c>
      <c r="AP15" s="30">
        <f>VLOOKUP(AO15,Punktezuordnung!$A$2:$B$52,2,FALSE())</f>
        <v>35</v>
      </c>
      <c r="AQ15" s="46">
        <f t="array" ref="AQ15">IF(ISBLANK(NIA_2!$A$2),0,IF(ISBLANK(A15),0,IF((OR(EXACT(A15,NIA_2!$C$2:$C$200))),VLOOKUP(A15,NIA_2!$C$2:$I$200,4,FALSE()))))</f>
        <v>44</v>
      </c>
      <c r="AR15" s="38">
        <f t="shared" si="20"/>
        <v>11</v>
      </c>
      <c r="AS15" s="30">
        <f>VLOOKUP(AR15,Punktezuordnung!$A$2:$B$52,2,FALSE())</f>
        <v>40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1"/>
        <v>51</v>
      </c>
      <c r="AV15" s="45"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2"/>
        <v>51</v>
      </c>
      <c r="AY15" s="45"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3"/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4"/>
        <v>51</v>
      </c>
      <c r="BE15" s="48"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5"/>
        <v>51</v>
      </c>
      <c r="BH15" s="45"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6"/>
        <v>51</v>
      </c>
      <c r="BK15" s="48">
        <v>0</v>
      </c>
    </row>
    <row r="16" spans="1:63" x14ac:dyDescent="0.3">
      <c r="A16" s="28" t="s">
        <v>324</v>
      </c>
      <c r="B16" s="28" t="s">
        <v>21</v>
      </c>
      <c r="C16" s="28">
        <v>2017</v>
      </c>
      <c r="D16" s="28" t="s">
        <v>405</v>
      </c>
      <c r="E16" s="38">
        <f t="shared" si="0"/>
        <v>13</v>
      </c>
      <c r="F16" s="30">
        <f>SUM(LARGE(H16:U16,{1;2;3;4;5;6;7;8;9}))</f>
        <v>146</v>
      </c>
      <c r="G16" s="49">
        <f t="shared" si="1"/>
        <v>4</v>
      </c>
      <c r="H16" s="50">
        <f t="shared" si="2"/>
        <v>37</v>
      </c>
      <c r="I16" s="45">
        <f t="shared" si="3"/>
        <v>38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36</v>
      </c>
      <c r="O16" s="36">
        <f t="shared" si="9"/>
        <v>35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IF(ISBLANK(ALS_1!$A$2),100,IF(ISBLANK(A16),100,IF((OR(EXACT(A16,ALS_1!$C$2:$C$104))),VLOOKUP(A16,ALS_1!$C$2:$I$104,4,FALSE()))))</f>
        <v>8.2899999999999991</v>
      </c>
      <c r="W16" s="38">
        <f t="shared" si="14"/>
        <v>14</v>
      </c>
      <c r="X16" s="30">
        <f>VLOOKUP(W16,Punktezuordnung!$A$2:$B$52,2,FALSE())</f>
        <v>37</v>
      </c>
      <c r="Y16" s="39" cm="1">
        <f t="array" ref="Y16">IF(ISBLANK(ALS_2!$A$2),0,IF(ISBLANK(A16),0,IF((OR(EXACT(A16,ALS_2!$C$2:$C$104))),VLOOKUP(A16,ALS_2!$C$2:$I$104,4,FALSE()))))</f>
        <v>32</v>
      </c>
      <c r="Z16" s="38">
        <f t="shared" si="15"/>
        <v>13</v>
      </c>
      <c r="AA16" s="30">
        <f>VLOOKUP(Z16,Punktezuordnung!$A$2:$B$52,2,FALSE())</f>
        <v>38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27"/>
        <v>51</v>
      </c>
      <c r="AG16" s="30"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7"/>
        <v>51</v>
      </c>
      <c r="AJ16" s="30">
        <v>0</v>
      </c>
      <c r="AK16" s="43">
        <f t="array" ref="AK16">IF(ISBLANK(LAT_2!$A$2),0,IF(ISBLANK(A16),0,IF((OR(EXACT(A16,LAT_2!$C$2:$C$154))),VLOOKUP(A16,LAT_2!$C$2:$I$154,4,FALSE()))))</f>
        <v>0</v>
      </c>
      <c r="AL16" s="38">
        <f t="shared" si="18"/>
        <v>51</v>
      </c>
      <c r="AM16" s="30">
        <v>0</v>
      </c>
      <c r="AN16" s="40">
        <f t="array" ref="AN16">IF(ISBLANK(NIA_1!$A$2),1000,IF(ISBLANK(A16),1000,IF((OR(EXACT(A16,NIA_1!$C$2:$C$200))),VLOOKUP(A16,NIA_1!$C$2:$I$200,4,FALSE()))))</f>
        <v>316.14</v>
      </c>
      <c r="AO16" s="38">
        <f t="shared" si="19"/>
        <v>15</v>
      </c>
      <c r="AP16" s="30">
        <f>VLOOKUP(AO16,Punktezuordnung!$A$2:$B$52,2,FALSE())</f>
        <v>36</v>
      </c>
      <c r="AQ16" s="46">
        <f t="array" ref="AQ16">IF(ISBLANK(NIA_2!$A$2),0,IF(ISBLANK(A16),0,IF((OR(EXACT(A16,NIA_2!$C$2:$C$200))),VLOOKUP(A16,NIA_2!$C$2:$I$200,4,FALSE()))))</f>
        <v>31</v>
      </c>
      <c r="AR16" s="38">
        <f t="shared" si="20"/>
        <v>16</v>
      </c>
      <c r="AS16" s="30">
        <f>VLOOKUP(AR16,Punktezuordnung!$A$2:$B$52,2,FALSE())</f>
        <v>35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1"/>
        <v>51</v>
      </c>
      <c r="AV16" s="45"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2"/>
        <v>51</v>
      </c>
      <c r="AY16" s="45"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3"/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4"/>
        <v>51</v>
      </c>
      <c r="BE16" s="48"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5"/>
        <v>51</v>
      </c>
      <c r="BH16" s="45"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6"/>
        <v>51</v>
      </c>
      <c r="BK16" s="48">
        <v>0</v>
      </c>
    </row>
    <row r="17" spans="1:63" x14ac:dyDescent="0.3">
      <c r="A17" s="28" t="s">
        <v>464</v>
      </c>
      <c r="B17" s="28" t="s">
        <v>21</v>
      </c>
      <c r="C17" s="28">
        <v>2017</v>
      </c>
      <c r="D17" s="28" t="s">
        <v>408</v>
      </c>
      <c r="E17" s="38">
        <f t="shared" si="0"/>
        <v>15</v>
      </c>
      <c r="F17" s="30">
        <f>SUM(LARGE(H17:U17,{1;2;3;4;5;6;7;8;9}))</f>
        <v>88</v>
      </c>
      <c r="G17" s="49">
        <f t="shared" si="1"/>
        <v>2</v>
      </c>
      <c r="H17" s="50">
        <f t="shared" si="2"/>
        <v>0</v>
      </c>
      <c r="I17" s="45">
        <f t="shared" si="3"/>
        <v>0</v>
      </c>
      <c r="J17" s="50">
        <f t="shared" si="4"/>
        <v>0</v>
      </c>
      <c r="K17" s="45">
        <f t="shared" si="5"/>
        <v>0</v>
      </c>
      <c r="L17" s="33">
        <f t="shared" si="6"/>
        <v>0</v>
      </c>
      <c r="M17" s="34">
        <f t="shared" si="7"/>
        <v>0</v>
      </c>
      <c r="N17" s="51">
        <f t="shared" si="8"/>
        <v>44</v>
      </c>
      <c r="O17" s="36">
        <f t="shared" si="9"/>
        <v>44</v>
      </c>
      <c r="P17" s="50">
        <f t="shared" si="10"/>
        <v>0</v>
      </c>
      <c r="Q17" s="45">
        <f t="shared" si="11"/>
        <v>0</v>
      </c>
      <c r="R17" s="50"/>
      <c r="S17" s="45"/>
      <c r="T17" s="50">
        <f t="shared" si="12"/>
        <v>0</v>
      </c>
      <c r="U17" s="45">
        <f t="shared" si="13"/>
        <v>0</v>
      </c>
      <c r="V17" s="37" t="b">
        <f t="array" ref="V17">IF(ISBLANK(ALS_1!$A$2),100,IF(ISBLANK(A17),100,IF((OR(EXACT(A17,ALS_1!$C$2:$C$104))),VLOOKUP(A17,ALS_1!$C$2:$I$104,4,FALSE()))))</f>
        <v>0</v>
      </c>
      <c r="W17" s="38">
        <f t="shared" si="14"/>
        <v>51</v>
      </c>
      <c r="X17" s="30">
        <f>VLOOKUP(W17,Punktezuordnung!$A$2:$B$52,2,FALSE())</f>
        <v>0</v>
      </c>
      <c r="Y17" s="39" t="b" cm="1">
        <f t="array" ref="Y17">IF(ISBLANK(ALS_2!$A$2),0,IF(ISBLANK(A17),0,IF((OR(EXACT(A17,ALS_2!$C$2:$C$104))),VLOOKUP(A17,ALS_2!$C$2:$I$104,4,FALSE()))))</f>
        <v>0</v>
      </c>
      <c r="Z17" s="38">
        <f t="shared" si="15"/>
        <v>51</v>
      </c>
      <c r="AA17" s="30">
        <f>VLOOKUP(Z17,Punktezuordnung!$A$2:$B$52,2,FALSE())</f>
        <v>0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27"/>
        <v>51</v>
      </c>
      <c r="AG17" s="30"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7"/>
        <v>51</v>
      </c>
      <c r="AJ17" s="30">
        <v>0</v>
      </c>
      <c r="AK17" s="43">
        <f t="array" ref="AK17">IF(ISBLANK(LAT_2!$A$2),0,IF(ISBLANK(A17),0,IF((OR(EXACT(A17,LAT_2!$C$2:$C$154))),VLOOKUP(A17,LAT_2!$C$2:$I$154,4,FALSE()))))</f>
        <v>0</v>
      </c>
      <c r="AL17" s="38">
        <f t="shared" si="18"/>
        <v>51</v>
      </c>
      <c r="AM17" s="30">
        <v>0</v>
      </c>
      <c r="AN17" s="40">
        <f t="array" ref="AN17">IF(ISBLANK(NIA_1!$A$2),1000,IF(ISBLANK(A17),1000,IF((OR(EXACT(A17,NIA_1!$C$2:$C$200))),VLOOKUP(A17,NIA_1!$C$2:$I$200,4,FALSE()))))</f>
        <v>253.11</v>
      </c>
      <c r="AO17" s="38">
        <f t="shared" si="19"/>
        <v>7</v>
      </c>
      <c r="AP17" s="30">
        <f>VLOOKUP(AO17,Punktezuordnung!$A$2:$B$52,2,FALSE())</f>
        <v>44</v>
      </c>
      <c r="AQ17" s="46">
        <f t="array" ref="AQ17">IF(ISBLANK(NIA_2!$A$2),0,IF(ISBLANK(A17),0,IF((OR(EXACT(A17,NIA_2!$C$2:$C$200))),VLOOKUP(A17,NIA_2!$C$2:$I$200,4,FALSE()))))</f>
        <v>50</v>
      </c>
      <c r="AR17" s="38">
        <f t="shared" si="20"/>
        <v>7</v>
      </c>
      <c r="AS17" s="30">
        <f>VLOOKUP(AR17,Punktezuordnung!$A$2:$B$52,2,FALSE())</f>
        <v>44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1"/>
        <v>51</v>
      </c>
      <c r="AV17" s="45"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2"/>
        <v>51</v>
      </c>
      <c r="AY17" s="45"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3"/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4"/>
        <v>51</v>
      </c>
      <c r="BE17" s="48"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5"/>
        <v>51</v>
      </c>
      <c r="BH17" s="45"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6"/>
        <v>51</v>
      </c>
      <c r="BK17" s="48">
        <v>0</v>
      </c>
    </row>
    <row r="18" spans="1:63" x14ac:dyDescent="0.3">
      <c r="A18" s="67" t="s">
        <v>460</v>
      </c>
      <c r="B18" s="67" t="s">
        <v>21</v>
      </c>
      <c r="C18" s="67">
        <v>2017</v>
      </c>
      <c r="D18" s="67" t="s">
        <v>461</v>
      </c>
      <c r="E18" s="38">
        <f t="shared" si="0"/>
        <v>14</v>
      </c>
      <c r="F18" s="30">
        <f>SUM(LARGE(H18:U18,{1;2;3;4;5;6;7;8;9}))</f>
        <v>95</v>
      </c>
      <c r="G18" s="49">
        <f t="shared" si="1"/>
        <v>2</v>
      </c>
      <c r="H18" s="50">
        <f t="shared" si="2"/>
        <v>0</v>
      </c>
      <c r="I18" s="45">
        <f t="shared" si="3"/>
        <v>0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49</v>
      </c>
      <c r="O18" s="36">
        <f t="shared" si="9"/>
        <v>46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 t="b">
        <f t="array" ref="V18">IF(ISBLANK(ALS_1!$A$2),100,IF(ISBLANK(A18),100,IF((OR(EXACT(A18,ALS_1!$C$2:$C$104))),VLOOKUP(A18,ALS_1!$C$2:$I$104,4,FALSE()))))</f>
        <v>0</v>
      </c>
      <c r="W18" s="38">
        <f t="shared" si="14"/>
        <v>51</v>
      </c>
      <c r="X18" s="30">
        <f>VLOOKUP(W18,Punktezuordnung!$A$2:$B$52,2,FALSE())</f>
        <v>0</v>
      </c>
      <c r="Y18" s="39" t="b" cm="1">
        <f t="array" ref="Y18">IF(ISBLANK(ALS_2!$A$2),0,IF(ISBLANK(A18),0,IF((OR(EXACT(A18,ALS_2!$C$2:$C$104))),VLOOKUP(A18,ALS_2!$C$2:$I$104,4,FALSE()))))</f>
        <v>0</v>
      </c>
      <c r="Z18" s="38">
        <f t="shared" si="15"/>
        <v>51</v>
      </c>
      <c r="AA18" s="30">
        <f>VLOOKUP(Z18,Punktezuordnung!$A$2:$B$52,2,FALSE())</f>
        <v>0</v>
      </c>
      <c r="AB18" s="40">
        <f t="array" ref="AB18">IF(ISBLANK(FRI_1!$A$2),100,IF(ISBLANK('M8'!A24),100,IF((OR(EXACT('M8'!A24,FRI_1!$C$2:$C$200))),VLOOKUP('M8'!A24,FRI_1!$C$2:$I$200,4,FALSE()))))</f>
        <v>100</v>
      </c>
      <c r="AC18" s="38">
        <f t="shared" si="16"/>
        <v>51</v>
      </c>
      <c r="AD18" s="30">
        <v>0</v>
      </c>
      <c r="AE18" s="41">
        <f t="array" ref="AE18">IF(ISBLANK(FRI_2!$A$2),0,IF(ISBLANK('M8'!A24),0,IF((OR(EXACT('M8'!A24,FRI_2!$C$2:$C$150))),VLOOKUP('M8'!A24,FRI_2!$C$2:$I$150,4,FALSE()))))</f>
        <v>0</v>
      </c>
      <c r="AF18" s="38">
        <f t="shared" si="27"/>
        <v>51</v>
      </c>
      <c r="AG18" s="30">
        <v>0</v>
      </c>
      <c r="AH18" s="42">
        <f t="array" ref="AH18">IF(ISBLANK(LAT_1!$A$2),0,IF(ISBLANK('M8'!A24),0,IF((OR(EXACT('M8'!A24,LAT_1!$C$2:$C$154))),VLOOKUP('M8'!A24,LAT_1!$C$2:$I$154,4,FALSE()))))</f>
        <v>0</v>
      </c>
      <c r="AI18" s="38">
        <f t="shared" si="17"/>
        <v>51</v>
      </c>
      <c r="AJ18" s="30">
        <v>0</v>
      </c>
      <c r="AK18" s="43">
        <f t="array" ref="AK18">IF(ISBLANK(LAT_2!$A$2),0,IF(ISBLANK('M8'!A24),0,IF((OR(EXACT('M8'!A24,LAT_2!$C$2:$C$154))),VLOOKUP('M8'!A24,LAT_2!$C$2:$I$154,4,FALSE()))))</f>
        <v>0</v>
      </c>
      <c r="AL18" s="38">
        <f t="shared" si="18"/>
        <v>51</v>
      </c>
      <c r="AM18" s="30">
        <v>0</v>
      </c>
      <c r="AN18" s="40">
        <f t="array" ref="AN18">IF(ISBLANK(NIA_1!$A$2),1000,IF(ISBLANK(A18),1000,IF((OR(EXACT(A18,NIA_1!$C$2:$C$200))),VLOOKUP(A18,NIA_1!$C$2:$I$200,4,FALSE()))))</f>
        <v>229.95</v>
      </c>
      <c r="AO18" s="38">
        <f t="shared" si="19"/>
        <v>2</v>
      </c>
      <c r="AP18" s="30">
        <f>VLOOKUP(AO18,Punktezuordnung!$A$2:$B$52,2,FALSE())</f>
        <v>49</v>
      </c>
      <c r="AQ18" s="46">
        <f t="array" ref="AQ18">IF(ISBLANK(NIA_2!$A$2),0,IF(ISBLANK(A18),0,IF((OR(EXACT(A18,NIA_2!$C$2:$C$200))),VLOOKUP(A18,NIA_2!$C$2:$I$200,4,FALSE()))))</f>
        <v>51</v>
      </c>
      <c r="AR18" s="38">
        <f t="shared" si="20"/>
        <v>5</v>
      </c>
      <c r="AS18" s="30">
        <f>VLOOKUP(AR18,Punktezuordnung!$A$2:$B$52,2,FALSE())</f>
        <v>46</v>
      </c>
      <c r="AT18" s="42">
        <f t="array" ref="AT18">IF(ISBLANK(STO_1!$A$2),0,IF(ISBLANK('M8'!A24),0,IF((OR(EXACT('M8'!A24,STO_1!$C$2:$C$149))),VLOOKUP('M8'!A24,STO_1!$C$2:$I$149,4,FALSE()))))</f>
        <v>0</v>
      </c>
      <c r="AU18" s="38">
        <f t="shared" si="21"/>
        <v>51</v>
      </c>
      <c r="AV18" s="45">
        <v>0</v>
      </c>
      <c r="AW18" s="40">
        <f t="array" ref="AW18">IF(ISBLANK(STO_2!$A$2),0,IF(ISBLANK('M8'!A24),0,IF((OR(EXACT('M8'!A24,STO_2!$C$2:$C$148))),VLOOKUP('M8'!A24,STO_2!$C$2:$I$148,4,FALSE()))))</f>
        <v>0</v>
      </c>
      <c r="AX18" s="38">
        <f t="shared" si="22"/>
        <v>51</v>
      </c>
      <c r="AY18" s="45">
        <v>0</v>
      </c>
      <c r="AZ18" s="42">
        <f t="array" ref="AZ18">IF(ISBLANK(ANG_1!$A$2),100,IF(ISBLANK('M8'!A24),100,IF((OR(EXACT('M8'!A24,ANG_1!$C$2:$C$200))),VLOOKUP('M8'!A24,ANG_1!$C$2:$I$200,4,FALSE()))))</f>
        <v>100</v>
      </c>
      <c r="BA18" s="38">
        <f t="shared" si="23"/>
        <v>51</v>
      </c>
      <c r="BB18" s="45">
        <v>0</v>
      </c>
      <c r="BC18" s="47">
        <f t="array" ref="BC18">IF(ISBLANK(ANG_2!$A$2),0,IF(ISBLANK('M8'!A24),0,IF((OR(EXACT('M8'!A24,ANG_2!$C$2:$C$155))),VLOOKUP('M8'!A24,ANG_2!$C$2:$I$155,4,FALSE()))))</f>
        <v>0</v>
      </c>
      <c r="BD18" s="38">
        <f t="shared" si="24"/>
        <v>51</v>
      </c>
      <c r="BE18" s="48"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5"/>
        <v>51</v>
      </c>
      <c r="BH18" s="45"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6"/>
        <v>51</v>
      </c>
      <c r="BK18" s="48">
        <v>0</v>
      </c>
    </row>
    <row r="19" spans="1:63" x14ac:dyDescent="0.3">
      <c r="A19" s="28" t="s">
        <v>468</v>
      </c>
      <c r="B19" s="28" t="s">
        <v>21</v>
      </c>
      <c r="C19" s="28">
        <v>2017</v>
      </c>
      <c r="D19" s="28" t="s">
        <v>408</v>
      </c>
      <c r="E19" s="38">
        <f t="shared" si="0"/>
        <v>16</v>
      </c>
      <c r="F19" s="30">
        <f>SUM(LARGE(H19:U19,{1;2;3;4;5;6;7;8;9}))</f>
        <v>85</v>
      </c>
      <c r="G19" s="49">
        <f t="shared" si="1"/>
        <v>2</v>
      </c>
      <c r="H19" s="50">
        <f t="shared" si="2"/>
        <v>0</v>
      </c>
      <c r="I19" s="45">
        <f t="shared" si="3"/>
        <v>0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43</v>
      </c>
      <c r="O19" s="36">
        <f t="shared" si="9"/>
        <v>42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 t="b">
        <f t="array" ref="V19">IF(ISBLANK(ALS_1!$A$2),100,IF(ISBLANK(A19),100,IF((OR(EXACT(A19,ALS_1!$C$2:$C$104))),VLOOKUP(A19,ALS_1!$C$2:$I$104,4,FALSE()))))</f>
        <v>0</v>
      </c>
      <c r="W19" s="38">
        <f t="shared" si="14"/>
        <v>51</v>
      </c>
      <c r="X19" s="30">
        <f>VLOOKUP(W19,Punktezuordnung!$A$2:$B$52,2,FALSE())</f>
        <v>0</v>
      </c>
      <c r="Y19" s="39" t="b" cm="1">
        <f t="array" ref="Y19">IF(ISBLANK(ALS_2!$A$2),0,IF(ISBLANK(A19),0,IF((OR(EXACT(A19,ALS_2!$C$2:$C$104))),VLOOKUP(A19,ALS_2!$C$2:$I$104,4,FALSE()))))</f>
        <v>0</v>
      </c>
      <c r="Z19" s="38">
        <f t="shared" si="15"/>
        <v>51</v>
      </c>
      <c r="AA19" s="30">
        <f>VLOOKUP(Z19,Punktezuordnung!$A$2:$B$52,2,FALSE())</f>
        <v>0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si="27"/>
        <v>51</v>
      </c>
      <c r="AG19" s="30"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7"/>
        <v>51</v>
      </c>
      <c r="AJ19" s="30">
        <v>0</v>
      </c>
      <c r="AK19" s="43">
        <f t="array" ref="AK19">IF(ISBLANK(LAT_2!$A$2),0,IF(ISBLANK(A19),0,IF((OR(EXACT(A19,LAT_2!$C$2:$C$154))),VLOOKUP(A19,LAT_2!$C$2:$I$154,4,FALSE()))))</f>
        <v>0</v>
      </c>
      <c r="AL19" s="38">
        <f t="shared" si="18"/>
        <v>51</v>
      </c>
      <c r="AM19" s="30">
        <v>0</v>
      </c>
      <c r="AN19" s="40">
        <f t="array" ref="AN19">IF(ISBLANK(NIA_1!$A$2),1000,IF(ISBLANK(A19),1000,IF((OR(EXACT(A19,NIA_1!$C$2:$C$200))),VLOOKUP(A19,NIA_1!$C$2:$I$200,4,FALSE()))))</f>
        <v>259.11</v>
      </c>
      <c r="AO19" s="38">
        <f t="shared" si="19"/>
        <v>8</v>
      </c>
      <c r="AP19" s="30">
        <f>VLOOKUP(AO19,Punktezuordnung!$A$2:$B$52,2,FALSE())</f>
        <v>43</v>
      </c>
      <c r="AQ19" s="46">
        <f t="array" ref="AQ19">IF(ISBLANK(NIA_2!$A$2),0,IF(ISBLANK(A19),0,IF((OR(EXACT(A19,NIA_2!$C$2:$C$200))),VLOOKUP(A19,NIA_2!$C$2:$I$200,4,FALSE()))))</f>
        <v>47</v>
      </c>
      <c r="AR19" s="38">
        <f t="shared" si="20"/>
        <v>9</v>
      </c>
      <c r="AS19" s="30">
        <f>VLOOKUP(AR19,Punktezuordnung!$A$2:$B$52,2,FALSE())</f>
        <v>42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1"/>
        <v>51</v>
      </c>
      <c r="AV19" s="45"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2"/>
        <v>51</v>
      </c>
      <c r="AY19" s="45"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3"/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4"/>
        <v>51</v>
      </c>
      <c r="BE19" s="48"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5"/>
        <v>51</v>
      </c>
      <c r="BH19" s="45"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6"/>
        <v>51</v>
      </c>
      <c r="BK19" s="48">
        <v>0</v>
      </c>
    </row>
    <row r="20" spans="1:63" x14ac:dyDescent="0.3">
      <c r="A20" s="28" t="s">
        <v>318</v>
      </c>
      <c r="B20" s="28" t="s">
        <v>21</v>
      </c>
      <c r="C20" s="28">
        <v>2017</v>
      </c>
      <c r="D20" s="28" t="s">
        <v>409</v>
      </c>
      <c r="E20" s="38">
        <f t="shared" si="0"/>
        <v>16</v>
      </c>
      <c r="F20" s="30">
        <f>SUM(LARGE(H20:U20,{1;2;3;4;5;6;7;8;9}))</f>
        <v>85</v>
      </c>
      <c r="G20" s="49">
        <f t="shared" si="1"/>
        <v>2</v>
      </c>
      <c r="H20" s="50">
        <f t="shared" si="2"/>
        <v>42</v>
      </c>
      <c r="I20" s="45">
        <f t="shared" si="3"/>
        <v>43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0</v>
      </c>
      <c r="O20" s="36">
        <f t="shared" si="9"/>
        <v>0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>
        <f t="array" ref="V20">IF(ISBLANK(ALS_1!$A$2),100,IF(ISBLANK(A20),100,IF((OR(EXACT(A20,ALS_1!$C$2:$C$104))),VLOOKUP(A20,ALS_1!$C$2:$I$104,4,FALSE()))))</f>
        <v>7.69</v>
      </c>
      <c r="W20" s="38">
        <f t="shared" si="14"/>
        <v>9</v>
      </c>
      <c r="X20" s="30">
        <f>VLOOKUP(W20,Punktezuordnung!$A$2:$B$52,2,FALSE())</f>
        <v>42</v>
      </c>
      <c r="Y20" s="39" cm="1">
        <f t="array" ref="Y20">IF(ISBLANK(ALS_2!$A$2),0,IF(ISBLANK(A20),0,IF((OR(EXACT(A20,ALS_2!$C$2:$C$104))),VLOOKUP(A20,ALS_2!$C$2:$I$104,4,FALSE()))))</f>
        <v>53</v>
      </c>
      <c r="Z20" s="38">
        <f t="shared" si="15"/>
        <v>8</v>
      </c>
      <c r="AA20" s="30">
        <f>VLOOKUP(Z20,Punktezuordnung!$A$2:$B$52,2,FALSE())</f>
        <v>43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27"/>
        <v>51</v>
      </c>
      <c r="AG20" s="30"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7"/>
        <v>51</v>
      </c>
      <c r="AJ20" s="30">
        <v>0</v>
      </c>
      <c r="AK20" s="43">
        <f t="array" ref="AK20">IF(ISBLANK(LAT_2!$A$2),0,IF(ISBLANK(A20),0,IF((OR(EXACT(A20,LAT_2!$C$2:$C$154))),VLOOKUP(A20,LAT_2!$C$2:$I$154,4,FALSE()))))</f>
        <v>0</v>
      </c>
      <c r="AL20" s="38">
        <f t="shared" si="18"/>
        <v>51</v>
      </c>
      <c r="AM20" s="30">
        <v>0</v>
      </c>
      <c r="AN20" s="40" t="b">
        <f t="array" ref="AN20">IF(ISBLANK(NIA_1!$A$2),1000,IF(ISBLANK(A20),1000,IF((OR(EXACT(A20,NIA_1!$C$2:$C$200))),VLOOKUP(A20,NIA_1!$C$2:$I$200,4,FALSE()))))</f>
        <v>0</v>
      </c>
      <c r="AO20" s="38">
        <f t="shared" si="19"/>
        <v>51</v>
      </c>
      <c r="AP20" s="30">
        <f>VLOOKUP(AO20,Punktezuordnung!$A$2:$B$52,2,FALSE())</f>
        <v>0</v>
      </c>
      <c r="AQ20" s="46" t="b">
        <f t="array" ref="AQ20">IF(ISBLANK(NIA_2!$A$2),0,IF(ISBLANK(A20),0,IF((OR(EXACT(A20,NIA_2!$C$2:$C$200))),VLOOKUP(A20,NIA_2!$C$2:$I$200,4,FALSE()))))</f>
        <v>0</v>
      </c>
      <c r="AR20" s="38">
        <f t="shared" si="20"/>
        <v>51</v>
      </c>
      <c r="AS20" s="30">
        <f>VLOOKUP(AR20,Punktezuordnung!$A$2:$B$52,2,FALSE())</f>
        <v>0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1"/>
        <v>51</v>
      </c>
      <c r="AV20" s="45"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2"/>
        <v>51</v>
      </c>
      <c r="AY20" s="45"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3"/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4"/>
        <v>51</v>
      </c>
      <c r="BE20" s="48"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5"/>
        <v>51</v>
      </c>
      <c r="BH20" s="45"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6"/>
        <v>51</v>
      </c>
      <c r="BK20" s="48">
        <v>0</v>
      </c>
    </row>
    <row r="21" spans="1:63" x14ac:dyDescent="0.3">
      <c r="A21" s="28" t="s">
        <v>315</v>
      </c>
      <c r="B21" s="28" t="s">
        <v>21</v>
      </c>
      <c r="C21" s="28">
        <v>2017</v>
      </c>
      <c r="D21" s="28" t="s">
        <v>406</v>
      </c>
      <c r="E21" s="38">
        <f t="shared" si="0"/>
        <v>18</v>
      </c>
      <c r="F21" s="30">
        <f>SUM(LARGE(H21:U21,{1;2;3;4;5;6;7;8;9}))</f>
        <v>84</v>
      </c>
      <c r="G21" s="49">
        <f t="shared" si="1"/>
        <v>2</v>
      </c>
      <c r="H21" s="50">
        <f t="shared" si="2"/>
        <v>45</v>
      </c>
      <c r="I21" s="45">
        <f t="shared" si="3"/>
        <v>39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0</v>
      </c>
      <c r="O21" s="36">
        <f t="shared" si="9"/>
        <v>0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f t="array" ref="V21">IF(ISBLANK(ALS_1!$A$2),100,IF(ISBLANK(A21),100,IF((OR(EXACT(A21,ALS_1!$C$2:$C$104))),VLOOKUP(A21,ALS_1!$C$2:$I$104,4,FALSE()))))</f>
        <v>7.41</v>
      </c>
      <c r="W21" s="38">
        <f t="shared" si="14"/>
        <v>6</v>
      </c>
      <c r="X21" s="30">
        <f>VLOOKUP(W21,Punktezuordnung!$A$2:$B$52,2,FALSE())</f>
        <v>45</v>
      </c>
      <c r="Y21" s="39" cm="1">
        <f t="array" ref="Y21">IF(ISBLANK(ALS_2!$A$2),0,IF(ISBLANK(A21),0,IF((OR(EXACT(A21,ALS_2!$C$2:$C$104))),VLOOKUP(A21,ALS_2!$C$2:$I$104,4,FALSE()))))</f>
        <v>47</v>
      </c>
      <c r="Z21" s="38">
        <f t="shared" si="15"/>
        <v>12</v>
      </c>
      <c r="AA21" s="30">
        <f>VLOOKUP(Z21,Punktezuordnung!$A$2:$B$52,2,FALSE())</f>
        <v>39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27"/>
        <v>51</v>
      </c>
      <c r="AG21" s="30"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7"/>
        <v>51</v>
      </c>
      <c r="AJ21" s="30">
        <v>0</v>
      </c>
      <c r="AK21" s="43">
        <f t="array" ref="AK21">IF(ISBLANK(LAT_2!$A$2),0,IF(ISBLANK(A21),0,IF((OR(EXACT(A21,LAT_2!$C$2:$C$154))),VLOOKUP(A21,LAT_2!$C$2:$I$154,4,FALSE()))))</f>
        <v>0</v>
      </c>
      <c r="AL21" s="38">
        <f t="shared" si="18"/>
        <v>51</v>
      </c>
      <c r="AM21" s="30">
        <v>0</v>
      </c>
      <c r="AN21" s="40" t="b">
        <f t="array" ref="AN21">IF(ISBLANK(NIA_1!$A$2),1000,IF(ISBLANK(A21),1000,IF((OR(EXACT(A21,NIA_1!$C$2:$C$200))),VLOOKUP(A21,NIA_1!$C$2:$I$200,4,FALSE()))))</f>
        <v>0</v>
      </c>
      <c r="AO21" s="38">
        <f t="shared" si="19"/>
        <v>51</v>
      </c>
      <c r="AP21" s="30">
        <f>VLOOKUP(AO21,Punktezuordnung!$A$2:$B$52,2,FALSE())</f>
        <v>0</v>
      </c>
      <c r="AQ21" s="46" t="b">
        <f t="array" ref="AQ21">IF(ISBLANK(NIA_2!$A$2),0,IF(ISBLANK(A21),0,IF((OR(EXACT(A21,NIA_2!$C$2:$C$200))),VLOOKUP(A21,NIA_2!$C$2:$I$200,4,FALSE()))))</f>
        <v>0</v>
      </c>
      <c r="AR21" s="38">
        <f t="shared" si="20"/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1"/>
        <v>51</v>
      </c>
      <c r="AV21" s="45"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2"/>
        <v>51</v>
      </c>
      <c r="AY21" s="45"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3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4"/>
        <v>51</v>
      </c>
      <c r="BE21" s="48"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5"/>
        <v>51</v>
      </c>
      <c r="BH21" s="45"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6"/>
        <v>51</v>
      </c>
      <c r="BK21" s="48">
        <v>0</v>
      </c>
    </row>
    <row r="22" spans="1:63" x14ac:dyDescent="0.3">
      <c r="A22" s="28" t="s">
        <v>472</v>
      </c>
      <c r="B22" s="28" t="s">
        <v>21</v>
      </c>
      <c r="C22" s="28">
        <v>2017</v>
      </c>
      <c r="D22" s="28" t="s">
        <v>413</v>
      </c>
      <c r="E22" s="38">
        <f t="shared" si="0"/>
        <v>19</v>
      </c>
      <c r="F22" s="30">
        <f>SUM(LARGE(H22:U22,{1;2;3;4;5;6;7;8;9}))</f>
        <v>76</v>
      </c>
      <c r="G22" s="49">
        <f t="shared" si="1"/>
        <v>2</v>
      </c>
      <c r="H22" s="50">
        <f t="shared" si="2"/>
        <v>0</v>
      </c>
      <c r="I22" s="45">
        <f t="shared" si="3"/>
        <v>0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41</v>
      </c>
      <c r="O22" s="36">
        <f t="shared" si="9"/>
        <v>35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 t="b">
        <f t="array" ref="V22">IF(ISBLANK(ALS_1!$A$2),100,IF(ISBLANK(A22),100,IF((OR(EXACT(A22,ALS_1!$C$2:$C$104))),VLOOKUP(A22,ALS_1!$C$2:$I$104,4,FALSE()))))</f>
        <v>0</v>
      </c>
      <c r="W22" s="38">
        <f t="shared" si="14"/>
        <v>51</v>
      </c>
      <c r="X22" s="30">
        <f>VLOOKUP(W22,Punktezuordnung!$A$2:$B$52,2,FALSE())</f>
        <v>0</v>
      </c>
      <c r="Y22" s="39" t="b" cm="1">
        <f t="array" ref="Y22">IF(ISBLANK(ALS_2!$A$2),0,IF(ISBLANK(A22),0,IF((OR(EXACT(A22,ALS_2!$C$2:$C$104))),VLOOKUP(A22,ALS_2!$C$2:$I$104,4,FALSE()))))</f>
        <v>0</v>
      </c>
      <c r="Z22" s="38">
        <f t="shared" si="15"/>
        <v>51</v>
      </c>
      <c r="AA22" s="30">
        <f>VLOOKUP(Z22,Punktezuordnung!$A$2:$B$52,2,FALSE())</f>
        <v>0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7"/>
        <v>51</v>
      </c>
      <c r="AG22" s="30"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7"/>
        <v>51</v>
      </c>
      <c r="AJ22" s="30">
        <v>0</v>
      </c>
      <c r="AK22" s="43">
        <f t="array" ref="AK22">IF(ISBLANK(LAT_2!$A$2),0,IF(ISBLANK(A22),0,IF((OR(EXACT(A22,LAT_2!$C$2:$C$154))),VLOOKUP(A22,LAT_2!$C$2:$I$154,4,FALSE()))))</f>
        <v>0</v>
      </c>
      <c r="AL22" s="38">
        <f t="shared" si="18"/>
        <v>51</v>
      </c>
      <c r="AM22" s="30">
        <v>0</v>
      </c>
      <c r="AN22" s="40">
        <f t="array" ref="AN22">IF(ISBLANK(NIA_1!$A$2),1000,IF(ISBLANK(A22),1000,IF((OR(EXACT(A22,NIA_1!$C$2:$C$200))),VLOOKUP(A22,NIA_1!$C$2:$I$200,4,FALSE()))))</f>
        <v>268.14</v>
      </c>
      <c r="AO22" s="38">
        <f t="shared" si="19"/>
        <v>10</v>
      </c>
      <c r="AP22" s="30">
        <f>VLOOKUP(AO22,Punktezuordnung!$A$2:$B$52,2,FALSE())</f>
        <v>41</v>
      </c>
      <c r="AQ22" s="46">
        <f t="array" ref="AQ22">IF(ISBLANK(NIA_2!$A$2),0,IF(ISBLANK(A22),0,IF((OR(EXACT(A22,NIA_2!$C$2:$C$200))),VLOOKUP(A22,NIA_2!$C$2:$I$200,4,FALSE()))))</f>
        <v>31</v>
      </c>
      <c r="AR22" s="38">
        <f t="shared" si="20"/>
        <v>16</v>
      </c>
      <c r="AS22" s="30">
        <f>VLOOKUP(AR22,Punktezuordnung!$A$2:$B$52,2,FALSE())</f>
        <v>35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1"/>
        <v>51</v>
      </c>
      <c r="AV22" s="45"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2"/>
        <v>51</v>
      </c>
      <c r="AY22" s="45"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3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4"/>
        <v>51</v>
      </c>
      <c r="BE22" s="48"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5"/>
        <v>51</v>
      </c>
      <c r="BH22" s="45"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6"/>
        <v>51</v>
      </c>
      <c r="BK22" s="48">
        <v>0</v>
      </c>
    </row>
    <row r="23" spans="1:63" x14ac:dyDescent="0.3">
      <c r="A23" s="28" t="s">
        <v>326</v>
      </c>
      <c r="B23" s="28" t="s">
        <v>21</v>
      </c>
      <c r="C23" s="28">
        <v>2017</v>
      </c>
      <c r="D23" s="28" t="s">
        <v>407</v>
      </c>
      <c r="E23" s="38">
        <f t="shared" si="0"/>
        <v>20</v>
      </c>
      <c r="F23" s="30">
        <f>SUM(LARGE(H23:U23,{1;2;3;4;5;6;7;8;9}))</f>
        <v>71</v>
      </c>
      <c r="G23" s="49">
        <f t="shared" si="1"/>
        <v>2</v>
      </c>
      <c r="H23" s="50">
        <f t="shared" si="2"/>
        <v>35</v>
      </c>
      <c r="I23" s="45">
        <f t="shared" si="3"/>
        <v>36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0</v>
      </c>
      <c r="O23" s="36">
        <f t="shared" si="9"/>
        <v>0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>
        <f t="array" ref="V23">IF(ISBLANK(ALS_1!$A$2),100,IF(ISBLANK(A23),100,IF((OR(EXACT(A23,ALS_1!$C$2:$C$104))),VLOOKUP(A23,ALS_1!$C$2:$I$104,4,FALSE()))))</f>
        <v>9.6</v>
      </c>
      <c r="W23" s="38">
        <f t="shared" si="14"/>
        <v>16</v>
      </c>
      <c r="X23" s="30">
        <f>VLOOKUP(W23,Punktezuordnung!$A$2:$B$52,2,FALSE())</f>
        <v>35</v>
      </c>
      <c r="Y23" s="39" cm="1">
        <f t="array" ref="Y23">IF(ISBLANK(ALS_2!$A$2),0,IF(ISBLANK(A23),0,IF((OR(EXACT(A23,ALS_2!$C$2:$C$104))),VLOOKUP(A23,ALS_2!$C$2:$I$104,4,FALSE()))))</f>
        <v>30</v>
      </c>
      <c r="Z23" s="38">
        <f t="shared" si="15"/>
        <v>15</v>
      </c>
      <c r="AA23" s="30">
        <f>VLOOKUP(Z23,Punktezuordnung!$A$2:$B$52,2,FALSE())</f>
        <v>36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7"/>
        <v>51</v>
      </c>
      <c r="AG23" s="30"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7"/>
        <v>51</v>
      </c>
      <c r="AJ23" s="30">
        <v>0</v>
      </c>
      <c r="AK23" s="43">
        <f t="array" ref="AK23">IF(ISBLANK(LAT_2!$A$2),0,IF(ISBLANK(A23),0,IF((OR(EXACT(A23,LAT_2!$C$2:$C$154))),VLOOKUP(A23,LAT_2!$C$2:$I$154,4,FALSE()))))</f>
        <v>0</v>
      </c>
      <c r="AL23" s="38">
        <f t="shared" si="18"/>
        <v>51</v>
      </c>
      <c r="AM23" s="30">
        <v>0</v>
      </c>
      <c r="AN23" s="40" t="b">
        <f t="array" ref="AN23">IF(ISBLANK(NIA_1!$A$2),1000,IF(ISBLANK(A23),1000,IF((OR(EXACT(A23,NIA_1!$C$2:$C$200))),VLOOKUP(A23,NIA_1!$C$2:$I$200,4,FALSE()))))</f>
        <v>0</v>
      </c>
      <c r="AO23" s="38">
        <f t="shared" si="19"/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 t="shared" si="20"/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1"/>
        <v>51</v>
      </c>
      <c r="AV23" s="45"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2"/>
        <v>51</v>
      </c>
      <c r="AY23" s="45"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3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4"/>
        <v>51</v>
      </c>
      <c r="BE23" s="48"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5"/>
        <v>51</v>
      </c>
      <c r="BH23" s="45"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6"/>
        <v>51</v>
      </c>
      <c r="BK23" s="48">
        <v>0</v>
      </c>
    </row>
    <row r="24" spans="1:63" x14ac:dyDescent="0.3">
      <c r="A24" s="28"/>
      <c r="B24" s="28"/>
      <c r="C24" s="28"/>
      <c r="D24" s="28"/>
      <c r="E24" s="38" t="str">
        <f t="shared" si="0"/>
        <v/>
      </c>
      <c r="F24" s="30">
        <f>SUM(LARGE(H24:U24,{1;2;3;4;5;6;7;8;9}))</f>
        <v>0</v>
      </c>
      <c r="G24" s="49">
        <f t="shared" si="1"/>
        <v>0</v>
      </c>
      <c r="H24" s="50">
        <f t="shared" si="2"/>
        <v>0</v>
      </c>
      <c r="I24" s="45">
        <f t="shared" si="3"/>
        <v>0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0</v>
      </c>
      <c r="O24" s="36">
        <f t="shared" si="9"/>
        <v>0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>
        <f t="array" ref="V24">IF(ISBLANK(ALS_1!$A$2),100,IF(ISBLANK(A24),100,IF((OR(EXACT(A24,ALS_1!$C$2:$C$104))),VLOOKUP(A24,ALS_1!$C$2:$I$104,4,FALSE()))))</f>
        <v>100</v>
      </c>
      <c r="W24" s="38">
        <f t="shared" si="14"/>
        <v>51</v>
      </c>
      <c r="X24" s="30">
        <f>VLOOKUP(W24,Punktezuordnung!$A$2:$B$52,2,FALSE())</f>
        <v>0</v>
      </c>
      <c r="Y24" s="39" cm="1">
        <f t="array" ref="Y24">IF(ISBLANK(ALS_2!$A$2),0,IF(ISBLANK(A24),0,IF((OR(EXACT(A24,ALS_2!$C$2:$C$104))),VLOOKUP(A24,ALS_2!$C$2:$I$104,4,FALSE()))))</f>
        <v>0</v>
      </c>
      <c r="Z24" s="38">
        <f t="shared" si="15"/>
        <v>51</v>
      </c>
      <c r="AA24" s="30">
        <f>VLOOKUP(Z24,Punktezuordnung!$A$2:$B$52,2,FALSE())</f>
        <v>0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7"/>
        <v>51</v>
      </c>
      <c r="AG24" s="30"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7"/>
        <v>51</v>
      </c>
      <c r="AJ24" s="30">
        <v>0</v>
      </c>
      <c r="AK24" s="43">
        <f t="array" ref="AK24">IF(ISBLANK(LAT_2!$A$2),0,IF(ISBLANK(A24),0,IF((OR(EXACT(A24,LAT_2!$C$2:$C$154))),VLOOKUP(A24,LAT_2!$C$2:$I$154,4,FALSE()))))</f>
        <v>0</v>
      </c>
      <c r="AL24" s="38">
        <f t="shared" si="18"/>
        <v>51</v>
      </c>
      <c r="AM24" s="30">
        <v>0</v>
      </c>
      <c r="AN24" s="40">
        <f t="array" ref="AN24">IF(ISBLANK(NIA_1!$A$2),1000,IF(ISBLANK(A24),1000,IF((OR(EXACT(A24,NIA_1!$C$2:$C$200))),VLOOKUP(A24,NIA_1!$C$2:$I$200,4,FALSE()))))</f>
        <v>1000</v>
      </c>
      <c r="AO24" s="38">
        <f t="shared" si="19"/>
        <v>51</v>
      </c>
      <c r="AP24" s="30">
        <f>VLOOKUP(AO24,Punktezuordnung!$A$2:$B$52,2,FALSE())</f>
        <v>0</v>
      </c>
      <c r="AQ24" s="46">
        <f t="array" ref="AQ24">IF(ISBLANK(NIA_2!$A$2),0,IF(ISBLANK(A24),0,IF((OR(EXACT(A24,NIA_2!$C$2:$C$200))),VLOOKUP(A24,NIA_2!$C$2:$I$200,4,FALSE()))))</f>
        <v>0</v>
      </c>
      <c r="AR24" s="38">
        <f t="shared" si="20"/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1"/>
        <v>51</v>
      </c>
      <c r="AV24" s="45"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2"/>
        <v>51</v>
      </c>
      <c r="AY24" s="45"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3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4"/>
        <v>51</v>
      </c>
      <c r="BE24" s="48"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5"/>
        <v>51</v>
      </c>
      <c r="BH24" s="45"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6"/>
        <v>51</v>
      </c>
      <c r="BK24" s="48">
        <v>0</v>
      </c>
    </row>
    <row r="25" spans="1:63" x14ac:dyDescent="0.3">
      <c r="A25" s="28"/>
      <c r="B25" s="28"/>
      <c r="C25" s="28"/>
      <c r="D25" s="28"/>
      <c r="E25" s="38" t="str">
        <f t="shared" ref="E25:E35" si="28">IF(F25=0,"",RANK(F25,$F$4:$F$60,0))</f>
        <v/>
      </c>
      <c r="F25" s="30">
        <f>SUM(LARGE(H25:U25,{1;2;3;4;5;6;7;8;9}))</f>
        <v>0</v>
      </c>
      <c r="G25" s="49">
        <f t="shared" ref="G25:G35" si="29">COUNTIF(H25:U25,"&gt;0")</f>
        <v>0</v>
      </c>
      <c r="H25" s="50">
        <f t="shared" ref="H25:H35" si="30">X25</f>
        <v>0</v>
      </c>
      <c r="I25" s="45">
        <f t="shared" ref="I25:I35" si="31">AA25</f>
        <v>0</v>
      </c>
      <c r="J25" s="50">
        <f t="shared" ref="J25:J35" si="32">AD25</f>
        <v>0</v>
      </c>
      <c r="K25" s="45">
        <f t="shared" ref="K25:K35" si="33">AG25</f>
        <v>0</v>
      </c>
      <c r="L25" s="33">
        <f t="shared" ref="L25:L35" si="34">AJ25</f>
        <v>0</v>
      </c>
      <c r="M25" s="34">
        <f t="shared" ref="M25:M35" si="35">AM25</f>
        <v>0</v>
      </c>
      <c r="N25" s="51">
        <f t="shared" ref="N25:N35" si="36">AP25</f>
        <v>0</v>
      </c>
      <c r="O25" s="36">
        <f t="shared" ref="O25:O35" si="37">AS25</f>
        <v>0</v>
      </c>
      <c r="P25" s="50">
        <f t="shared" ref="P25:P35" si="38">AV25</f>
        <v>0</v>
      </c>
      <c r="Q25" s="45">
        <f t="shared" ref="Q25:Q35" si="39">AY25</f>
        <v>0</v>
      </c>
      <c r="R25" s="50"/>
      <c r="S25" s="45"/>
      <c r="T25" s="50">
        <f t="shared" ref="T25:T35" si="40">BB25</f>
        <v>0</v>
      </c>
      <c r="U25" s="45">
        <f t="shared" ref="U25:U35" si="41">BE25</f>
        <v>0</v>
      </c>
      <c r="V25" s="37">
        <f t="array" ref="V25">IF(ISBLANK(ALS_1!$A$2),100,IF(ISBLANK(A25),100,IF((OR(EXACT(A25,ALS_1!$C$2:$C$104))),VLOOKUP(A25,ALS_1!$C$2:$I$104,4,FALSE()))))</f>
        <v>100</v>
      </c>
      <c r="W25" s="38">
        <f t="shared" ref="W25:W35" si="42">IF(V25=FALSE,51,IF(V25&gt;=100,51,RANK(V25,$V$4:$V$60,1)))</f>
        <v>51</v>
      </c>
      <c r="X25" s="30">
        <f>VLOOKUP(W25,Punktezuordnung!$A$2:$B$52,2,FALSE())</f>
        <v>0</v>
      </c>
      <c r="Y25" s="39" cm="1">
        <f t="array" ref="Y25">IF(ISBLANK(ALS_2!$A$2),0,IF(ISBLANK(A25),0,IF((OR(EXACT(A25,ALS_2!$C$2:$C$104))),VLOOKUP(A25,ALS_2!$C$2:$I$104,4,FALSE()))))</f>
        <v>0</v>
      </c>
      <c r="Z25" s="38">
        <f t="shared" ref="Z25:Z35" si="43">IF(Y25=FALSE,51,IF(Y25&lt;=0,51,RANK(Y25,$Y$4:$Y$60,0)))</f>
        <v>51</v>
      </c>
      <c r="AA25" s="30">
        <f>VLOOKUP(Z25,Punktezuordnung!$A$2:$B$52,2,FALSE())</f>
        <v>0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ref="AC25:AC35" si="44">IF(AB25=FALSE,51,IF(AB25&gt;=100,51,RANK(AB25,$AB$4:$AB$60,1)))</f>
        <v>51</v>
      </c>
      <c r="AD25" s="30"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ref="AF25:AF37" si="45">IF(AE25=FALSE,51,IF(AE25&lt;=0,51,RANK(AE25,$AE$4:$AE$60,0)))</f>
        <v>51</v>
      </c>
      <c r="AG25" s="30"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ref="AI25:AI35" si="46">IF(AH25=FALSE,51,IF(AH25&lt;=0,51,RANK(AH25,$AH$4:$AH$60,0)))</f>
        <v>51</v>
      </c>
      <c r="AJ25" s="30">
        <v>0</v>
      </c>
      <c r="AK25" s="43">
        <f t="array" ref="AK25">IF(ISBLANK(LAT_2!$A$2),0,IF(ISBLANK(A25),0,IF((OR(EXACT(A25,LAT_2!$C$2:$C$154))),VLOOKUP(A25,LAT_2!$C$2:$I$154,4,FALSE()))))</f>
        <v>0</v>
      </c>
      <c r="AL25" s="38">
        <f t="shared" ref="AL25:AL35" si="47">IF(AK25=FALSE,51,IF(AK25&lt;=0,51,RANK(AK25,$AK$4:$AK$49,0)))</f>
        <v>51</v>
      </c>
      <c r="AM25" s="30">
        <v>0</v>
      </c>
      <c r="AN25" s="40">
        <f t="array" ref="AN25">IF(ISBLANK(NIA_1!$A$2),1000,IF(ISBLANK(A25),1000,IF((OR(EXACT(A25,NIA_1!$C$2:$C$200))),VLOOKUP(A25,NIA_1!$C$2:$I$200,4,FALSE()))))</f>
        <v>1000</v>
      </c>
      <c r="AO25" s="38">
        <f t="shared" ref="AO25:AO60" si="48">IF(AN25=FALSE,51,IF(AN25=1000,51,RANK(AN25,$AN$4:$AN$60,1)))</f>
        <v>51</v>
      </c>
      <c r="AP25" s="30">
        <f>VLOOKUP(AO25,Punktezuordnung!$A$2:$B$52,2,FALSE())</f>
        <v>0</v>
      </c>
      <c r="AQ25" s="46">
        <f t="array" ref="AQ25">IF(ISBLANK(NIA_2!$A$2),0,IF(ISBLANK(A25),0,IF((OR(EXACT(A25,NIA_2!$C$2:$C$200))),VLOOKUP(A25,NIA_2!$C$2:$I$200,4,FALSE()))))</f>
        <v>0</v>
      </c>
      <c r="AR25" s="38">
        <f t="shared" ref="AR25:AR60" si="49">IF(AQ25=FALSE,51,IF(AQ25&lt;=0,51,RANK(AQ25,$AQ$4:$AQ$60,0)))</f>
        <v>51</v>
      </c>
      <c r="AS25" s="30">
        <f>VLOOKUP(AR25,Punktezuordnung!$A$2:$B$52,2,FALSE())</f>
        <v>0</v>
      </c>
      <c r="AT25" s="42">
        <f t="array" ref="AT25">IF(ISBLANK(STO_1!$A$2),0,IF(ISBLANK(A25),0,IF((OR(EXACT(A25,STO_1!$C$2:$C$149))),VLOOKUP(A25,STO_1!$C$2:$I$149,4,FALSE()))))</f>
        <v>0</v>
      </c>
      <c r="AU25" s="38">
        <f t="shared" ref="AU25:AU35" si="50">IF(AT25=FALSE,51,IF(AT25&lt;=0,51,RANK(AT25,$AT$4:$AT$49,0)))</f>
        <v>51</v>
      </c>
      <c r="AV25" s="45"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ref="AX25:AX35" si="51">IF(AW25=FALSE,51,IF(AW25&lt;=0,51,RANK(AW25,$AW$4:$AW$49,0)))</f>
        <v>51</v>
      </c>
      <c r="AY25" s="45"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ref="BA25:BA35" si="52">IF(AZ25=FALSE,51,IF(AZ25&gt;=100,51,RANK(AZ25,$AZ$4:$AZ$60,1)))</f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ref="BD25:BD35" si="53">IF(BC25=FALSE,51,IF(BC25&lt;=0,51,RANK(BC25,$BC$4:$BC$60,0)))</f>
        <v>51</v>
      </c>
      <c r="BE25" s="48"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ref="BG25:BG35" si="54">IF(BF25=FALSE,51,IF(BF25&gt;=100,51,RANK(BF25,$AZ$4:$AZ$60,1)))</f>
        <v>51</v>
      </c>
      <c r="BH25" s="45"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ref="BJ25:BJ35" si="55">IF(BI25=FALSE,51,IF(BI25&lt;=0,51,RANK(BI25,$BC$4:$BC$60,0)))</f>
        <v>51</v>
      </c>
      <c r="BK25" s="48">
        <v>0</v>
      </c>
    </row>
    <row r="26" spans="1:63" x14ac:dyDescent="0.3">
      <c r="A26" s="28"/>
      <c r="B26" s="28"/>
      <c r="C26" s="28"/>
      <c r="D26" s="28"/>
      <c r="E26" s="38" t="str">
        <f t="shared" si="28"/>
        <v/>
      </c>
      <c r="F26" s="30">
        <f>SUM(LARGE(H26:U26,{1;2;3;4;5;6;7;8;9}))</f>
        <v>0</v>
      </c>
      <c r="G26" s="49">
        <f t="shared" si="29"/>
        <v>0</v>
      </c>
      <c r="H26" s="50">
        <f t="shared" si="30"/>
        <v>0</v>
      </c>
      <c r="I26" s="45">
        <f t="shared" si="31"/>
        <v>0</v>
      </c>
      <c r="J26" s="50">
        <f t="shared" si="32"/>
        <v>0</v>
      </c>
      <c r="K26" s="45">
        <f t="shared" si="33"/>
        <v>0</v>
      </c>
      <c r="L26" s="33">
        <f t="shared" si="34"/>
        <v>0</v>
      </c>
      <c r="M26" s="34">
        <f t="shared" si="35"/>
        <v>0</v>
      </c>
      <c r="N26" s="51">
        <f t="shared" si="36"/>
        <v>0</v>
      </c>
      <c r="O26" s="36">
        <f t="shared" si="37"/>
        <v>0</v>
      </c>
      <c r="P26" s="50">
        <f t="shared" si="38"/>
        <v>0</v>
      </c>
      <c r="Q26" s="45">
        <f t="shared" si="39"/>
        <v>0</v>
      </c>
      <c r="R26" s="50"/>
      <c r="S26" s="45"/>
      <c r="T26" s="50">
        <f t="shared" si="40"/>
        <v>0</v>
      </c>
      <c r="U26" s="45">
        <f t="shared" si="41"/>
        <v>0</v>
      </c>
      <c r="V26" s="37">
        <f t="array" ref="V26">IF(ISBLANK(ALS_1!$A$2),100,IF(ISBLANK(A26),100,IF((OR(EXACT(A26,ALS_1!$C$2:$C$104))),VLOOKUP(A26,ALS_1!$C$2:$I$104,4,FALSE()))))</f>
        <v>100</v>
      </c>
      <c r="W26" s="38">
        <f t="shared" si="42"/>
        <v>51</v>
      </c>
      <c r="X26" s="30">
        <f>VLOOKUP(W26,Punktezuordnung!$A$2:$B$52,2,FALSE())</f>
        <v>0</v>
      </c>
      <c r="Y26" s="39" cm="1">
        <f t="array" ref="Y26">IF(ISBLANK(ALS_2!$A$2),0,IF(ISBLANK(A26),0,IF((OR(EXACT(A26,ALS_2!$C$2:$C$104))),VLOOKUP(A26,ALS_2!$C$2:$I$104,4,FALSE()))))</f>
        <v>0</v>
      </c>
      <c r="Z26" s="38">
        <f t="shared" si="43"/>
        <v>51</v>
      </c>
      <c r="AA26" s="30">
        <f>VLOOKUP(Z26,Punktezuordnung!$A$2:$B$52,2,FALSE())</f>
        <v>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44"/>
        <v>51</v>
      </c>
      <c r="AD26" s="30"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45"/>
        <v>51</v>
      </c>
      <c r="AG26" s="30"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46"/>
        <v>51</v>
      </c>
      <c r="AJ26" s="30">
        <v>0</v>
      </c>
      <c r="AK26" s="43">
        <f t="array" ref="AK26">IF(ISBLANK(LAT_2!$A$2),0,IF(ISBLANK(A26),0,IF((OR(EXACT(A26,LAT_2!$C$2:$C$154))),VLOOKUP(A26,LAT_2!$C$2:$I$154,4,FALSE()))))</f>
        <v>0</v>
      </c>
      <c r="AL26" s="38">
        <f t="shared" si="47"/>
        <v>51</v>
      </c>
      <c r="AM26" s="30">
        <v>0</v>
      </c>
      <c r="AN26" s="40">
        <f t="array" ref="AN26">IF(ISBLANK(NIA_1!$A$2),1000,IF(ISBLANK(A26),1000,IF((OR(EXACT(A26,NIA_1!$C$2:$C$200))),VLOOKUP(A26,NIA_1!$C$2:$I$200,4,FALSE()))))</f>
        <v>1000</v>
      </c>
      <c r="AO26" s="38">
        <f t="shared" si="48"/>
        <v>51</v>
      </c>
      <c r="AP26" s="30">
        <f>VLOOKUP(AO26,Punktezuordnung!$A$2:$B$52,2,FALSE())</f>
        <v>0</v>
      </c>
      <c r="AQ26" s="46">
        <f t="array" ref="AQ26">IF(ISBLANK(NIA_2!$A$2),0,IF(ISBLANK(A26),0,IF((OR(EXACT(A26,NIA_2!$C$2:$C$200))),VLOOKUP(A26,NIA_2!$C$2:$I$200,4,FALSE()))))</f>
        <v>0</v>
      </c>
      <c r="AR26" s="38">
        <f t="shared" si="49"/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50"/>
        <v>51</v>
      </c>
      <c r="AV26" s="45"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51"/>
        <v>51</v>
      </c>
      <c r="AY26" s="45"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52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53"/>
        <v>51</v>
      </c>
      <c r="BE26" s="48"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54"/>
        <v>51</v>
      </c>
      <c r="BH26" s="45"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55"/>
        <v>51</v>
      </c>
      <c r="BK26" s="48">
        <v>0</v>
      </c>
    </row>
    <row r="27" spans="1:63" x14ac:dyDescent="0.3">
      <c r="A27" s="28"/>
      <c r="B27" s="28"/>
      <c r="C27" s="28"/>
      <c r="D27" s="28"/>
      <c r="E27" s="38" t="str">
        <f t="shared" si="28"/>
        <v/>
      </c>
      <c r="F27" s="30">
        <f>SUM(LARGE(H27:U27,{1;2;3;4;5;6;7;8;9}))</f>
        <v>0</v>
      </c>
      <c r="G27" s="49">
        <f t="shared" si="29"/>
        <v>0</v>
      </c>
      <c r="H27" s="50">
        <f t="shared" si="30"/>
        <v>0</v>
      </c>
      <c r="I27" s="45">
        <f t="shared" si="31"/>
        <v>0</v>
      </c>
      <c r="J27" s="50">
        <f t="shared" si="32"/>
        <v>0</v>
      </c>
      <c r="K27" s="45">
        <f t="shared" si="33"/>
        <v>0</v>
      </c>
      <c r="L27" s="33">
        <f t="shared" si="34"/>
        <v>0</v>
      </c>
      <c r="M27" s="34">
        <f t="shared" si="35"/>
        <v>0</v>
      </c>
      <c r="N27" s="51">
        <f t="shared" si="36"/>
        <v>0</v>
      </c>
      <c r="O27" s="36">
        <f t="shared" si="37"/>
        <v>0</v>
      </c>
      <c r="P27" s="50">
        <f t="shared" si="38"/>
        <v>0</v>
      </c>
      <c r="Q27" s="45">
        <f t="shared" si="39"/>
        <v>0</v>
      </c>
      <c r="R27" s="50"/>
      <c r="S27" s="45"/>
      <c r="T27" s="50">
        <f t="shared" si="40"/>
        <v>0</v>
      </c>
      <c r="U27" s="45">
        <f t="shared" si="41"/>
        <v>0</v>
      </c>
      <c r="V27" s="37">
        <f t="array" ref="V27">IF(ISBLANK(ALS_1!$A$2),100,IF(ISBLANK(A27),100,IF((OR(EXACT(A27,ALS_1!$C$2:$C$104))),VLOOKUP(A27,ALS_1!$C$2:$I$104,4,FALSE()))))</f>
        <v>100</v>
      </c>
      <c r="W27" s="38">
        <f t="shared" si="42"/>
        <v>51</v>
      </c>
      <c r="X27" s="30">
        <f>VLOOKUP(W27,Punktezuordnung!$A$2:$B$52,2,FALSE())</f>
        <v>0</v>
      </c>
      <c r="Y27" s="39" cm="1">
        <f t="array" ref="Y27">IF(ISBLANK(ALS_2!$A$2),0,IF(ISBLANK(A27),0,IF((OR(EXACT(A27,ALS_2!$C$2:$C$104))),VLOOKUP(A27,ALS_2!$C$2:$I$104,4,FALSE()))))</f>
        <v>0</v>
      </c>
      <c r="Z27" s="38">
        <f t="shared" si="43"/>
        <v>51</v>
      </c>
      <c r="AA27" s="30">
        <f>VLOOKUP(Z27,Punktezuordnung!$A$2:$B$52,2,FALSE())</f>
        <v>0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44"/>
        <v>51</v>
      </c>
      <c r="AD27" s="30"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45"/>
        <v>51</v>
      </c>
      <c r="AG27" s="30"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46"/>
        <v>51</v>
      </c>
      <c r="AJ27" s="30">
        <v>0</v>
      </c>
      <c r="AK27" s="43">
        <f t="array" ref="AK27">IF(ISBLANK(LAT_2!$A$2),0,IF(ISBLANK(A27),0,IF((OR(EXACT(A27,LAT_2!$C$2:$C$154))),VLOOKUP(A27,LAT_2!$C$2:$I$154,4,FALSE()))))</f>
        <v>0</v>
      </c>
      <c r="AL27" s="38">
        <f t="shared" si="47"/>
        <v>51</v>
      </c>
      <c r="AM27" s="30">
        <v>0</v>
      </c>
      <c r="AN27" s="40">
        <f t="array" ref="AN27">IF(ISBLANK(NIA_1!$A$2),1000,IF(ISBLANK(A27),1000,IF((OR(EXACT(A27,NIA_1!$C$2:$C$200))),VLOOKUP(A27,NIA_1!$C$2:$I$200,4,FALSE()))))</f>
        <v>1000</v>
      </c>
      <c r="AO27" s="38">
        <f t="shared" si="48"/>
        <v>51</v>
      </c>
      <c r="AP27" s="30">
        <f>VLOOKUP(AO27,Punktezuordnung!$A$2:$B$52,2,FALSE())</f>
        <v>0</v>
      </c>
      <c r="AQ27" s="46">
        <f t="array" ref="AQ27">IF(ISBLANK(NIA_2!$A$2),0,IF(ISBLANK(A27),0,IF((OR(EXACT(A27,NIA_2!$C$2:$C$200))),VLOOKUP(A27,NIA_2!$C$2:$I$200,4,FALSE()))))</f>
        <v>0</v>
      </c>
      <c r="AR27" s="38">
        <f t="shared" si="49"/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50"/>
        <v>51</v>
      </c>
      <c r="AV27" s="45"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51"/>
        <v>51</v>
      </c>
      <c r="AY27" s="45"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52"/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53"/>
        <v>51</v>
      </c>
      <c r="BE27" s="48"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54"/>
        <v>51</v>
      </c>
      <c r="BH27" s="45"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55"/>
        <v>51</v>
      </c>
      <c r="BK27" s="48">
        <v>0</v>
      </c>
    </row>
    <row r="28" spans="1:63" x14ac:dyDescent="0.3">
      <c r="A28" s="28"/>
      <c r="B28" s="28"/>
      <c r="C28" s="28"/>
      <c r="D28" s="28"/>
      <c r="E28" s="38" t="str">
        <f t="shared" si="28"/>
        <v/>
      </c>
      <c r="F28" s="30">
        <f>SUM(LARGE(H28:U28,{1;2;3;4;5;6;7;8;9}))</f>
        <v>0</v>
      </c>
      <c r="G28" s="49">
        <f t="shared" si="29"/>
        <v>0</v>
      </c>
      <c r="H28" s="50">
        <f t="shared" si="30"/>
        <v>0</v>
      </c>
      <c r="I28" s="45">
        <f t="shared" si="31"/>
        <v>0</v>
      </c>
      <c r="J28" s="50">
        <f t="shared" si="32"/>
        <v>0</v>
      </c>
      <c r="K28" s="45">
        <f t="shared" si="33"/>
        <v>0</v>
      </c>
      <c r="L28" s="33">
        <f t="shared" si="34"/>
        <v>0</v>
      </c>
      <c r="M28" s="34">
        <f t="shared" si="35"/>
        <v>0</v>
      </c>
      <c r="N28" s="51">
        <f t="shared" si="36"/>
        <v>0</v>
      </c>
      <c r="O28" s="36">
        <f t="shared" si="37"/>
        <v>0</v>
      </c>
      <c r="P28" s="50">
        <f t="shared" si="38"/>
        <v>0</v>
      </c>
      <c r="Q28" s="45">
        <f t="shared" si="39"/>
        <v>0</v>
      </c>
      <c r="R28" s="50"/>
      <c r="S28" s="45"/>
      <c r="T28" s="50">
        <f t="shared" si="40"/>
        <v>0</v>
      </c>
      <c r="U28" s="45">
        <f t="shared" si="41"/>
        <v>0</v>
      </c>
      <c r="V28" s="37">
        <f t="array" ref="V28">IF(ISBLANK(ALS_1!$A$2),100,IF(ISBLANK(A28),100,IF((OR(EXACT(A28,ALS_1!$C$2:$C$104))),VLOOKUP(A28,ALS_1!$C$2:$I$104,4,FALSE()))))</f>
        <v>100</v>
      </c>
      <c r="W28" s="38">
        <f t="shared" si="42"/>
        <v>51</v>
      </c>
      <c r="X28" s="30">
        <f>VLOOKUP(W28,Punktezuordnung!$A$2:$B$52,2,FALSE())</f>
        <v>0</v>
      </c>
      <c r="Y28" s="39" cm="1">
        <f t="array" ref="Y28">IF(ISBLANK(ALS_2!$A$2),0,IF(ISBLANK(A28),0,IF((OR(EXACT(A28,ALS_2!$C$2:$C$104))),VLOOKUP(A28,ALS_2!$C$2:$I$104,4,FALSE()))))</f>
        <v>0</v>
      </c>
      <c r="Z28" s="38">
        <f t="shared" si="43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44"/>
        <v>51</v>
      </c>
      <c r="AD28" s="30"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45"/>
        <v>51</v>
      </c>
      <c r="AG28" s="30"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46"/>
        <v>51</v>
      </c>
      <c r="AJ28" s="30">
        <v>0</v>
      </c>
      <c r="AK28" s="43">
        <f t="array" ref="AK28">IF(ISBLANK(LAT_2!$A$2),0,IF(ISBLANK(A28),0,IF((OR(EXACT(A28,LAT_2!$C$2:$C$154))),VLOOKUP(A28,LAT_2!$C$2:$I$154,4,FALSE()))))</f>
        <v>0</v>
      </c>
      <c r="AL28" s="38">
        <f t="shared" si="47"/>
        <v>51</v>
      </c>
      <c r="AM28" s="30">
        <v>0</v>
      </c>
      <c r="AN28" s="40">
        <f t="array" ref="AN28">IF(ISBLANK(NIA_1!$A$2),1000,IF(ISBLANK(A28),1000,IF((OR(EXACT(A28,NIA_1!$C$2:$C$200))),VLOOKUP(A28,NIA_1!$C$2:$I$200,4,FALSE()))))</f>
        <v>1000</v>
      </c>
      <c r="AO28" s="38">
        <f t="shared" si="48"/>
        <v>51</v>
      </c>
      <c r="AP28" s="30">
        <f>VLOOKUP(AO28,Punktezuordnung!$A$2:$B$52,2,FALSE())</f>
        <v>0</v>
      </c>
      <c r="AQ28" s="46">
        <f t="array" ref="AQ28">IF(ISBLANK(NIA_2!$A$2),0,IF(ISBLANK(A28),0,IF((OR(EXACT(A28,NIA_2!$C$2:$C$200))),VLOOKUP(A28,NIA_2!$C$2:$I$200,4,FALSE()))))</f>
        <v>0</v>
      </c>
      <c r="AR28" s="38">
        <f t="shared" si="49"/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50"/>
        <v>51</v>
      </c>
      <c r="AV28" s="45"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51"/>
        <v>51</v>
      </c>
      <c r="AY28" s="45"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52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53"/>
        <v>51</v>
      </c>
      <c r="BE28" s="48"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54"/>
        <v>51</v>
      </c>
      <c r="BH28" s="45"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55"/>
        <v>51</v>
      </c>
      <c r="BK28" s="48">
        <v>0</v>
      </c>
    </row>
    <row r="29" spans="1:63" x14ac:dyDescent="0.3">
      <c r="A29" s="28"/>
      <c r="B29" s="28"/>
      <c r="C29" s="28"/>
      <c r="D29" s="28"/>
      <c r="E29" s="38" t="str">
        <f t="shared" si="28"/>
        <v/>
      </c>
      <c r="F29" s="30">
        <f>SUM(LARGE(H29:U29,{1;2;3;4;5;6;7;8;9}))</f>
        <v>0</v>
      </c>
      <c r="G29" s="49">
        <f t="shared" si="29"/>
        <v>0</v>
      </c>
      <c r="H29" s="50">
        <f t="shared" si="30"/>
        <v>0</v>
      </c>
      <c r="I29" s="45">
        <f t="shared" si="31"/>
        <v>0</v>
      </c>
      <c r="J29" s="50">
        <f t="shared" si="32"/>
        <v>0</v>
      </c>
      <c r="K29" s="45">
        <f t="shared" si="33"/>
        <v>0</v>
      </c>
      <c r="L29" s="33">
        <f t="shared" si="34"/>
        <v>0</v>
      </c>
      <c r="M29" s="34">
        <f t="shared" si="35"/>
        <v>0</v>
      </c>
      <c r="N29" s="51">
        <f t="shared" si="36"/>
        <v>0</v>
      </c>
      <c r="O29" s="36">
        <f t="shared" si="37"/>
        <v>0</v>
      </c>
      <c r="P29" s="50">
        <f t="shared" si="38"/>
        <v>0</v>
      </c>
      <c r="Q29" s="45">
        <f t="shared" si="39"/>
        <v>0</v>
      </c>
      <c r="R29" s="50"/>
      <c r="S29" s="45"/>
      <c r="T29" s="50">
        <f t="shared" si="40"/>
        <v>0</v>
      </c>
      <c r="U29" s="45">
        <f t="shared" si="41"/>
        <v>0</v>
      </c>
      <c r="V29" s="37">
        <f t="array" ref="V29">IF(ISBLANK(ALS_1!$A$2),100,IF(ISBLANK(A29),100,IF((OR(EXACT(A29,ALS_1!$C$2:$C$104))),VLOOKUP(A29,ALS_1!$C$2:$I$104,4,FALSE()))))</f>
        <v>100</v>
      </c>
      <c r="W29" s="38">
        <f t="shared" si="42"/>
        <v>51</v>
      </c>
      <c r="X29" s="30">
        <f>VLOOKUP(W29,Punktezuordnung!$A$2:$B$52,2,FALSE())</f>
        <v>0</v>
      </c>
      <c r="Y29" s="39" cm="1">
        <f t="array" ref="Y29">IF(ISBLANK(ALS_2!$A$2),0,IF(ISBLANK(A29),0,IF((OR(EXACT(A29,ALS_2!$C$2:$C$104))),VLOOKUP(A29,ALS_2!$C$2:$I$104,4,FALSE()))))</f>
        <v>0</v>
      </c>
      <c r="Z29" s="38">
        <f t="shared" si="43"/>
        <v>51</v>
      </c>
      <c r="AA29" s="30">
        <f>VLOOKUP(Z29,Punktezuordnung!$A$2:$B$52,2,FALSE())</f>
        <v>0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44"/>
        <v>51</v>
      </c>
      <c r="AD29" s="30"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45"/>
        <v>51</v>
      </c>
      <c r="AG29" s="30"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46"/>
        <v>51</v>
      </c>
      <c r="AJ29" s="30">
        <v>0</v>
      </c>
      <c r="AK29" s="43">
        <f t="array" ref="AK29">IF(ISBLANK(LAT_2!$A$2),0,IF(ISBLANK(A29),0,IF((OR(EXACT(A29,LAT_2!$C$2:$C$154))),VLOOKUP(A29,LAT_2!$C$2:$I$154,4,FALSE()))))</f>
        <v>0</v>
      </c>
      <c r="AL29" s="38">
        <f t="shared" si="47"/>
        <v>51</v>
      </c>
      <c r="AM29" s="30">
        <v>0</v>
      </c>
      <c r="AN29" s="40">
        <f t="array" ref="AN29">IF(ISBLANK(NIA_1!$A$2),1000,IF(ISBLANK(A29),1000,IF((OR(EXACT(A29,NIA_1!$C$2:$C$200))),VLOOKUP(A29,NIA_1!$C$2:$I$200,4,FALSE()))))</f>
        <v>1000</v>
      </c>
      <c r="AO29" s="38">
        <f t="shared" si="48"/>
        <v>51</v>
      </c>
      <c r="AP29" s="30">
        <f>VLOOKUP(AO29,Punktezuordnung!$A$2:$B$52,2,FALSE())</f>
        <v>0</v>
      </c>
      <c r="AQ29" s="46">
        <f t="array" ref="AQ29">IF(ISBLANK(NIA_2!$A$2),0,IF(ISBLANK(A29),0,IF((OR(EXACT(A29,NIA_2!$C$2:$C$200))),VLOOKUP(A29,NIA_2!$C$2:$I$200,4,FALSE()))))</f>
        <v>0</v>
      </c>
      <c r="AR29" s="38">
        <f t="shared" si="49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50"/>
        <v>51</v>
      </c>
      <c r="AV29" s="45"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51"/>
        <v>51</v>
      </c>
      <c r="AY29" s="45"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52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53"/>
        <v>51</v>
      </c>
      <c r="BE29" s="48"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54"/>
        <v>51</v>
      </c>
      <c r="BH29" s="45"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55"/>
        <v>51</v>
      </c>
      <c r="BK29" s="48">
        <v>0</v>
      </c>
    </row>
    <row r="30" spans="1:63" x14ac:dyDescent="0.3">
      <c r="A30" s="28"/>
      <c r="B30" s="28"/>
      <c r="C30" s="28"/>
      <c r="D30" s="28"/>
      <c r="E30" s="38" t="str">
        <f t="shared" si="28"/>
        <v/>
      </c>
      <c r="F30" s="30">
        <f>SUM(LARGE(H30:U30,{1;2;3;4;5;6;7;8;9}))</f>
        <v>0</v>
      </c>
      <c r="G30" s="49">
        <f t="shared" si="29"/>
        <v>0</v>
      </c>
      <c r="H30" s="50">
        <f t="shared" si="30"/>
        <v>0</v>
      </c>
      <c r="I30" s="45">
        <f t="shared" si="31"/>
        <v>0</v>
      </c>
      <c r="J30" s="50">
        <f t="shared" si="32"/>
        <v>0</v>
      </c>
      <c r="K30" s="45">
        <f t="shared" si="33"/>
        <v>0</v>
      </c>
      <c r="L30" s="33">
        <f t="shared" si="34"/>
        <v>0</v>
      </c>
      <c r="M30" s="34">
        <f t="shared" si="35"/>
        <v>0</v>
      </c>
      <c r="N30" s="51">
        <f t="shared" si="36"/>
        <v>0</v>
      </c>
      <c r="O30" s="36">
        <f t="shared" si="37"/>
        <v>0</v>
      </c>
      <c r="P30" s="50">
        <f t="shared" si="38"/>
        <v>0</v>
      </c>
      <c r="Q30" s="45">
        <f t="shared" si="39"/>
        <v>0</v>
      </c>
      <c r="R30" s="50"/>
      <c r="S30" s="45"/>
      <c r="T30" s="50">
        <f t="shared" si="40"/>
        <v>0</v>
      </c>
      <c r="U30" s="45">
        <f t="shared" si="41"/>
        <v>0</v>
      </c>
      <c r="V30" s="37">
        <f t="array" ref="V30">IF(ISBLANK(ALS_1!$A$2),100,IF(ISBLANK(A30),100,IF((OR(EXACT(A30,ALS_1!$C$2:$C$104))),VLOOKUP(A30,ALS_1!$C$2:$I$104,4,FALSE()))))</f>
        <v>100</v>
      </c>
      <c r="W30" s="38">
        <f t="shared" si="42"/>
        <v>51</v>
      </c>
      <c r="X30" s="30">
        <f>VLOOKUP(W30,Punktezuordnung!$A$2:$B$52,2,FALSE())</f>
        <v>0</v>
      </c>
      <c r="Y30" s="39" cm="1">
        <f t="array" ref="Y30">IF(ISBLANK(ALS_2!$A$2),0,IF(ISBLANK(A30),0,IF((OR(EXACT(A30,ALS_2!$C$2:$C$104))),VLOOKUP(A30,ALS_2!$C$2:$I$104,4,FALSE()))))</f>
        <v>0</v>
      </c>
      <c r="Z30" s="38">
        <f t="shared" si="43"/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44"/>
        <v>51</v>
      </c>
      <c r="AD30" s="30"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45"/>
        <v>51</v>
      </c>
      <c r="AG30" s="30"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46"/>
        <v>51</v>
      </c>
      <c r="AJ30" s="30">
        <v>0</v>
      </c>
      <c r="AK30" s="43">
        <f t="array" ref="AK30">IF(ISBLANK(LAT_2!$A$2),0,IF(ISBLANK(A30),0,IF((OR(EXACT(A30,LAT_2!$C$2:$C$154))),VLOOKUP(A30,LAT_2!$C$2:$I$154,4,FALSE()))))</f>
        <v>0</v>
      </c>
      <c r="AL30" s="38">
        <f t="shared" si="47"/>
        <v>51</v>
      </c>
      <c r="AM30" s="30">
        <v>0</v>
      </c>
      <c r="AN30" s="40">
        <f t="array" ref="AN30">IF(ISBLANK(NIA_1!$A$2),1000,IF(ISBLANK(A30),1000,IF((OR(EXACT(A30,NIA_1!$C$2:$C$200))),VLOOKUP(A30,NIA_1!$C$2:$I$200,4,FALSE()))))</f>
        <v>1000</v>
      </c>
      <c r="AO30" s="38">
        <f t="shared" si="48"/>
        <v>51</v>
      </c>
      <c r="AP30" s="30">
        <f>VLOOKUP(AO30,Punktezuordnung!$A$2:$B$52,2,FALSE())</f>
        <v>0</v>
      </c>
      <c r="AQ30" s="46">
        <f t="array" ref="AQ30">IF(ISBLANK(NIA_2!$A$2),0,IF(ISBLANK(A30),0,IF((OR(EXACT(A30,NIA_2!$C$2:$C$200))),VLOOKUP(A30,NIA_2!$C$2:$I$200,4,FALSE()))))</f>
        <v>0</v>
      </c>
      <c r="AR30" s="38">
        <f t="shared" si="49"/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50"/>
        <v>51</v>
      </c>
      <c r="AV30" s="45"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51"/>
        <v>51</v>
      </c>
      <c r="AY30" s="45"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52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53"/>
        <v>51</v>
      </c>
      <c r="BE30" s="48"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54"/>
        <v>51</v>
      </c>
      <c r="BH30" s="45"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55"/>
        <v>51</v>
      </c>
      <c r="BK30" s="48">
        <v>0</v>
      </c>
    </row>
    <row r="31" spans="1:63" x14ac:dyDescent="0.3">
      <c r="A31" s="28"/>
      <c r="B31" s="28"/>
      <c r="C31" s="28"/>
      <c r="D31" s="28"/>
      <c r="E31" s="38" t="str">
        <f t="shared" si="28"/>
        <v/>
      </c>
      <c r="F31" s="30">
        <f>SUM(LARGE(H31:U31,{1;2;3;4;5;6;7;8;9}))</f>
        <v>0</v>
      </c>
      <c r="G31" s="49">
        <f t="shared" si="29"/>
        <v>0</v>
      </c>
      <c r="H31" s="50">
        <f t="shared" si="30"/>
        <v>0</v>
      </c>
      <c r="I31" s="45">
        <f t="shared" si="31"/>
        <v>0</v>
      </c>
      <c r="J31" s="50">
        <f t="shared" si="32"/>
        <v>0</v>
      </c>
      <c r="K31" s="45">
        <f t="shared" si="33"/>
        <v>0</v>
      </c>
      <c r="L31" s="33">
        <f t="shared" si="34"/>
        <v>0</v>
      </c>
      <c r="M31" s="34">
        <f t="shared" si="35"/>
        <v>0</v>
      </c>
      <c r="N31" s="51">
        <f t="shared" si="36"/>
        <v>0</v>
      </c>
      <c r="O31" s="36">
        <f t="shared" si="37"/>
        <v>0</v>
      </c>
      <c r="P31" s="50">
        <f t="shared" si="38"/>
        <v>0</v>
      </c>
      <c r="Q31" s="45">
        <f t="shared" si="39"/>
        <v>0</v>
      </c>
      <c r="R31" s="50"/>
      <c r="S31" s="45"/>
      <c r="T31" s="50">
        <f t="shared" si="40"/>
        <v>0</v>
      </c>
      <c r="U31" s="45">
        <f t="shared" si="41"/>
        <v>0</v>
      </c>
      <c r="V31" s="37">
        <f t="array" ref="V31">IF(ISBLANK(ALS_1!$A$2),100,IF(ISBLANK(A31),100,IF((OR(EXACT(A31,ALS_1!$C$2:$C$104))),VLOOKUP(A31,ALS_1!$C$2:$I$104,4,FALSE()))))</f>
        <v>100</v>
      </c>
      <c r="W31" s="38">
        <f t="shared" si="42"/>
        <v>51</v>
      </c>
      <c r="X31" s="30">
        <f>VLOOKUP(W31,Punktezuordnung!$A$2:$B$52,2,FALSE())</f>
        <v>0</v>
      </c>
      <c r="Y31" s="39" cm="1">
        <f t="array" ref="Y31">IF(ISBLANK(ALS_2!$A$2),0,IF(ISBLANK(A31),0,IF((OR(EXACT(A31,ALS_2!$C$2:$C$104))),VLOOKUP(A31,ALS_2!$C$2:$I$104,4,FALSE()))))</f>
        <v>0</v>
      </c>
      <c r="Z31" s="38">
        <f t="shared" si="43"/>
        <v>51</v>
      </c>
      <c r="AA31" s="30">
        <f>VLOOKUP(Z31,Punktezuordnung!$A$2:$B$52,2,FALSE())</f>
        <v>0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44"/>
        <v>51</v>
      </c>
      <c r="AD31" s="30"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45"/>
        <v>51</v>
      </c>
      <c r="AG31" s="30"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46"/>
        <v>51</v>
      </c>
      <c r="AJ31" s="30">
        <v>0</v>
      </c>
      <c r="AK31" s="43">
        <f t="array" ref="AK31">IF(ISBLANK(LAT_2!$A$2),0,IF(ISBLANK(A31),0,IF((OR(EXACT(A31,LAT_2!$C$2:$C$154))),VLOOKUP(A31,LAT_2!$C$2:$I$154,4,FALSE()))))</f>
        <v>0</v>
      </c>
      <c r="AL31" s="38">
        <f t="shared" si="47"/>
        <v>51</v>
      </c>
      <c r="AM31" s="30">
        <v>0</v>
      </c>
      <c r="AN31" s="40">
        <f t="array" ref="AN31">IF(ISBLANK(NIA_1!$A$2),1000,IF(ISBLANK(A31),1000,IF((OR(EXACT(A31,NIA_1!$C$2:$C$200))),VLOOKUP(A31,NIA_1!$C$2:$I$200,4,FALSE()))))</f>
        <v>1000</v>
      </c>
      <c r="AO31" s="38">
        <f t="shared" si="48"/>
        <v>51</v>
      </c>
      <c r="AP31" s="30">
        <f>VLOOKUP(AO31,Punktezuordnung!$A$2:$B$52,2,FALSE())</f>
        <v>0</v>
      </c>
      <c r="AQ31" s="46">
        <f t="array" ref="AQ31">IF(ISBLANK(NIA_2!$A$2),0,IF(ISBLANK(A31),0,IF((OR(EXACT(A31,NIA_2!$C$2:$C$200))),VLOOKUP(A31,NIA_2!$C$2:$I$200,4,FALSE()))))</f>
        <v>0</v>
      </c>
      <c r="AR31" s="38">
        <f t="shared" si="49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50"/>
        <v>51</v>
      </c>
      <c r="AV31" s="45"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51"/>
        <v>51</v>
      </c>
      <c r="AY31" s="45"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52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53"/>
        <v>51</v>
      </c>
      <c r="BE31" s="48"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54"/>
        <v>51</v>
      </c>
      <c r="BH31" s="45"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55"/>
        <v>51</v>
      </c>
      <c r="BK31" s="48">
        <v>0</v>
      </c>
    </row>
    <row r="32" spans="1:63" x14ac:dyDescent="0.3">
      <c r="A32" s="28"/>
      <c r="B32" s="28"/>
      <c r="C32" s="28"/>
      <c r="D32" s="28"/>
      <c r="E32" s="38" t="str">
        <f t="shared" si="28"/>
        <v/>
      </c>
      <c r="F32" s="30">
        <f>SUM(LARGE(H32:U32,{1;2;3;4;5;6;7;8;9}))</f>
        <v>0</v>
      </c>
      <c r="G32" s="49">
        <f t="shared" si="29"/>
        <v>0</v>
      </c>
      <c r="H32" s="50">
        <f t="shared" si="30"/>
        <v>0</v>
      </c>
      <c r="I32" s="45">
        <f t="shared" si="31"/>
        <v>0</v>
      </c>
      <c r="J32" s="50">
        <f t="shared" si="32"/>
        <v>0</v>
      </c>
      <c r="K32" s="45">
        <f t="shared" si="33"/>
        <v>0</v>
      </c>
      <c r="L32" s="33">
        <f t="shared" si="34"/>
        <v>0</v>
      </c>
      <c r="M32" s="34">
        <f t="shared" si="35"/>
        <v>0</v>
      </c>
      <c r="N32" s="51">
        <f t="shared" si="36"/>
        <v>0</v>
      </c>
      <c r="O32" s="36">
        <f t="shared" si="37"/>
        <v>0</v>
      </c>
      <c r="P32" s="50">
        <f t="shared" si="38"/>
        <v>0</v>
      </c>
      <c r="Q32" s="45">
        <f t="shared" si="39"/>
        <v>0</v>
      </c>
      <c r="R32" s="50"/>
      <c r="S32" s="45"/>
      <c r="T32" s="50">
        <f t="shared" si="40"/>
        <v>0</v>
      </c>
      <c r="U32" s="45">
        <f t="shared" si="41"/>
        <v>0</v>
      </c>
      <c r="V32" s="37">
        <f t="array" ref="V32">IF(ISBLANK(ALS_1!$A$2),100,IF(ISBLANK(A32),100,IF((OR(EXACT(A32,ALS_1!$C$2:$C$104))),VLOOKUP(A32,ALS_1!$C$2:$I$104,4,FALSE()))))</f>
        <v>100</v>
      </c>
      <c r="W32" s="38">
        <f t="shared" si="42"/>
        <v>51</v>
      </c>
      <c r="X32" s="30">
        <f>VLOOKUP(W32,Punktezuordnung!$A$2:$B$52,2,FALSE())</f>
        <v>0</v>
      </c>
      <c r="Y32" s="39" cm="1">
        <f t="array" ref="Y32">IF(ISBLANK(ALS_2!$A$2),0,IF(ISBLANK(A32),0,IF((OR(EXACT(A32,ALS_2!$C$2:$C$104))),VLOOKUP(A32,ALS_2!$C$2:$I$104,4,FALSE()))))</f>
        <v>0</v>
      </c>
      <c r="Z32" s="38">
        <f t="shared" si="43"/>
        <v>51</v>
      </c>
      <c r="AA32" s="30">
        <f>VLOOKUP(Z32,Punktezuordnung!$A$2:$B$52,2,FALSE())</f>
        <v>0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44"/>
        <v>51</v>
      </c>
      <c r="AD32" s="30"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45"/>
        <v>51</v>
      </c>
      <c r="AG32" s="30"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46"/>
        <v>51</v>
      </c>
      <c r="AJ32" s="30">
        <v>0</v>
      </c>
      <c r="AK32" s="43">
        <f t="array" ref="AK32">IF(ISBLANK(LAT_2!$A$2),0,IF(ISBLANK(A32),0,IF((OR(EXACT(A32,LAT_2!$C$2:$C$154))),VLOOKUP(A32,LAT_2!$C$2:$I$154,4,FALSE()))))</f>
        <v>0</v>
      </c>
      <c r="AL32" s="38">
        <f t="shared" si="47"/>
        <v>51</v>
      </c>
      <c r="AM32" s="30">
        <v>0</v>
      </c>
      <c r="AN32" s="40">
        <f t="array" ref="AN32">IF(ISBLANK(NIA_1!$A$2),1000,IF(ISBLANK(A32),1000,IF((OR(EXACT(A32,NIA_1!$C$2:$C$200))),VLOOKUP(A32,NIA_1!$C$2:$I$200,4,FALSE()))))</f>
        <v>1000</v>
      </c>
      <c r="AO32" s="38">
        <f t="shared" si="48"/>
        <v>51</v>
      </c>
      <c r="AP32" s="30">
        <f>VLOOKUP(AO32,Punktezuordnung!$A$2:$B$52,2,FALSE())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si="49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50"/>
        <v>51</v>
      </c>
      <c r="AV32" s="45"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51"/>
        <v>51</v>
      </c>
      <c r="AY32" s="45"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52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53"/>
        <v>51</v>
      </c>
      <c r="BE32" s="48"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54"/>
        <v>51</v>
      </c>
      <c r="BH32" s="45"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55"/>
        <v>51</v>
      </c>
      <c r="BK32" s="48">
        <v>0</v>
      </c>
    </row>
    <row r="33" spans="1:63" x14ac:dyDescent="0.3">
      <c r="A33" s="56"/>
      <c r="B33" s="56"/>
      <c r="C33" s="56"/>
      <c r="D33" s="56"/>
      <c r="E33" s="38" t="str">
        <f t="shared" si="28"/>
        <v/>
      </c>
      <c r="F33" s="30">
        <f>SUM(LARGE(H33:U33,{1;2;3;4;5;6;7;8;9}))</f>
        <v>0</v>
      </c>
      <c r="G33" s="49">
        <f t="shared" si="29"/>
        <v>0</v>
      </c>
      <c r="H33" s="50">
        <f t="shared" si="30"/>
        <v>0</v>
      </c>
      <c r="I33" s="45">
        <f t="shared" si="31"/>
        <v>0</v>
      </c>
      <c r="J33" s="50">
        <f t="shared" si="32"/>
        <v>0</v>
      </c>
      <c r="K33" s="45">
        <f t="shared" si="33"/>
        <v>0</v>
      </c>
      <c r="L33" s="33">
        <f t="shared" si="34"/>
        <v>0</v>
      </c>
      <c r="M33" s="34">
        <f t="shared" si="35"/>
        <v>0</v>
      </c>
      <c r="N33" s="51">
        <f t="shared" si="36"/>
        <v>0</v>
      </c>
      <c r="O33" s="36">
        <f t="shared" si="37"/>
        <v>0</v>
      </c>
      <c r="P33" s="50">
        <f t="shared" si="38"/>
        <v>0</v>
      </c>
      <c r="Q33" s="45">
        <f t="shared" si="39"/>
        <v>0</v>
      </c>
      <c r="R33" s="50"/>
      <c r="S33" s="45"/>
      <c r="T33" s="50">
        <f t="shared" si="40"/>
        <v>0</v>
      </c>
      <c r="U33" s="45">
        <f t="shared" si="41"/>
        <v>0</v>
      </c>
      <c r="V33" s="37">
        <f t="array" ref="V33">IF(ISBLANK(ALS_1!$A$2),100,IF(ISBLANK(A33),100,IF((OR(EXACT(A33,ALS_1!$C$2:$C$104))),VLOOKUP(A33,ALS_1!$C$2:$I$104,4,FALSE()))))</f>
        <v>100</v>
      </c>
      <c r="W33" s="38">
        <f t="shared" si="42"/>
        <v>51</v>
      </c>
      <c r="X33" s="30">
        <f>VLOOKUP(W33,Punktezuordnung!$A$2:$B$52,2,FALSE())</f>
        <v>0</v>
      </c>
      <c r="Y33" s="39" cm="1">
        <f t="array" ref="Y33">IF(ISBLANK(ALS_2!$A$2),0,IF(ISBLANK(A33),0,IF((OR(EXACT(A33,ALS_2!$C$2:$C$104))),VLOOKUP(A33,ALS_2!$C$2:$I$104,4,FALSE()))))</f>
        <v>0</v>
      </c>
      <c r="Z33" s="38">
        <f t="shared" si="43"/>
        <v>51</v>
      </c>
      <c r="AA33" s="30">
        <f>VLOOKUP(Z33,Punktezuordnung!$A$2:$B$52,2,FALSE())</f>
        <v>0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44"/>
        <v>51</v>
      </c>
      <c r="AD33" s="30"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45"/>
        <v>51</v>
      </c>
      <c r="AG33" s="30"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46"/>
        <v>51</v>
      </c>
      <c r="AJ33" s="30">
        <v>0</v>
      </c>
      <c r="AK33" s="43">
        <f t="array" ref="AK33">IF(ISBLANK(LAT_2!$A$2),0,IF(ISBLANK(A33),0,IF((OR(EXACT(A33,LAT_2!$C$2:$C$154))),VLOOKUP(A33,LAT_2!$C$2:$I$154,4,FALSE()))))</f>
        <v>0</v>
      </c>
      <c r="AL33" s="38">
        <f t="shared" si="47"/>
        <v>51</v>
      </c>
      <c r="AM33" s="30">
        <v>0</v>
      </c>
      <c r="AN33" s="40">
        <f t="array" ref="AN33">IF(ISBLANK(NIA_1!$A$2),1000,IF(ISBLANK(A33),1000,IF((OR(EXACT(A33,NIA_1!$C$2:$C$200))),VLOOKUP(A33,NIA_1!$C$2:$I$200,4,FALSE()))))</f>
        <v>1000</v>
      </c>
      <c r="AO33" s="38">
        <f t="shared" si="48"/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49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50"/>
        <v>51</v>
      </c>
      <c r="AV33" s="45"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51"/>
        <v>51</v>
      </c>
      <c r="AY33" s="45"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52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53"/>
        <v>51</v>
      </c>
      <c r="BE33" s="48"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54"/>
        <v>51</v>
      </c>
      <c r="BH33" s="45"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55"/>
        <v>51</v>
      </c>
      <c r="BK33" s="48">
        <v>0</v>
      </c>
    </row>
    <row r="34" spans="1:63" x14ac:dyDescent="0.3">
      <c r="A34" s="56"/>
      <c r="B34" s="56"/>
      <c r="C34" s="56"/>
      <c r="D34" s="56"/>
      <c r="E34" s="38" t="str">
        <f t="shared" si="28"/>
        <v/>
      </c>
      <c r="F34" s="30">
        <f>SUM(LARGE(H34:U34,{1;2;3;4;5;6;7;8;9}))</f>
        <v>0</v>
      </c>
      <c r="G34" s="49">
        <f t="shared" si="29"/>
        <v>0</v>
      </c>
      <c r="H34" s="50">
        <f t="shared" si="30"/>
        <v>0</v>
      </c>
      <c r="I34" s="45">
        <f t="shared" si="31"/>
        <v>0</v>
      </c>
      <c r="J34" s="50">
        <f t="shared" si="32"/>
        <v>0</v>
      </c>
      <c r="K34" s="45">
        <f t="shared" si="33"/>
        <v>0</v>
      </c>
      <c r="L34" s="33">
        <f t="shared" si="34"/>
        <v>0</v>
      </c>
      <c r="M34" s="34">
        <f t="shared" si="35"/>
        <v>0</v>
      </c>
      <c r="N34" s="51">
        <f t="shared" si="36"/>
        <v>0</v>
      </c>
      <c r="O34" s="36">
        <f t="shared" si="37"/>
        <v>0</v>
      </c>
      <c r="P34" s="50">
        <f t="shared" si="38"/>
        <v>0</v>
      </c>
      <c r="Q34" s="45">
        <f t="shared" si="39"/>
        <v>0</v>
      </c>
      <c r="R34" s="50"/>
      <c r="S34" s="45"/>
      <c r="T34" s="50">
        <f t="shared" si="40"/>
        <v>0</v>
      </c>
      <c r="U34" s="45">
        <f t="shared" si="41"/>
        <v>0</v>
      </c>
      <c r="V34" s="37">
        <f t="array" ref="V34">IF(ISBLANK(ALS_1!$A$2),100,IF(ISBLANK(A34),100,IF((OR(EXACT(A34,ALS_1!$C$2:$C$104))),VLOOKUP(A34,ALS_1!$C$2:$I$104,4,FALSE()))))</f>
        <v>100</v>
      </c>
      <c r="W34" s="38">
        <f t="shared" si="42"/>
        <v>51</v>
      </c>
      <c r="X34" s="30">
        <f>VLOOKUP(W34,Punktezuordnung!$A$2:$B$52,2,FALSE())</f>
        <v>0</v>
      </c>
      <c r="Y34" s="39" cm="1">
        <f t="array" ref="Y34">IF(ISBLANK(ALS_2!$A$2),0,IF(ISBLANK(A34),0,IF((OR(EXACT(A34,ALS_2!$C$2:$C$104))),VLOOKUP(A34,ALS_2!$C$2:$I$104,4,FALSE()))))</f>
        <v>0</v>
      </c>
      <c r="Z34" s="38">
        <f t="shared" si="43"/>
        <v>51</v>
      </c>
      <c r="AA34" s="30">
        <f>VLOOKUP(Z34,Punktezuordnung!$A$2:$B$52,2,FALSE())</f>
        <v>0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44"/>
        <v>51</v>
      </c>
      <c r="AD34" s="30"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45"/>
        <v>51</v>
      </c>
      <c r="AG34" s="30"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46"/>
        <v>51</v>
      </c>
      <c r="AJ34" s="30">
        <v>0</v>
      </c>
      <c r="AK34" s="43">
        <f t="array" ref="AK34">IF(ISBLANK(LAT_2!$A$2),0,IF(ISBLANK(A34),0,IF((OR(EXACT(A34,LAT_2!$C$2:$C$154))),VLOOKUP(A34,LAT_2!$C$2:$I$154,4,FALSE()))))</f>
        <v>0</v>
      </c>
      <c r="AL34" s="38">
        <f t="shared" si="47"/>
        <v>51</v>
      </c>
      <c r="AM34" s="30">
        <v>0</v>
      </c>
      <c r="AN34" s="40">
        <f t="array" ref="AN34">IF(ISBLANK(NIA_1!$A$2),1000,IF(ISBLANK(A34),1000,IF((OR(EXACT(A34,NIA_1!$C$2:$C$200))),VLOOKUP(A34,NIA_1!$C$2:$I$200,4,FALSE()))))</f>
        <v>1000</v>
      </c>
      <c r="AO34" s="38">
        <f t="shared" si="48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49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50"/>
        <v>51</v>
      </c>
      <c r="AV34" s="45"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51"/>
        <v>51</v>
      </c>
      <c r="AY34" s="45"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52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53"/>
        <v>51</v>
      </c>
      <c r="BE34" s="48"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54"/>
        <v>51</v>
      </c>
      <c r="BH34" s="45"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55"/>
        <v>51</v>
      </c>
      <c r="BK34" s="48">
        <v>0</v>
      </c>
    </row>
    <row r="35" spans="1:63" x14ac:dyDescent="0.3">
      <c r="A35" s="56"/>
      <c r="B35" s="56"/>
      <c r="C35" s="56"/>
      <c r="D35" s="56"/>
      <c r="E35" s="38" t="str">
        <f t="shared" si="28"/>
        <v/>
      </c>
      <c r="F35" s="30">
        <f>SUM(LARGE(H35:U35,{1;2;3;4;5;6;7;8;9}))</f>
        <v>0</v>
      </c>
      <c r="G35" s="49">
        <f t="shared" si="29"/>
        <v>0</v>
      </c>
      <c r="H35" s="50">
        <f t="shared" si="30"/>
        <v>0</v>
      </c>
      <c r="I35" s="45">
        <f t="shared" si="31"/>
        <v>0</v>
      </c>
      <c r="J35" s="50">
        <f t="shared" si="32"/>
        <v>0</v>
      </c>
      <c r="K35" s="45">
        <f t="shared" si="33"/>
        <v>0</v>
      </c>
      <c r="L35" s="33">
        <f t="shared" si="34"/>
        <v>0</v>
      </c>
      <c r="M35" s="34">
        <f t="shared" si="35"/>
        <v>0</v>
      </c>
      <c r="N35" s="51">
        <f t="shared" si="36"/>
        <v>0</v>
      </c>
      <c r="O35" s="36">
        <f t="shared" si="37"/>
        <v>0</v>
      </c>
      <c r="P35" s="50">
        <f t="shared" si="38"/>
        <v>0</v>
      </c>
      <c r="Q35" s="45">
        <f t="shared" si="39"/>
        <v>0</v>
      </c>
      <c r="R35" s="50"/>
      <c r="S35" s="45"/>
      <c r="T35" s="50">
        <f t="shared" si="40"/>
        <v>0</v>
      </c>
      <c r="U35" s="45">
        <f t="shared" si="41"/>
        <v>0</v>
      </c>
      <c r="V35" s="37">
        <f t="array" ref="V35">IF(ISBLANK(ALS_1!$A$2),100,IF(ISBLANK(A35),100,IF((OR(EXACT(A35,ALS_1!$C$2:$C$104))),VLOOKUP(A35,ALS_1!$C$2:$I$104,4,FALSE()))))</f>
        <v>100</v>
      </c>
      <c r="W35" s="38">
        <f t="shared" si="42"/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IF(ISBLANK(ALS_2!$A$2),0,IF(ISBLANK(A35),0,IF((OR(EXACT(A35,ALS_2!$C$2:$C$104))),VLOOKUP(A35,ALS_2!$C$2:$I$104,4,FALSE()))))</f>
        <v>0</v>
      </c>
      <c r="Z35" s="38">
        <f t="shared" si="43"/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44"/>
        <v>51</v>
      </c>
      <c r="AD35" s="30"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45"/>
        <v>51</v>
      </c>
      <c r="AG35" s="30"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46"/>
        <v>51</v>
      </c>
      <c r="AJ35" s="30">
        <v>0</v>
      </c>
      <c r="AK35" s="43">
        <f t="array" ref="AK35">IF(ISBLANK(LAT_2!$A$2),0,IF(ISBLANK(A35),0,IF((OR(EXACT(A35,LAT_2!$C$2:$C$154))),VLOOKUP(A35,LAT_2!$C$2:$I$154,4,FALSE()))))</f>
        <v>0</v>
      </c>
      <c r="AL35" s="38">
        <f t="shared" si="47"/>
        <v>51</v>
      </c>
      <c r="AM35" s="30">
        <v>0</v>
      </c>
      <c r="AN35" s="40">
        <f t="array" ref="AN35">IF(ISBLANK(NIA_1!$A$2),1000,IF(ISBLANK(A35),1000,IF((OR(EXACT(A35,NIA_1!$C$2:$C$200))),VLOOKUP(A35,NIA_1!$C$2:$I$200,4,FALSE()))))</f>
        <v>1000</v>
      </c>
      <c r="AO35" s="38">
        <f t="shared" si="48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49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50"/>
        <v>51</v>
      </c>
      <c r="AV35" s="45"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51"/>
        <v>51</v>
      </c>
      <c r="AY35" s="45"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52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53"/>
        <v>51</v>
      </c>
      <c r="BE35" s="48"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54"/>
        <v>51</v>
      </c>
      <c r="BH35" s="45"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55"/>
        <v>51</v>
      </c>
      <c r="BK35" s="48">
        <v>0</v>
      </c>
    </row>
    <row r="36" spans="1:63" x14ac:dyDescent="0.3">
      <c r="A36" s="56"/>
      <c r="B36" s="56"/>
      <c r="C36" s="56"/>
      <c r="D36" s="56"/>
      <c r="E36" s="38" t="str">
        <f t="shared" ref="E36:E60" si="56">IF(F36=0,"",RANK(F36,$F$4:$F$60,0))</f>
        <v/>
      </c>
      <c r="F36" s="30">
        <f>SUM(LARGE(H36:U36,{1;2;3;4;5;6;7;8;9}))</f>
        <v>0</v>
      </c>
      <c r="G36" s="49">
        <f t="shared" ref="G36:G60" si="57">COUNTIF(H36:U36,"&gt;0")</f>
        <v>0</v>
      </c>
      <c r="H36" s="50">
        <f t="shared" ref="H36:H60" si="58">X36</f>
        <v>0</v>
      </c>
      <c r="I36" s="45">
        <f t="shared" ref="I36:I60" si="59">AA36</f>
        <v>0</v>
      </c>
      <c r="J36" s="50">
        <f t="shared" ref="J36:J60" si="60">AD36</f>
        <v>0</v>
      </c>
      <c r="K36" s="45">
        <f t="shared" ref="K36:K60" si="61">AG36</f>
        <v>0</v>
      </c>
      <c r="L36" s="33">
        <f t="shared" ref="L36:L60" si="62">AJ36</f>
        <v>0</v>
      </c>
      <c r="M36" s="34">
        <f t="shared" ref="M36:M60" si="63">AM36</f>
        <v>0</v>
      </c>
      <c r="N36" s="51">
        <f t="shared" ref="N36:N60" si="64">AP36</f>
        <v>0</v>
      </c>
      <c r="O36" s="36">
        <f t="shared" ref="O36:O60" si="65">AS36</f>
        <v>0</v>
      </c>
      <c r="P36" s="50">
        <f t="shared" ref="P36:P60" si="66">AV36</f>
        <v>0</v>
      </c>
      <c r="Q36" s="45">
        <f t="shared" ref="Q36:Q60" si="67">AY36</f>
        <v>0</v>
      </c>
      <c r="R36" s="50"/>
      <c r="S36" s="45"/>
      <c r="T36" s="50">
        <f t="shared" ref="T36:T60" si="68">BB36</f>
        <v>0</v>
      </c>
      <c r="U36" s="45">
        <f t="shared" ref="U36:U60" si="69">BE36</f>
        <v>0</v>
      </c>
      <c r="V36" s="37">
        <f t="array" ref="V36">IF(ISBLANK(ALS_1!$A$2),100,IF(ISBLANK(A36),100,IF((OR(EXACT(A36,ALS_1!$C$2:$C$104))),VLOOKUP(A36,ALS_1!$C$2:$I$104,4,FALSE()))))</f>
        <v>100</v>
      </c>
      <c r="W36" s="38">
        <f t="shared" ref="W36:W60" si="70">IF(V36=FALSE,51,IF(V36&gt;=100,51,RANK(V36,$V$4:$V$60,1)))</f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IF(ISBLANK(ALS_2!$A$2),0,IF(ISBLANK(A36),0,IF((OR(EXACT(A36,ALS_2!$C$2:$C$104))),VLOOKUP(A36,ALS_2!$C$2:$I$104,4,FALSE()))))</f>
        <v>0</v>
      </c>
      <c r="Z36" s="38">
        <f t="shared" ref="Z36:Z60" si="71">IF(Y36=FALSE,51,IF(Y36&lt;=0,51,RANK(Y36,$Y$4:$Y$60,0)))</f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ref="AC36:AC60" si="72">IF(AB36=FALSE,51,IF(AB36&gt;=100,51,RANK(AB36,$AB$4:$AB$60,1)))</f>
        <v>51</v>
      </c>
      <c r="AD36" s="30"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45"/>
        <v>51</v>
      </c>
      <c r="AG36" s="30"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ref="AI36:AI60" si="73">IF(AH36=FALSE,51,IF(AH36&lt;=0,51,RANK(AH36,$AH$4:$AH$60,0)))</f>
        <v>51</v>
      </c>
      <c r="AJ36" s="30">
        <v>0</v>
      </c>
      <c r="AK36" s="43">
        <f t="array" ref="AK36">IF(ISBLANK(LAT_2!$A$2),0,IF(ISBLANK(A36),0,IF((OR(EXACT(A36,LAT_2!$C$2:$C$154))),VLOOKUP(A36,LAT_2!$C$2:$I$154,4,FALSE()))))</f>
        <v>0</v>
      </c>
      <c r="AL36" s="38">
        <f t="shared" ref="AL36:AL60" si="74">IF(AK36=FALSE,51,IF(AK36&lt;=0,51,RANK(AK36,$AK$4:$AK$49,0)))</f>
        <v>51</v>
      </c>
      <c r="AM36" s="30">
        <v>0</v>
      </c>
      <c r="AN36" s="40">
        <f t="array" ref="AN36">IF(ISBLANK(NIA_1!$A$2),1000,IF(ISBLANK(A36),1000,IF((OR(EXACT(A36,NIA_1!$C$2:$C$200))),VLOOKUP(A36,NIA_1!$C$2:$I$200,4,FALSE()))))</f>
        <v>1000</v>
      </c>
      <c r="AO36" s="38">
        <f t="shared" si="48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49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ref="AU36:AU60" si="75">IF(AT36=FALSE,51,IF(AT36&lt;=0,51,RANK(AT36,$AT$4:$AT$49,0)))</f>
        <v>51</v>
      </c>
      <c r="AV36" s="45"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ref="AX36:AX60" si="76">IF(AW36=FALSE,51,IF(AW36&lt;=0,51,RANK(AW36,$AW$4:$AW$49,0)))</f>
        <v>51</v>
      </c>
      <c r="AY36" s="45"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ref="BA36:BA60" si="77">IF(AZ36=FALSE,51,IF(AZ36&gt;=100,51,RANK(AZ36,$AZ$4:$AZ$60,1)))</f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ref="BD36:BD60" si="78">IF(BC36=FALSE,51,IF(BC36&lt;=0,51,RANK(BC36,$BC$4:$BC$60,0)))</f>
        <v>51</v>
      </c>
      <c r="BE36" s="48"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ref="BG36:BG60" si="79">IF(BF36=FALSE,51,IF(BF36&gt;=100,51,RANK(BF36,$AZ$4:$AZ$60,1)))</f>
        <v>51</v>
      </c>
      <c r="BH36" s="45"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ref="BJ36:BJ60" si="80">IF(BI36=FALSE,51,IF(BI36&lt;=0,51,RANK(BI36,$BC$4:$BC$60,0)))</f>
        <v>51</v>
      </c>
      <c r="BK36" s="48">
        <v>0</v>
      </c>
    </row>
    <row r="37" spans="1:63" x14ac:dyDescent="0.3">
      <c r="A37" s="56"/>
      <c r="B37" s="56"/>
      <c r="C37" s="56"/>
      <c r="D37" s="56"/>
      <c r="E37" s="38" t="str">
        <f t="shared" si="56"/>
        <v/>
      </c>
      <c r="F37" s="30">
        <f>SUM(LARGE(H37:U37,{1;2;3;4;5;6;7;8;9}))</f>
        <v>0</v>
      </c>
      <c r="G37" s="49">
        <f t="shared" si="57"/>
        <v>0</v>
      </c>
      <c r="H37" s="50">
        <f t="shared" si="58"/>
        <v>0</v>
      </c>
      <c r="I37" s="45">
        <f t="shared" si="59"/>
        <v>0</v>
      </c>
      <c r="J37" s="50">
        <f t="shared" si="60"/>
        <v>0</v>
      </c>
      <c r="K37" s="45">
        <f t="shared" si="61"/>
        <v>0</v>
      </c>
      <c r="L37" s="33">
        <f t="shared" si="62"/>
        <v>0</v>
      </c>
      <c r="M37" s="34">
        <f t="shared" si="63"/>
        <v>0</v>
      </c>
      <c r="N37" s="51">
        <f t="shared" si="64"/>
        <v>0</v>
      </c>
      <c r="O37" s="36">
        <f t="shared" si="65"/>
        <v>0</v>
      </c>
      <c r="P37" s="50">
        <f t="shared" si="66"/>
        <v>0</v>
      </c>
      <c r="Q37" s="45">
        <f t="shared" si="67"/>
        <v>0</v>
      </c>
      <c r="R37" s="50"/>
      <c r="S37" s="45"/>
      <c r="T37" s="50">
        <f t="shared" si="68"/>
        <v>0</v>
      </c>
      <c r="U37" s="45">
        <f t="shared" si="69"/>
        <v>0</v>
      </c>
      <c r="V37" s="37">
        <f t="array" ref="V37">IF(ISBLANK(ALS_1!$A$2),100,IF(ISBLANK(A37),100,IF((OR(EXACT(A37,ALS_1!$C$2:$C$104))),VLOOKUP(A37,ALS_1!$C$2:$I$104,4,FALSE()))))</f>
        <v>100</v>
      </c>
      <c r="W37" s="38">
        <f t="shared" si="70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IF(ISBLANK(ALS_2!$A$2),0,IF(ISBLANK(A37),0,IF((OR(EXACT(A37,ALS_2!$C$2:$C$104))),VLOOKUP(A37,ALS_2!$C$2:$I$104,4,FALSE()))))</f>
        <v>0</v>
      </c>
      <c r="Z37" s="38">
        <f t="shared" si="71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72"/>
        <v>51</v>
      </c>
      <c r="AD37" s="30"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45"/>
        <v>51</v>
      </c>
      <c r="AG37" s="30"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73"/>
        <v>51</v>
      </c>
      <c r="AJ37" s="30">
        <v>0</v>
      </c>
      <c r="AK37" s="43">
        <f t="array" ref="AK37">IF(ISBLANK(LAT_2!$A$2),0,IF(ISBLANK(A37),0,IF((OR(EXACT(A37,LAT_2!$C$2:$C$154))),VLOOKUP(A37,LAT_2!$C$2:$I$154,4,FALSE()))))</f>
        <v>0</v>
      </c>
      <c r="AL37" s="38">
        <f t="shared" si="74"/>
        <v>51</v>
      </c>
      <c r="AM37" s="30">
        <v>0</v>
      </c>
      <c r="AN37" s="40">
        <f t="array" ref="AN37">IF(ISBLANK(NIA_1!$A$2),1000,IF(ISBLANK(A37),1000,IF((OR(EXACT(A37,NIA_1!$C$2:$C$200))),VLOOKUP(A37,NIA_1!$C$2:$I$200,4,FALSE()))))</f>
        <v>1000</v>
      </c>
      <c r="AO37" s="38">
        <f t="shared" si="48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49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75"/>
        <v>51</v>
      </c>
      <c r="AV37" s="45"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76"/>
        <v>51</v>
      </c>
      <c r="AY37" s="45"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77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78"/>
        <v>51</v>
      </c>
      <c r="BE37" s="48"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79"/>
        <v>51</v>
      </c>
      <c r="BH37" s="45"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80"/>
        <v>51</v>
      </c>
      <c r="BK37" s="48">
        <v>0</v>
      </c>
    </row>
    <row r="38" spans="1:63" x14ac:dyDescent="0.3">
      <c r="A38" s="56"/>
      <c r="B38" s="56"/>
      <c r="C38" s="56"/>
      <c r="D38" s="56"/>
      <c r="E38" s="38" t="str">
        <f t="shared" si="56"/>
        <v/>
      </c>
      <c r="F38" s="30">
        <f>SUM(LARGE(H38:U38,{1;2;3;4;5;6;7;8;9}))</f>
        <v>0</v>
      </c>
      <c r="G38" s="49">
        <f t="shared" si="57"/>
        <v>0</v>
      </c>
      <c r="H38" s="50">
        <f t="shared" si="58"/>
        <v>0</v>
      </c>
      <c r="I38" s="45">
        <f t="shared" si="59"/>
        <v>0</v>
      </c>
      <c r="J38" s="50">
        <f t="shared" si="60"/>
        <v>0</v>
      </c>
      <c r="K38" s="45">
        <f t="shared" si="61"/>
        <v>0</v>
      </c>
      <c r="L38" s="33">
        <f t="shared" si="62"/>
        <v>0</v>
      </c>
      <c r="M38" s="34">
        <f t="shared" si="63"/>
        <v>0</v>
      </c>
      <c r="N38" s="51">
        <f t="shared" si="64"/>
        <v>0</v>
      </c>
      <c r="O38" s="36">
        <f t="shared" si="65"/>
        <v>0</v>
      </c>
      <c r="P38" s="50">
        <f t="shared" si="66"/>
        <v>0</v>
      </c>
      <c r="Q38" s="45">
        <f t="shared" si="67"/>
        <v>0</v>
      </c>
      <c r="R38" s="50"/>
      <c r="S38" s="45"/>
      <c r="T38" s="50">
        <f t="shared" si="68"/>
        <v>0</v>
      </c>
      <c r="U38" s="45">
        <f t="shared" si="69"/>
        <v>0</v>
      </c>
      <c r="V38" s="37">
        <f t="array" ref="V38">IF(ISBLANK(ALS_1!$A$2),100,IF(ISBLANK(A38),100,IF((OR(EXACT(A38,ALS_1!$C$2:$C$104))),VLOOKUP(A38,ALS_1!$C$2:$I$104,4,FALSE()))))</f>
        <v>100</v>
      </c>
      <c r="W38" s="38">
        <f t="shared" si="70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IF(ISBLANK(ALS_2!$A$2),0,IF(ISBLANK(A38),0,IF((OR(EXACT(A38,ALS_2!$C$2:$C$104))),VLOOKUP(A38,ALS_2!$C$2:$I$104,4,FALSE()))))</f>
        <v>0</v>
      </c>
      <c r="Z38" s="38">
        <f t="shared" si="71"/>
        <v>51</v>
      </c>
      <c r="AA38" s="30">
        <f>VLOOKUP(Z38,Punktezuordnung!$A$2:$B$52,2,FALSE())</f>
        <v>0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72"/>
        <v>51</v>
      </c>
      <c r="AD38" s="30"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ref="AF38:AF60" si="81">IF(AE38=FALSE,51,IF(AE38&lt;=0,51,RANK(AE38,$AE$4:$AE$60,0)))</f>
        <v>51</v>
      </c>
      <c r="AG38" s="30"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73"/>
        <v>51</v>
      </c>
      <c r="AJ38" s="30">
        <v>0</v>
      </c>
      <c r="AK38" s="43">
        <f t="array" ref="AK38">IF(ISBLANK(LAT_2!$A$2),0,IF(ISBLANK(A38),0,IF((OR(EXACT(A38,LAT_2!$C$2:$C$154))),VLOOKUP(A38,LAT_2!$C$2:$I$154,4,FALSE()))))</f>
        <v>0</v>
      </c>
      <c r="AL38" s="38">
        <f t="shared" si="74"/>
        <v>51</v>
      </c>
      <c r="AM38" s="30">
        <v>0</v>
      </c>
      <c r="AN38" s="40">
        <f t="array" ref="AN38">IF(ISBLANK(NIA_1!$A$2),1000,IF(ISBLANK(A38),1000,IF((OR(EXACT(A38,NIA_1!$C$2:$C$200))),VLOOKUP(A38,NIA_1!$C$2:$I$200,4,FALSE()))))</f>
        <v>1000</v>
      </c>
      <c r="AO38" s="38">
        <f t="shared" si="48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49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75"/>
        <v>51</v>
      </c>
      <c r="AV38" s="45"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76"/>
        <v>51</v>
      </c>
      <c r="AY38" s="45"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77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78"/>
        <v>51</v>
      </c>
      <c r="BE38" s="48"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79"/>
        <v>51</v>
      </c>
      <c r="BH38" s="45"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80"/>
        <v>51</v>
      </c>
      <c r="BK38" s="48">
        <v>0</v>
      </c>
    </row>
    <row r="39" spans="1:63" x14ac:dyDescent="0.3">
      <c r="A39" s="56"/>
      <c r="B39" s="56"/>
      <c r="C39" s="56"/>
      <c r="D39" s="56"/>
      <c r="E39" s="38" t="str">
        <f t="shared" si="56"/>
        <v/>
      </c>
      <c r="F39" s="30">
        <f>SUM(LARGE(H39:U39,{1;2;3;4;5;6;7;8;9}))</f>
        <v>0</v>
      </c>
      <c r="G39" s="49">
        <f t="shared" si="57"/>
        <v>0</v>
      </c>
      <c r="H39" s="50">
        <f t="shared" si="58"/>
        <v>0</v>
      </c>
      <c r="I39" s="45">
        <f t="shared" si="59"/>
        <v>0</v>
      </c>
      <c r="J39" s="50">
        <f t="shared" si="60"/>
        <v>0</v>
      </c>
      <c r="K39" s="45">
        <f t="shared" si="61"/>
        <v>0</v>
      </c>
      <c r="L39" s="33">
        <f t="shared" si="62"/>
        <v>0</v>
      </c>
      <c r="M39" s="34">
        <f t="shared" si="63"/>
        <v>0</v>
      </c>
      <c r="N39" s="51">
        <f t="shared" si="64"/>
        <v>0</v>
      </c>
      <c r="O39" s="36">
        <f t="shared" si="65"/>
        <v>0</v>
      </c>
      <c r="P39" s="50">
        <f t="shared" si="66"/>
        <v>0</v>
      </c>
      <c r="Q39" s="45">
        <f t="shared" si="67"/>
        <v>0</v>
      </c>
      <c r="R39" s="50"/>
      <c r="S39" s="45"/>
      <c r="T39" s="50">
        <f t="shared" si="68"/>
        <v>0</v>
      </c>
      <c r="U39" s="45">
        <f t="shared" si="69"/>
        <v>0</v>
      </c>
      <c r="V39" s="37">
        <f t="array" ref="V39">IF(ISBLANK(ALS_1!$A$2),100,IF(ISBLANK(A39),100,IF((OR(EXACT(A39,ALS_1!$C$2:$C$104))),VLOOKUP(A39,ALS_1!$C$2:$I$104,4,FALSE()))))</f>
        <v>100</v>
      </c>
      <c r="W39" s="38">
        <f t="shared" si="70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IF(ISBLANK(ALS_2!$A$2),0,IF(ISBLANK(A39),0,IF((OR(EXACT(A39,ALS_2!$C$2:$C$104))),VLOOKUP(A39,ALS_2!$C$2:$I$104,4,FALSE()))))</f>
        <v>0</v>
      </c>
      <c r="Z39" s="38">
        <f t="shared" si="71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72"/>
        <v>51</v>
      </c>
      <c r="AD39" s="30"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81"/>
        <v>51</v>
      </c>
      <c r="AG39" s="30"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73"/>
        <v>51</v>
      </c>
      <c r="AJ39" s="30">
        <v>0</v>
      </c>
      <c r="AK39" s="43">
        <f t="array" ref="AK39">IF(ISBLANK(LAT_2!$A$2),0,IF(ISBLANK(A39),0,IF((OR(EXACT(A39,LAT_2!$C$2:$C$154))),VLOOKUP(A39,LAT_2!$C$2:$I$154,4,FALSE()))))</f>
        <v>0</v>
      </c>
      <c r="AL39" s="38">
        <f t="shared" si="74"/>
        <v>51</v>
      </c>
      <c r="AM39" s="30">
        <v>0</v>
      </c>
      <c r="AN39" s="40">
        <f t="array" ref="AN39">IF(ISBLANK(NIA_1!$A$2),1000,IF(ISBLANK(A39),1000,IF((OR(EXACT(A39,NIA_1!$C$2:$C$200))),VLOOKUP(A39,NIA_1!$C$2:$I$200,4,FALSE()))))</f>
        <v>1000</v>
      </c>
      <c r="AO39" s="38">
        <f t="shared" si="48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49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75"/>
        <v>51</v>
      </c>
      <c r="AV39" s="45"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76"/>
        <v>51</v>
      </c>
      <c r="AY39" s="45"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77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78"/>
        <v>51</v>
      </c>
      <c r="BE39" s="48"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79"/>
        <v>51</v>
      </c>
      <c r="BH39" s="45"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80"/>
        <v>51</v>
      </c>
      <c r="BK39" s="48">
        <v>0</v>
      </c>
    </row>
    <row r="40" spans="1:63" x14ac:dyDescent="0.3">
      <c r="A40" s="56"/>
      <c r="B40" s="56"/>
      <c r="C40" s="56"/>
      <c r="D40" s="56"/>
      <c r="E40" s="38" t="str">
        <f t="shared" si="56"/>
        <v/>
      </c>
      <c r="F40" s="30">
        <f>SUM(LARGE(H40:U40,{1;2;3;4;5;6;7;8;9}))</f>
        <v>0</v>
      </c>
      <c r="G40" s="49">
        <f t="shared" si="57"/>
        <v>0</v>
      </c>
      <c r="H40" s="50">
        <f t="shared" si="58"/>
        <v>0</v>
      </c>
      <c r="I40" s="45">
        <f t="shared" si="59"/>
        <v>0</v>
      </c>
      <c r="J40" s="50">
        <f t="shared" si="60"/>
        <v>0</v>
      </c>
      <c r="K40" s="45">
        <f t="shared" si="61"/>
        <v>0</v>
      </c>
      <c r="L40" s="33">
        <f t="shared" si="62"/>
        <v>0</v>
      </c>
      <c r="M40" s="34">
        <f t="shared" si="63"/>
        <v>0</v>
      </c>
      <c r="N40" s="51">
        <f t="shared" si="64"/>
        <v>0</v>
      </c>
      <c r="O40" s="36">
        <f t="shared" si="65"/>
        <v>0</v>
      </c>
      <c r="P40" s="50">
        <f t="shared" si="66"/>
        <v>0</v>
      </c>
      <c r="Q40" s="45">
        <f t="shared" si="67"/>
        <v>0</v>
      </c>
      <c r="R40" s="50"/>
      <c r="S40" s="45"/>
      <c r="T40" s="50">
        <f t="shared" si="68"/>
        <v>0</v>
      </c>
      <c r="U40" s="45">
        <f t="shared" si="69"/>
        <v>0</v>
      </c>
      <c r="V40" s="37">
        <f t="array" ref="V40">IF(ISBLANK(ALS_1!$A$2),100,IF(ISBLANK(A40),100,IF((OR(EXACT(A40,ALS_1!$C$2:$C$104))),VLOOKUP(A40,ALS_1!$C$2:$I$104,4,FALSE()))))</f>
        <v>100</v>
      </c>
      <c r="W40" s="38">
        <f t="shared" si="70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IF(ISBLANK(ALS_2!$A$2),0,IF(ISBLANK(A40),0,IF((OR(EXACT(A40,ALS_2!$C$2:$C$104))),VLOOKUP(A40,ALS_2!$C$2:$I$104,4,FALSE()))))</f>
        <v>0</v>
      </c>
      <c r="Z40" s="38">
        <f t="shared" si="71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72"/>
        <v>51</v>
      </c>
      <c r="AD40" s="30"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81"/>
        <v>51</v>
      </c>
      <c r="AG40" s="30"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73"/>
        <v>51</v>
      </c>
      <c r="AJ40" s="30">
        <v>0</v>
      </c>
      <c r="AK40" s="43">
        <f t="array" ref="AK40">IF(ISBLANK(LAT_2!$A$2),0,IF(ISBLANK(A40),0,IF((OR(EXACT(A40,LAT_2!$C$2:$C$154))),VLOOKUP(A40,LAT_2!$C$2:$I$154,4,FALSE()))))</f>
        <v>0</v>
      </c>
      <c r="AL40" s="38">
        <f t="shared" si="74"/>
        <v>51</v>
      </c>
      <c r="AM40" s="30">
        <v>0</v>
      </c>
      <c r="AN40" s="40">
        <f t="array" ref="AN40">IF(ISBLANK(NIA_1!$A$2),1000,IF(ISBLANK(A40),1000,IF((OR(EXACT(A40,NIA_1!$C$2:$C$200))),VLOOKUP(A40,NIA_1!$C$2:$I$200,4,FALSE()))))</f>
        <v>1000</v>
      </c>
      <c r="AO40" s="38">
        <f t="shared" si="48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49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75"/>
        <v>51</v>
      </c>
      <c r="AV40" s="45"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76"/>
        <v>51</v>
      </c>
      <c r="AY40" s="45"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77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78"/>
        <v>51</v>
      </c>
      <c r="BE40" s="48"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79"/>
        <v>51</v>
      </c>
      <c r="BH40" s="45"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80"/>
        <v>51</v>
      </c>
      <c r="BK40" s="48">
        <v>0</v>
      </c>
    </row>
    <row r="41" spans="1:63" x14ac:dyDescent="0.3">
      <c r="A41" s="56"/>
      <c r="B41" s="56"/>
      <c r="C41" s="56"/>
      <c r="D41" s="56"/>
      <c r="E41" s="38" t="str">
        <f t="shared" si="56"/>
        <v/>
      </c>
      <c r="F41" s="30">
        <f>SUM(LARGE(H41:U41,{1;2;3;4;5;6;7;8;9}))</f>
        <v>0</v>
      </c>
      <c r="G41" s="49">
        <f t="shared" si="57"/>
        <v>0</v>
      </c>
      <c r="H41" s="50">
        <f t="shared" si="58"/>
        <v>0</v>
      </c>
      <c r="I41" s="45">
        <f t="shared" si="59"/>
        <v>0</v>
      </c>
      <c r="J41" s="50">
        <f t="shared" si="60"/>
        <v>0</v>
      </c>
      <c r="K41" s="45">
        <f t="shared" si="61"/>
        <v>0</v>
      </c>
      <c r="L41" s="33">
        <f t="shared" si="62"/>
        <v>0</v>
      </c>
      <c r="M41" s="34">
        <f t="shared" si="63"/>
        <v>0</v>
      </c>
      <c r="N41" s="51">
        <f t="shared" si="64"/>
        <v>0</v>
      </c>
      <c r="O41" s="36">
        <f t="shared" si="65"/>
        <v>0</v>
      </c>
      <c r="P41" s="50">
        <f t="shared" si="66"/>
        <v>0</v>
      </c>
      <c r="Q41" s="45">
        <f t="shared" si="67"/>
        <v>0</v>
      </c>
      <c r="R41" s="50"/>
      <c r="S41" s="45"/>
      <c r="T41" s="50">
        <f t="shared" si="68"/>
        <v>0</v>
      </c>
      <c r="U41" s="45">
        <f t="shared" si="69"/>
        <v>0</v>
      </c>
      <c r="V41" s="37">
        <f t="array" ref="V41">IF(ISBLANK(ALS_1!$A$2),100,IF(ISBLANK(A41),100,IF((OR(EXACT(A41,ALS_1!$C$2:$C$104))),VLOOKUP(A41,ALS_1!$C$2:$I$104,4,FALSE()))))</f>
        <v>100</v>
      </c>
      <c r="W41" s="38">
        <f t="shared" si="70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IF(ISBLANK(ALS_2!$A$2),0,IF(ISBLANK(A41),0,IF((OR(EXACT(A41,ALS_2!$C$2:$C$104))),VLOOKUP(A41,ALS_2!$C$2:$I$104,4,FALSE()))))</f>
        <v>0</v>
      </c>
      <c r="Z41" s="38">
        <f t="shared" si="71"/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72"/>
        <v>51</v>
      </c>
      <c r="AD41" s="30"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81"/>
        <v>51</v>
      </c>
      <c r="AG41" s="30"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73"/>
        <v>51</v>
      </c>
      <c r="AJ41" s="30">
        <v>0</v>
      </c>
      <c r="AK41" s="43">
        <f t="array" ref="AK41">IF(ISBLANK(LAT_2!$A$2),0,IF(ISBLANK(A41),0,IF((OR(EXACT(A41,LAT_2!$C$2:$C$154))),VLOOKUP(A41,LAT_2!$C$2:$I$154,4,FALSE()))))</f>
        <v>0</v>
      </c>
      <c r="AL41" s="38">
        <f t="shared" si="74"/>
        <v>51</v>
      </c>
      <c r="AM41" s="30">
        <v>0</v>
      </c>
      <c r="AN41" s="40">
        <f t="array" ref="AN41">IF(ISBLANK(NIA_1!$A$2),1000,IF(ISBLANK(A41),1000,IF((OR(EXACT(A41,NIA_1!$C$2:$C$200))),VLOOKUP(A41,NIA_1!$C$2:$I$200,4,FALSE()))))</f>
        <v>1000</v>
      </c>
      <c r="AO41" s="38">
        <f t="shared" si="48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49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75"/>
        <v>51</v>
      </c>
      <c r="AV41" s="45"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76"/>
        <v>51</v>
      </c>
      <c r="AY41" s="45"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77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78"/>
        <v>51</v>
      </c>
      <c r="BE41" s="48"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79"/>
        <v>51</v>
      </c>
      <c r="BH41" s="45"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80"/>
        <v>51</v>
      </c>
      <c r="BK41" s="48">
        <v>0</v>
      </c>
    </row>
    <row r="42" spans="1:63" x14ac:dyDescent="0.3">
      <c r="A42" s="56"/>
      <c r="B42" s="56"/>
      <c r="C42" s="56"/>
      <c r="D42" s="56"/>
      <c r="E42" s="38" t="str">
        <f t="shared" si="56"/>
        <v/>
      </c>
      <c r="F42" s="30">
        <f>SUM(LARGE(H42:U42,{1;2;3;4;5;6;7;8;9}))</f>
        <v>0</v>
      </c>
      <c r="G42" s="49">
        <f t="shared" si="57"/>
        <v>0</v>
      </c>
      <c r="H42" s="50">
        <f t="shared" si="58"/>
        <v>0</v>
      </c>
      <c r="I42" s="45">
        <f t="shared" si="59"/>
        <v>0</v>
      </c>
      <c r="J42" s="50">
        <f t="shared" si="60"/>
        <v>0</v>
      </c>
      <c r="K42" s="45">
        <f t="shared" si="61"/>
        <v>0</v>
      </c>
      <c r="L42" s="33">
        <f t="shared" si="62"/>
        <v>0</v>
      </c>
      <c r="M42" s="34">
        <f t="shared" si="63"/>
        <v>0</v>
      </c>
      <c r="N42" s="51">
        <f t="shared" si="64"/>
        <v>0</v>
      </c>
      <c r="O42" s="36">
        <f t="shared" si="65"/>
        <v>0</v>
      </c>
      <c r="P42" s="50">
        <f t="shared" si="66"/>
        <v>0</v>
      </c>
      <c r="Q42" s="45">
        <f t="shared" si="67"/>
        <v>0</v>
      </c>
      <c r="R42" s="50"/>
      <c r="S42" s="45"/>
      <c r="T42" s="50">
        <f t="shared" si="68"/>
        <v>0</v>
      </c>
      <c r="U42" s="45">
        <f t="shared" si="69"/>
        <v>0</v>
      </c>
      <c r="V42" s="37">
        <f t="array" ref="V42">IF(ISBLANK(ALS_1!$A$2),100,IF(ISBLANK(A42),100,IF((OR(EXACT(A42,ALS_1!$C$2:$C$104))),VLOOKUP(A42,ALS_1!$C$2:$I$104,4,FALSE()))))</f>
        <v>100</v>
      </c>
      <c r="W42" s="38">
        <f t="shared" si="70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IF(ISBLANK(ALS_2!$A$2),0,IF(ISBLANK(A42),0,IF((OR(EXACT(A42,ALS_2!$C$2:$C$104))),VLOOKUP(A42,ALS_2!$C$2:$I$104,4,FALSE()))))</f>
        <v>0</v>
      </c>
      <c r="Z42" s="38">
        <f t="shared" si="71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72"/>
        <v>51</v>
      </c>
      <c r="AD42" s="30"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81"/>
        <v>51</v>
      </c>
      <c r="AG42" s="30"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73"/>
        <v>51</v>
      </c>
      <c r="AJ42" s="30">
        <v>0</v>
      </c>
      <c r="AK42" s="43">
        <f t="array" ref="AK42">IF(ISBLANK(LAT_2!$A$2),0,IF(ISBLANK(A42),0,IF((OR(EXACT(A42,LAT_2!$C$2:$C$154))),VLOOKUP(A42,LAT_2!$C$2:$I$154,4,FALSE()))))</f>
        <v>0</v>
      </c>
      <c r="AL42" s="38">
        <f t="shared" si="74"/>
        <v>51</v>
      </c>
      <c r="AM42" s="30">
        <v>0</v>
      </c>
      <c r="AN42" s="40">
        <f t="array" ref="AN42">IF(ISBLANK(NIA_1!$A$2),1000,IF(ISBLANK(A42),1000,IF((OR(EXACT(A42,NIA_1!$C$2:$C$200))),VLOOKUP(A42,NIA_1!$C$2:$I$200,4,FALSE()))))</f>
        <v>1000</v>
      </c>
      <c r="AO42" s="38">
        <f t="shared" si="48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49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75"/>
        <v>51</v>
      </c>
      <c r="AV42" s="45"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76"/>
        <v>51</v>
      </c>
      <c r="AY42" s="45"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77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78"/>
        <v>51</v>
      </c>
      <c r="BE42" s="48"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79"/>
        <v>51</v>
      </c>
      <c r="BH42" s="45"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80"/>
        <v>51</v>
      </c>
      <c r="BK42" s="48">
        <v>0</v>
      </c>
    </row>
    <row r="43" spans="1:63" x14ac:dyDescent="0.3">
      <c r="A43" s="56"/>
      <c r="B43" s="56"/>
      <c r="C43" s="56"/>
      <c r="D43" s="56"/>
      <c r="E43" s="38" t="str">
        <f t="shared" si="56"/>
        <v/>
      </c>
      <c r="F43" s="30">
        <f>SUM(LARGE(H43:U43,{1;2;3;4;5;6;7;8;9}))</f>
        <v>0</v>
      </c>
      <c r="G43" s="49">
        <f t="shared" si="57"/>
        <v>0</v>
      </c>
      <c r="H43" s="50">
        <f t="shared" si="58"/>
        <v>0</v>
      </c>
      <c r="I43" s="45">
        <f t="shared" si="59"/>
        <v>0</v>
      </c>
      <c r="J43" s="50">
        <f t="shared" si="60"/>
        <v>0</v>
      </c>
      <c r="K43" s="45">
        <f t="shared" si="61"/>
        <v>0</v>
      </c>
      <c r="L43" s="33">
        <f t="shared" si="62"/>
        <v>0</v>
      </c>
      <c r="M43" s="34">
        <f t="shared" si="63"/>
        <v>0</v>
      </c>
      <c r="N43" s="51">
        <f t="shared" si="64"/>
        <v>0</v>
      </c>
      <c r="O43" s="36">
        <f t="shared" si="65"/>
        <v>0</v>
      </c>
      <c r="P43" s="50">
        <f t="shared" si="66"/>
        <v>0</v>
      </c>
      <c r="Q43" s="45">
        <f t="shared" si="67"/>
        <v>0</v>
      </c>
      <c r="R43" s="50"/>
      <c r="S43" s="45"/>
      <c r="T43" s="50">
        <f t="shared" si="68"/>
        <v>0</v>
      </c>
      <c r="U43" s="45">
        <f t="shared" si="69"/>
        <v>0</v>
      </c>
      <c r="V43" s="37">
        <f t="array" ref="V43">IF(ISBLANK(ALS_1!$A$2),100,IF(ISBLANK(A43),100,IF((OR(EXACT(A43,ALS_1!$C$2:$C$104))),VLOOKUP(A43,ALS_1!$C$2:$I$104,4,FALSE()))))</f>
        <v>100</v>
      </c>
      <c r="W43" s="38">
        <f t="shared" si="70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IF(ISBLANK(ALS_2!$A$2),0,IF(ISBLANK(A43),0,IF((OR(EXACT(A43,ALS_2!$C$2:$C$104))),VLOOKUP(A43,ALS_2!$C$2:$I$104,4,FALSE()))))</f>
        <v>0</v>
      </c>
      <c r="Z43" s="38">
        <f t="shared" si="71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72"/>
        <v>51</v>
      </c>
      <c r="AD43" s="30"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81"/>
        <v>51</v>
      </c>
      <c r="AG43" s="30"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73"/>
        <v>51</v>
      </c>
      <c r="AJ43" s="30">
        <v>0</v>
      </c>
      <c r="AK43" s="43">
        <f t="array" ref="AK43">IF(ISBLANK(LAT_2!$A$2),0,IF(ISBLANK(A43),0,IF((OR(EXACT(A43,LAT_2!$C$2:$C$154))),VLOOKUP(A43,LAT_2!$C$2:$I$154,4,FALSE()))))</f>
        <v>0</v>
      </c>
      <c r="AL43" s="38">
        <f t="shared" si="74"/>
        <v>51</v>
      </c>
      <c r="AM43" s="30">
        <v>0</v>
      </c>
      <c r="AN43" s="40">
        <f t="array" ref="AN43">IF(ISBLANK(NIA_1!$A$2),1000,IF(ISBLANK(A43),1000,IF((OR(EXACT(A43,NIA_1!$C$2:$C$200))),VLOOKUP(A43,NIA_1!$C$2:$I$200,4,FALSE()))))</f>
        <v>1000</v>
      </c>
      <c r="AO43" s="38">
        <f t="shared" si="48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49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75"/>
        <v>51</v>
      </c>
      <c r="AV43" s="45"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76"/>
        <v>51</v>
      </c>
      <c r="AY43" s="45"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77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78"/>
        <v>51</v>
      </c>
      <c r="BE43" s="48"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79"/>
        <v>51</v>
      </c>
      <c r="BH43" s="45"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80"/>
        <v>51</v>
      </c>
      <c r="BK43" s="48">
        <v>0</v>
      </c>
    </row>
    <row r="44" spans="1:63" x14ac:dyDescent="0.3">
      <c r="A44" s="56"/>
      <c r="B44" s="56"/>
      <c r="C44" s="56"/>
      <c r="D44" s="56"/>
      <c r="E44" s="38" t="str">
        <f t="shared" si="56"/>
        <v/>
      </c>
      <c r="F44" s="30">
        <f>SUM(LARGE(H44:U44,{1;2;3;4;5;6;7;8;9}))</f>
        <v>0</v>
      </c>
      <c r="G44" s="49">
        <f t="shared" si="57"/>
        <v>0</v>
      </c>
      <c r="H44" s="50">
        <f t="shared" si="58"/>
        <v>0</v>
      </c>
      <c r="I44" s="45">
        <f t="shared" si="59"/>
        <v>0</v>
      </c>
      <c r="J44" s="50">
        <f t="shared" si="60"/>
        <v>0</v>
      </c>
      <c r="K44" s="45">
        <f t="shared" si="61"/>
        <v>0</v>
      </c>
      <c r="L44" s="33">
        <f t="shared" si="62"/>
        <v>0</v>
      </c>
      <c r="M44" s="34">
        <f t="shared" si="63"/>
        <v>0</v>
      </c>
      <c r="N44" s="51">
        <f t="shared" si="64"/>
        <v>0</v>
      </c>
      <c r="O44" s="36">
        <f t="shared" si="65"/>
        <v>0</v>
      </c>
      <c r="P44" s="50">
        <f t="shared" si="66"/>
        <v>0</v>
      </c>
      <c r="Q44" s="45">
        <f t="shared" si="67"/>
        <v>0</v>
      </c>
      <c r="R44" s="50"/>
      <c r="S44" s="45"/>
      <c r="T44" s="50">
        <f t="shared" si="68"/>
        <v>0</v>
      </c>
      <c r="U44" s="45">
        <f t="shared" si="69"/>
        <v>0</v>
      </c>
      <c r="V44" s="37">
        <f t="array" ref="V44">IF(ISBLANK(ALS_1!$A$2),100,IF(ISBLANK(A44),100,IF((OR(EXACT(A44,ALS_1!$C$2:$C$104))),VLOOKUP(A44,ALS_1!$C$2:$I$104,4,FALSE()))))</f>
        <v>100</v>
      </c>
      <c r="W44" s="38">
        <f t="shared" si="70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IF(ISBLANK(ALS_2!$A$2),0,IF(ISBLANK(A44),0,IF((OR(EXACT(A44,ALS_2!$C$2:$C$104))),VLOOKUP(A44,ALS_2!$C$2:$I$104,4,FALSE()))))</f>
        <v>0</v>
      </c>
      <c r="Z44" s="38">
        <f t="shared" si="71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72"/>
        <v>51</v>
      </c>
      <c r="AD44" s="30"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81"/>
        <v>51</v>
      </c>
      <c r="AG44" s="30"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73"/>
        <v>51</v>
      </c>
      <c r="AJ44" s="30">
        <v>0</v>
      </c>
      <c r="AK44" s="43">
        <f t="array" ref="AK44">IF(ISBLANK(LAT_2!$A$2),0,IF(ISBLANK(A44),0,IF((OR(EXACT(A44,LAT_2!$C$2:$C$154))),VLOOKUP(A44,LAT_2!$C$2:$I$154,4,FALSE()))))</f>
        <v>0</v>
      </c>
      <c r="AL44" s="38">
        <f t="shared" si="74"/>
        <v>51</v>
      </c>
      <c r="AM44" s="30">
        <v>0</v>
      </c>
      <c r="AN44" s="40">
        <f t="array" ref="AN44">IF(ISBLANK(NIA_1!$A$2),1000,IF(ISBLANK(A44),1000,IF((OR(EXACT(A44,NIA_1!$C$2:$C$200))),VLOOKUP(A44,NIA_1!$C$2:$I$200,4,FALSE()))))</f>
        <v>1000</v>
      </c>
      <c r="AO44" s="38">
        <f t="shared" si="48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49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75"/>
        <v>51</v>
      </c>
      <c r="AV44" s="45"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76"/>
        <v>51</v>
      </c>
      <c r="AY44" s="45"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77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78"/>
        <v>51</v>
      </c>
      <c r="BE44" s="48"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79"/>
        <v>51</v>
      </c>
      <c r="BH44" s="45"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80"/>
        <v>51</v>
      </c>
      <c r="BK44" s="48">
        <v>0</v>
      </c>
    </row>
    <row r="45" spans="1:63" x14ac:dyDescent="0.3">
      <c r="A45" s="56"/>
      <c r="B45" s="56"/>
      <c r="C45" s="56"/>
      <c r="D45" s="56"/>
      <c r="E45" s="38" t="str">
        <f t="shared" si="56"/>
        <v/>
      </c>
      <c r="F45" s="30">
        <f>SUM(LARGE(H45:U45,{1;2;3;4;5;6;7;8;9}))</f>
        <v>0</v>
      </c>
      <c r="G45" s="49">
        <f t="shared" si="57"/>
        <v>0</v>
      </c>
      <c r="H45" s="50">
        <f t="shared" si="58"/>
        <v>0</v>
      </c>
      <c r="I45" s="45">
        <f t="shared" si="59"/>
        <v>0</v>
      </c>
      <c r="J45" s="50">
        <f t="shared" si="60"/>
        <v>0</v>
      </c>
      <c r="K45" s="45">
        <f t="shared" si="61"/>
        <v>0</v>
      </c>
      <c r="L45" s="33">
        <f t="shared" si="62"/>
        <v>0</v>
      </c>
      <c r="M45" s="34">
        <f t="shared" si="63"/>
        <v>0</v>
      </c>
      <c r="N45" s="51">
        <f t="shared" si="64"/>
        <v>0</v>
      </c>
      <c r="O45" s="36">
        <f t="shared" si="65"/>
        <v>0</v>
      </c>
      <c r="P45" s="50">
        <f t="shared" si="66"/>
        <v>0</v>
      </c>
      <c r="Q45" s="45">
        <f t="shared" si="67"/>
        <v>0</v>
      </c>
      <c r="R45" s="50"/>
      <c r="S45" s="45"/>
      <c r="T45" s="50">
        <f t="shared" si="68"/>
        <v>0</v>
      </c>
      <c r="U45" s="45">
        <f t="shared" si="69"/>
        <v>0</v>
      </c>
      <c r="V45" s="37">
        <f t="array" ref="V45">IF(ISBLANK(ALS_1!$A$2),100,IF(ISBLANK(A45),100,IF((OR(EXACT(A45,ALS_1!$C$2:$C$104))),VLOOKUP(A45,ALS_1!$C$2:$I$104,4,FALSE()))))</f>
        <v>100</v>
      </c>
      <c r="W45" s="38">
        <f t="shared" si="70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IF(ISBLANK(ALS_2!$A$2),0,IF(ISBLANK(A45),0,IF((OR(EXACT(A45,ALS_2!$C$2:$C$104))),VLOOKUP(A45,ALS_2!$C$2:$I$104,4,FALSE()))))</f>
        <v>0</v>
      </c>
      <c r="Z45" s="38">
        <f t="shared" si="71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72"/>
        <v>51</v>
      </c>
      <c r="AD45" s="30"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81"/>
        <v>51</v>
      </c>
      <c r="AG45" s="30"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73"/>
        <v>51</v>
      </c>
      <c r="AJ45" s="30">
        <v>0</v>
      </c>
      <c r="AK45" s="43">
        <f t="array" ref="AK45">IF(ISBLANK(LAT_2!$A$2),0,IF(ISBLANK(A45),0,IF((OR(EXACT(A45,LAT_2!$C$2:$C$154))),VLOOKUP(A45,LAT_2!$C$2:$I$154,4,FALSE()))))</f>
        <v>0</v>
      </c>
      <c r="AL45" s="38">
        <f t="shared" si="74"/>
        <v>51</v>
      </c>
      <c r="AM45" s="30">
        <v>0</v>
      </c>
      <c r="AN45" s="40">
        <f t="array" ref="AN45">IF(ISBLANK(NIA_1!$A$2),1000,IF(ISBLANK(A45),1000,IF((OR(EXACT(A45,NIA_1!$C$2:$C$200))),VLOOKUP(A45,NIA_1!$C$2:$I$200,4,FALSE()))))</f>
        <v>1000</v>
      </c>
      <c r="AO45" s="38">
        <f t="shared" si="48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49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75"/>
        <v>51</v>
      </c>
      <c r="AV45" s="45"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76"/>
        <v>51</v>
      </c>
      <c r="AY45" s="45"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77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78"/>
        <v>51</v>
      </c>
      <c r="BE45" s="48"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79"/>
        <v>51</v>
      </c>
      <c r="BH45" s="45"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80"/>
        <v>51</v>
      </c>
      <c r="BK45" s="48">
        <v>0</v>
      </c>
    </row>
    <row r="46" spans="1:63" x14ac:dyDescent="0.3">
      <c r="A46" s="56"/>
      <c r="B46" s="56"/>
      <c r="C46" s="56"/>
      <c r="D46" s="56"/>
      <c r="E46" s="38" t="str">
        <f t="shared" si="56"/>
        <v/>
      </c>
      <c r="F46" s="30">
        <f>SUM(LARGE(H46:U46,{1;2;3;4;5;6;7;8;9}))</f>
        <v>0</v>
      </c>
      <c r="G46" s="49">
        <f t="shared" si="57"/>
        <v>0</v>
      </c>
      <c r="H46" s="50">
        <f t="shared" si="58"/>
        <v>0</v>
      </c>
      <c r="I46" s="45">
        <f t="shared" si="59"/>
        <v>0</v>
      </c>
      <c r="J46" s="50">
        <f t="shared" si="60"/>
        <v>0</v>
      </c>
      <c r="K46" s="45">
        <f t="shared" si="61"/>
        <v>0</v>
      </c>
      <c r="L46" s="33">
        <f t="shared" si="62"/>
        <v>0</v>
      </c>
      <c r="M46" s="34">
        <f t="shared" si="63"/>
        <v>0</v>
      </c>
      <c r="N46" s="51">
        <f t="shared" si="64"/>
        <v>0</v>
      </c>
      <c r="O46" s="36">
        <f t="shared" si="65"/>
        <v>0</v>
      </c>
      <c r="P46" s="50">
        <f t="shared" si="66"/>
        <v>0</v>
      </c>
      <c r="Q46" s="45">
        <f t="shared" si="67"/>
        <v>0</v>
      </c>
      <c r="R46" s="50"/>
      <c r="S46" s="45"/>
      <c r="T46" s="50">
        <f t="shared" si="68"/>
        <v>0</v>
      </c>
      <c r="U46" s="45">
        <f t="shared" si="69"/>
        <v>0</v>
      </c>
      <c r="V46" s="37">
        <f t="array" ref="V46">IF(ISBLANK(ALS_1!$A$2),100,IF(ISBLANK(A46),100,IF((OR(EXACT(A46,ALS_1!$C$2:$C$104))),VLOOKUP(A46,ALS_1!$C$2:$I$104,4,FALSE()))))</f>
        <v>100</v>
      </c>
      <c r="W46" s="38">
        <f t="shared" si="70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IF(ISBLANK(ALS_2!$A$2),0,IF(ISBLANK(A46),0,IF((OR(EXACT(A46,ALS_2!$C$2:$C$104))),VLOOKUP(A46,ALS_2!$C$2:$I$104,4,FALSE()))))</f>
        <v>0</v>
      </c>
      <c r="Z46" s="38">
        <f t="shared" si="71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72"/>
        <v>51</v>
      </c>
      <c r="AD46" s="30"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81"/>
        <v>51</v>
      </c>
      <c r="AG46" s="30"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73"/>
        <v>51</v>
      </c>
      <c r="AJ46" s="30">
        <v>0</v>
      </c>
      <c r="AK46" s="43">
        <f t="array" ref="AK46">IF(ISBLANK(LAT_2!$A$2),0,IF(ISBLANK(A46),0,IF((OR(EXACT(A46,LAT_2!$C$2:$C$154))),VLOOKUP(A46,LAT_2!$C$2:$I$154,4,FALSE()))))</f>
        <v>0</v>
      </c>
      <c r="AL46" s="38">
        <f t="shared" si="74"/>
        <v>51</v>
      </c>
      <c r="AM46" s="30">
        <v>0</v>
      </c>
      <c r="AN46" s="40">
        <f t="array" ref="AN46">IF(ISBLANK(NIA_1!$A$2),1000,IF(ISBLANK(A46),1000,IF((OR(EXACT(A46,NIA_1!$C$2:$C$200))),VLOOKUP(A46,NIA_1!$C$2:$I$200,4,FALSE()))))</f>
        <v>1000</v>
      </c>
      <c r="AO46" s="38">
        <f t="shared" si="48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49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75"/>
        <v>51</v>
      </c>
      <c r="AV46" s="45"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76"/>
        <v>51</v>
      </c>
      <c r="AY46" s="45"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77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78"/>
        <v>51</v>
      </c>
      <c r="BE46" s="48"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79"/>
        <v>51</v>
      </c>
      <c r="BH46" s="45"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80"/>
        <v>51</v>
      </c>
      <c r="BK46" s="48">
        <v>0</v>
      </c>
    </row>
    <row r="47" spans="1:63" x14ac:dyDescent="0.3">
      <c r="A47" s="56"/>
      <c r="B47" s="56"/>
      <c r="C47" s="56"/>
      <c r="D47" s="56"/>
      <c r="E47" s="38" t="str">
        <f t="shared" si="56"/>
        <v/>
      </c>
      <c r="F47" s="30">
        <f>SUM(LARGE(H47:U47,{1;2;3;4;5;6;7;8;9}))</f>
        <v>0</v>
      </c>
      <c r="G47" s="49">
        <f t="shared" si="57"/>
        <v>0</v>
      </c>
      <c r="H47" s="50">
        <f t="shared" si="58"/>
        <v>0</v>
      </c>
      <c r="I47" s="45">
        <f t="shared" si="59"/>
        <v>0</v>
      </c>
      <c r="J47" s="50">
        <f t="shared" si="60"/>
        <v>0</v>
      </c>
      <c r="K47" s="45">
        <f t="shared" si="61"/>
        <v>0</v>
      </c>
      <c r="L47" s="33">
        <f t="shared" si="62"/>
        <v>0</v>
      </c>
      <c r="M47" s="34">
        <f t="shared" si="63"/>
        <v>0</v>
      </c>
      <c r="N47" s="51">
        <f t="shared" si="64"/>
        <v>0</v>
      </c>
      <c r="O47" s="36">
        <f t="shared" si="65"/>
        <v>0</v>
      </c>
      <c r="P47" s="50">
        <f t="shared" si="66"/>
        <v>0</v>
      </c>
      <c r="Q47" s="45">
        <f t="shared" si="67"/>
        <v>0</v>
      </c>
      <c r="R47" s="50"/>
      <c r="S47" s="45"/>
      <c r="T47" s="50">
        <f t="shared" si="68"/>
        <v>0</v>
      </c>
      <c r="U47" s="45">
        <f t="shared" si="69"/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si="70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si="71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72"/>
        <v>51</v>
      </c>
      <c r="AD47" s="30"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81"/>
        <v>51</v>
      </c>
      <c r="AG47" s="30"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73"/>
        <v>51</v>
      </c>
      <c r="AJ47" s="30">
        <v>0</v>
      </c>
      <c r="AK47" s="43">
        <f t="array" ref="AK47">IF(ISBLANK(LAT_2!$A$2),0,IF(ISBLANK(A47),0,IF((OR(EXACT(A47,LAT_2!$C$2:$C$154))),VLOOKUP(A47,LAT_2!$C$2:$I$154,4,FALSE()))))</f>
        <v>0</v>
      </c>
      <c r="AL47" s="38">
        <f t="shared" si="74"/>
        <v>51</v>
      </c>
      <c r="AM47" s="30"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si="48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49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75"/>
        <v>51</v>
      </c>
      <c r="AV47" s="45"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76"/>
        <v>51</v>
      </c>
      <c r="AY47" s="45"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77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78"/>
        <v>51</v>
      </c>
      <c r="BE47" s="48"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79"/>
        <v>51</v>
      </c>
      <c r="BH47" s="45"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80"/>
        <v>51</v>
      </c>
      <c r="BK47" s="48">
        <v>0</v>
      </c>
    </row>
    <row r="48" spans="1:63" x14ac:dyDescent="0.3">
      <c r="A48" s="56"/>
      <c r="B48" s="56"/>
      <c r="C48" s="56"/>
      <c r="D48" s="56"/>
      <c r="E48" s="38" t="str">
        <f t="shared" si="56"/>
        <v/>
      </c>
      <c r="F48" s="30">
        <f>SUM(LARGE(H48:U48,{1;2;3;4;5;6;7;8;9}))</f>
        <v>0</v>
      </c>
      <c r="G48" s="49">
        <f t="shared" si="57"/>
        <v>0</v>
      </c>
      <c r="H48" s="50">
        <f t="shared" si="58"/>
        <v>0</v>
      </c>
      <c r="I48" s="45">
        <f t="shared" si="59"/>
        <v>0</v>
      </c>
      <c r="J48" s="50">
        <f t="shared" si="60"/>
        <v>0</v>
      </c>
      <c r="K48" s="45">
        <f t="shared" si="61"/>
        <v>0</v>
      </c>
      <c r="L48" s="33">
        <f t="shared" si="62"/>
        <v>0</v>
      </c>
      <c r="M48" s="34">
        <f t="shared" si="63"/>
        <v>0</v>
      </c>
      <c r="N48" s="51">
        <f t="shared" si="64"/>
        <v>0</v>
      </c>
      <c r="O48" s="36">
        <f t="shared" si="65"/>
        <v>0</v>
      </c>
      <c r="P48" s="50">
        <f t="shared" si="66"/>
        <v>0</v>
      </c>
      <c r="Q48" s="45">
        <f t="shared" si="67"/>
        <v>0</v>
      </c>
      <c r="R48" s="50"/>
      <c r="S48" s="45"/>
      <c r="T48" s="50">
        <f t="shared" si="68"/>
        <v>0</v>
      </c>
      <c r="U48" s="45">
        <f t="shared" si="69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70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71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72"/>
        <v>51</v>
      </c>
      <c r="AD48" s="30"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81"/>
        <v>51</v>
      </c>
      <c r="AG48" s="30"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73"/>
        <v>51</v>
      </c>
      <c r="AJ48" s="30">
        <v>0</v>
      </c>
      <c r="AK48" s="43">
        <f t="array" ref="AK48">IF(ISBLANK(LAT_2!$A$2),0,IF(ISBLANK(A48),0,IF((OR(EXACT(A48,LAT_2!$C$2:$C$154))),VLOOKUP(A48,LAT_2!$C$2:$I$154,4,FALSE()))))</f>
        <v>0</v>
      </c>
      <c r="AL48" s="38">
        <f t="shared" si="74"/>
        <v>51</v>
      </c>
      <c r="AM48" s="30"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48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49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75"/>
        <v>51</v>
      </c>
      <c r="AV48" s="45"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76"/>
        <v>51</v>
      </c>
      <c r="AY48" s="45"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77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78"/>
        <v>51</v>
      </c>
      <c r="BE48" s="48"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79"/>
        <v>51</v>
      </c>
      <c r="BH48" s="45"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80"/>
        <v>51</v>
      </c>
      <c r="BK48" s="48">
        <v>0</v>
      </c>
    </row>
    <row r="49" spans="1:63" x14ac:dyDescent="0.3">
      <c r="A49" s="56"/>
      <c r="B49" s="56"/>
      <c r="C49" s="56"/>
      <c r="D49" s="56"/>
      <c r="E49" s="38" t="str">
        <f t="shared" si="56"/>
        <v/>
      </c>
      <c r="F49" s="30">
        <f>SUM(LARGE(H49:U49,{1;2;3;4;5;6;7;8;9}))</f>
        <v>0</v>
      </c>
      <c r="G49" s="49">
        <f t="shared" si="57"/>
        <v>0</v>
      </c>
      <c r="H49" s="50">
        <f t="shared" si="58"/>
        <v>0</v>
      </c>
      <c r="I49" s="45">
        <f t="shared" si="59"/>
        <v>0</v>
      </c>
      <c r="J49" s="50">
        <f t="shared" si="60"/>
        <v>0</v>
      </c>
      <c r="K49" s="45">
        <f t="shared" si="61"/>
        <v>0</v>
      </c>
      <c r="L49" s="33">
        <f t="shared" si="62"/>
        <v>0</v>
      </c>
      <c r="M49" s="34">
        <f t="shared" si="63"/>
        <v>0</v>
      </c>
      <c r="N49" s="51">
        <f t="shared" si="64"/>
        <v>0</v>
      </c>
      <c r="O49" s="36">
        <f t="shared" si="65"/>
        <v>0</v>
      </c>
      <c r="P49" s="50">
        <f t="shared" si="66"/>
        <v>0</v>
      </c>
      <c r="Q49" s="45">
        <f t="shared" si="67"/>
        <v>0</v>
      </c>
      <c r="R49" s="50"/>
      <c r="S49" s="45"/>
      <c r="T49" s="50">
        <f t="shared" si="68"/>
        <v>0</v>
      </c>
      <c r="U49" s="45">
        <f t="shared" si="69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70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71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72"/>
        <v>51</v>
      </c>
      <c r="AD49" s="30"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81"/>
        <v>51</v>
      </c>
      <c r="AG49" s="30"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73"/>
        <v>51</v>
      </c>
      <c r="AJ49" s="30">
        <v>0</v>
      </c>
      <c r="AK49" s="43">
        <f t="array" ref="AK49">IF(ISBLANK(LAT_2!$A$2),0,IF(ISBLANK(A49),0,IF((OR(EXACT(A49,LAT_2!$C$2:$C$154))),VLOOKUP(A49,LAT_2!$C$2:$I$154,4,FALSE()))))</f>
        <v>0</v>
      </c>
      <c r="AL49" s="38">
        <f t="shared" si="74"/>
        <v>51</v>
      </c>
      <c r="AM49" s="30"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48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49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75"/>
        <v>51</v>
      </c>
      <c r="AV49" s="45"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76"/>
        <v>51</v>
      </c>
      <c r="AY49" s="45"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77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78"/>
        <v>51</v>
      </c>
      <c r="BE49" s="48"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79"/>
        <v>51</v>
      </c>
      <c r="BH49" s="45"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80"/>
        <v>51</v>
      </c>
      <c r="BK49" s="48">
        <v>0</v>
      </c>
    </row>
    <row r="50" spans="1:63" x14ac:dyDescent="0.3">
      <c r="A50" s="56"/>
      <c r="B50" s="56"/>
      <c r="C50" s="56"/>
      <c r="D50" s="56"/>
      <c r="E50" s="38" t="str">
        <f t="shared" si="56"/>
        <v/>
      </c>
      <c r="F50" s="30">
        <f>SUM(LARGE(H50:U50,{1;2;3;4;5;6;7;8;9}))</f>
        <v>0</v>
      </c>
      <c r="G50" s="49">
        <f t="shared" si="57"/>
        <v>0</v>
      </c>
      <c r="H50" s="50">
        <f t="shared" si="58"/>
        <v>0</v>
      </c>
      <c r="I50" s="45">
        <f t="shared" si="59"/>
        <v>0</v>
      </c>
      <c r="J50" s="50">
        <f t="shared" si="60"/>
        <v>0</v>
      </c>
      <c r="K50" s="45">
        <f t="shared" si="61"/>
        <v>0</v>
      </c>
      <c r="L50" s="33">
        <f t="shared" si="62"/>
        <v>0</v>
      </c>
      <c r="M50" s="34">
        <f t="shared" si="63"/>
        <v>0</v>
      </c>
      <c r="N50" s="51">
        <f t="shared" si="64"/>
        <v>0</v>
      </c>
      <c r="O50" s="36">
        <f t="shared" si="65"/>
        <v>0</v>
      </c>
      <c r="P50" s="50">
        <f t="shared" si="66"/>
        <v>0</v>
      </c>
      <c r="Q50" s="45">
        <f t="shared" si="67"/>
        <v>0</v>
      </c>
      <c r="R50" s="50"/>
      <c r="S50" s="45"/>
      <c r="T50" s="50">
        <f t="shared" si="68"/>
        <v>0</v>
      </c>
      <c r="U50" s="45">
        <f t="shared" si="69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70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71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72"/>
        <v>51</v>
      </c>
      <c r="AD50" s="30"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81"/>
        <v>51</v>
      </c>
      <c r="AG50" s="30"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73"/>
        <v>51</v>
      </c>
      <c r="AJ50" s="30">
        <v>0</v>
      </c>
      <c r="AK50" s="43">
        <f t="array" ref="AK50">IF(ISBLANK(LAT_2!$A$2),0,IF(ISBLANK(A50),0,IF((OR(EXACT(A50,LAT_2!$C$2:$C$154))),VLOOKUP(A50,LAT_2!$C$2:$I$154,4,FALSE()))))</f>
        <v>0</v>
      </c>
      <c r="AL50" s="38">
        <f t="shared" si="74"/>
        <v>51</v>
      </c>
      <c r="AM50" s="30"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48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49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75"/>
        <v>51</v>
      </c>
      <c r="AV50" s="45"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76"/>
        <v>51</v>
      </c>
      <c r="AY50" s="45"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77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78"/>
        <v>51</v>
      </c>
      <c r="BE50" s="48"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79"/>
        <v>51</v>
      </c>
      <c r="BH50" s="45"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80"/>
        <v>51</v>
      </c>
      <c r="BK50" s="48">
        <v>0</v>
      </c>
    </row>
    <row r="51" spans="1:63" x14ac:dyDescent="0.3">
      <c r="A51" s="56"/>
      <c r="B51" s="56"/>
      <c r="C51" s="56"/>
      <c r="D51" s="56"/>
      <c r="E51" s="38" t="str">
        <f t="shared" si="56"/>
        <v/>
      </c>
      <c r="F51" s="30">
        <f>SUM(LARGE(H51:U51,{1;2;3;4;5;6;7;8;9}))</f>
        <v>0</v>
      </c>
      <c r="G51" s="49">
        <f t="shared" si="57"/>
        <v>0</v>
      </c>
      <c r="H51" s="50">
        <f t="shared" si="58"/>
        <v>0</v>
      </c>
      <c r="I51" s="45">
        <f t="shared" si="59"/>
        <v>0</v>
      </c>
      <c r="J51" s="50">
        <f t="shared" si="60"/>
        <v>0</v>
      </c>
      <c r="K51" s="45">
        <f t="shared" si="61"/>
        <v>0</v>
      </c>
      <c r="L51" s="33">
        <f t="shared" si="62"/>
        <v>0</v>
      </c>
      <c r="M51" s="34">
        <f t="shared" si="63"/>
        <v>0</v>
      </c>
      <c r="N51" s="51">
        <f t="shared" si="64"/>
        <v>0</v>
      </c>
      <c r="O51" s="36">
        <f t="shared" si="65"/>
        <v>0</v>
      </c>
      <c r="P51" s="50">
        <f t="shared" si="66"/>
        <v>0</v>
      </c>
      <c r="Q51" s="45">
        <f t="shared" si="67"/>
        <v>0</v>
      </c>
      <c r="R51" s="50"/>
      <c r="S51" s="45"/>
      <c r="T51" s="50">
        <f t="shared" si="68"/>
        <v>0</v>
      </c>
      <c r="U51" s="45">
        <f t="shared" si="69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70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71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72"/>
        <v>51</v>
      </c>
      <c r="AD51" s="30"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81"/>
        <v>51</v>
      </c>
      <c r="AG51" s="30"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73"/>
        <v>51</v>
      </c>
      <c r="AJ51" s="30">
        <v>0</v>
      </c>
      <c r="AK51" s="43">
        <f t="array" ref="AK51">IF(ISBLANK(LAT_2!$A$2),0,IF(ISBLANK(A51),0,IF((OR(EXACT(A51,LAT_2!$C$2:$C$154))),VLOOKUP(A51,LAT_2!$C$2:$I$154,4,FALSE()))))</f>
        <v>0</v>
      </c>
      <c r="AL51" s="38">
        <f t="shared" si="74"/>
        <v>51</v>
      </c>
      <c r="AM51" s="30"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48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49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75"/>
        <v>51</v>
      </c>
      <c r="AV51" s="45"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76"/>
        <v>51</v>
      </c>
      <c r="AY51" s="45"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77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78"/>
        <v>51</v>
      </c>
      <c r="BE51" s="48"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79"/>
        <v>51</v>
      </c>
      <c r="BH51" s="45"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80"/>
        <v>51</v>
      </c>
      <c r="BK51" s="48">
        <v>0</v>
      </c>
    </row>
    <row r="52" spans="1:63" x14ac:dyDescent="0.3">
      <c r="A52" s="56"/>
      <c r="B52" s="56"/>
      <c r="C52" s="56"/>
      <c r="D52" s="56"/>
      <c r="E52" s="38" t="str">
        <f t="shared" si="56"/>
        <v/>
      </c>
      <c r="F52" s="30">
        <f>SUM(LARGE(H52:U52,{1;2;3;4;5;6;7;8;9}))</f>
        <v>0</v>
      </c>
      <c r="G52" s="49">
        <f t="shared" si="57"/>
        <v>0</v>
      </c>
      <c r="H52" s="50">
        <f t="shared" si="58"/>
        <v>0</v>
      </c>
      <c r="I52" s="45">
        <f t="shared" si="59"/>
        <v>0</v>
      </c>
      <c r="J52" s="50">
        <f t="shared" si="60"/>
        <v>0</v>
      </c>
      <c r="K52" s="45">
        <f t="shared" si="61"/>
        <v>0</v>
      </c>
      <c r="L52" s="33">
        <f t="shared" si="62"/>
        <v>0</v>
      </c>
      <c r="M52" s="34">
        <f t="shared" si="63"/>
        <v>0</v>
      </c>
      <c r="N52" s="51">
        <f t="shared" si="64"/>
        <v>0</v>
      </c>
      <c r="O52" s="36">
        <f t="shared" si="65"/>
        <v>0</v>
      </c>
      <c r="P52" s="50">
        <f t="shared" si="66"/>
        <v>0</v>
      </c>
      <c r="Q52" s="45">
        <f t="shared" si="67"/>
        <v>0</v>
      </c>
      <c r="R52" s="50"/>
      <c r="S52" s="45"/>
      <c r="T52" s="50">
        <f t="shared" si="68"/>
        <v>0</v>
      </c>
      <c r="U52" s="45">
        <f t="shared" si="69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70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71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72"/>
        <v>51</v>
      </c>
      <c r="AD52" s="30"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81"/>
        <v>51</v>
      </c>
      <c r="AG52" s="30"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73"/>
        <v>51</v>
      </c>
      <c r="AJ52" s="30">
        <v>0</v>
      </c>
      <c r="AK52" s="43">
        <f t="array" ref="AK52">IF(ISBLANK(LAT_2!$A$2),0,IF(ISBLANK(A52),0,IF((OR(EXACT(A52,LAT_2!$C$2:$C$154))),VLOOKUP(A52,LAT_2!$C$2:$I$154,4,FALSE()))))</f>
        <v>0</v>
      </c>
      <c r="AL52" s="38">
        <f t="shared" si="74"/>
        <v>51</v>
      </c>
      <c r="AM52" s="30"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48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49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75"/>
        <v>51</v>
      </c>
      <c r="AV52" s="45"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76"/>
        <v>51</v>
      </c>
      <c r="AY52" s="45"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77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78"/>
        <v>51</v>
      </c>
      <c r="BE52" s="48"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79"/>
        <v>51</v>
      </c>
      <c r="BH52" s="45"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80"/>
        <v>51</v>
      </c>
      <c r="BK52" s="48">
        <v>0</v>
      </c>
    </row>
    <row r="53" spans="1:63" x14ac:dyDescent="0.3">
      <c r="A53" s="56"/>
      <c r="B53" s="56"/>
      <c r="C53" s="56"/>
      <c r="D53" s="56"/>
      <c r="E53" s="38" t="str">
        <f t="shared" si="56"/>
        <v/>
      </c>
      <c r="F53" s="30">
        <f>SUM(LARGE(H53:U53,{1;2;3;4;5;6;7;8;9}))</f>
        <v>0</v>
      </c>
      <c r="G53" s="49">
        <f t="shared" si="57"/>
        <v>0</v>
      </c>
      <c r="H53" s="50">
        <f t="shared" si="58"/>
        <v>0</v>
      </c>
      <c r="I53" s="45">
        <f t="shared" si="59"/>
        <v>0</v>
      </c>
      <c r="J53" s="50">
        <f t="shared" si="60"/>
        <v>0</v>
      </c>
      <c r="K53" s="45">
        <f t="shared" si="61"/>
        <v>0</v>
      </c>
      <c r="L53" s="33">
        <f t="shared" si="62"/>
        <v>0</v>
      </c>
      <c r="M53" s="34">
        <f t="shared" si="63"/>
        <v>0</v>
      </c>
      <c r="N53" s="51">
        <f t="shared" si="64"/>
        <v>0</v>
      </c>
      <c r="O53" s="36">
        <f t="shared" si="65"/>
        <v>0</v>
      </c>
      <c r="P53" s="50">
        <f t="shared" si="66"/>
        <v>0</v>
      </c>
      <c r="Q53" s="45">
        <f t="shared" si="67"/>
        <v>0</v>
      </c>
      <c r="R53" s="50"/>
      <c r="S53" s="45"/>
      <c r="T53" s="50">
        <f t="shared" si="68"/>
        <v>0</v>
      </c>
      <c r="U53" s="45">
        <f t="shared" si="69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70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71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72"/>
        <v>51</v>
      </c>
      <c r="AD53" s="30"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81"/>
        <v>51</v>
      </c>
      <c r="AG53" s="30"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73"/>
        <v>51</v>
      </c>
      <c r="AJ53" s="30">
        <v>0</v>
      </c>
      <c r="AK53" s="43">
        <f t="array" ref="AK53">IF(ISBLANK(LAT_2!$A$2),0,IF(ISBLANK(A53),0,IF((OR(EXACT(A53,LAT_2!$C$2:$C$154))),VLOOKUP(A53,LAT_2!$C$2:$I$154,4,FALSE()))))</f>
        <v>0</v>
      </c>
      <c r="AL53" s="38">
        <f t="shared" si="74"/>
        <v>51</v>
      </c>
      <c r="AM53" s="30"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48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49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75"/>
        <v>51</v>
      </c>
      <c r="AV53" s="45"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76"/>
        <v>51</v>
      </c>
      <c r="AY53" s="45"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77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78"/>
        <v>51</v>
      </c>
      <c r="BE53" s="48"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79"/>
        <v>51</v>
      </c>
      <c r="BH53" s="45"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80"/>
        <v>51</v>
      </c>
      <c r="BK53" s="48">
        <v>0</v>
      </c>
    </row>
    <row r="54" spans="1:63" x14ac:dyDescent="0.3">
      <c r="A54" s="56"/>
      <c r="B54" s="56"/>
      <c r="C54" s="56"/>
      <c r="D54" s="56"/>
      <c r="E54" s="38" t="str">
        <f t="shared" si="56"/>
        <v/>
      </c>
      <c r="F54" s="30">
        <f>SUM(LARGE(H54:U54,{1;2;3;4;5;6;7;8;9}))</f>
        <v>0</v>
      </c>
      <c r="G54" s="49">
        <f t="shared" si="57"/>
        <v>0</v>
      </c>
      <c r="H54" s="50">
        <f t="shared" si="58"/>
        <v>0</v>
      </c>
      <c r="I54" s="45">
        <f t="shared" si="59"/>
        <v>0</v>
      </c>
      <c r="J54" s="50">
        <f t="shared" si="60"/>
        <v>0</v>
      </c>
      <c r="K54" s="45">
        <f t="shared" si="61"/>
        <v>0</v>
      </c>
      <c r="L54" s="33">
        <f t="shared" si="62"/>
        <v>0</v>
      </c>
      <c r="M54" s="34">
        <f t="shared" si="63"/>
        <v>0</v>
      </c>
      <c r="N54" s="51">
        <f t="shared" si="64"/>
        <v>0</v>
      </c>
      <c r="O54" s="36">
        <f t="shared" si="65"/>
        <v>0</v>
      </c>
      <c r="P54" s="50">
        <f t="shared" si="66"/>
        <v>0</v>
      </c>
      <c r="Q54" s="45">
        <f t="shared" si="67"/>
        <v>0</v>
      </c>
      <c r="R54" s="50"/>
      <c r="S54" s="45"/>
      <c r="T54" s="50">
        <f t="shared" si="68"/>
        <v>0</v>
      </c>
      <c r="U54" s="45">
        <f t="shared" si="69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70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71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72"/>
        <v>51</v>
      </c>
      <c r="AD54" s="30"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81"/>
        <v>51</v>
      </c>
      <c r="AG54" s="30"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73"/>
        <v>51</v>
      </c>
      <c r="AJ54" s="30">
        <v>0</v>
      </c>
      <c r="AK54" s="43">
        <f t="array" ref="AK54">IF(ISBLANK(LAT_2!$A$2),0,IF(ISBLANK(A54),0,IF((OR(EXACT(A54,LAT_2!$C$2:$C$154))),VLOOKUP(A54,LAT_2!$C$2:$I$154,4,FALSE()))))</f>
        <v>0</v>
      </c>
      <c r="AL54" s="38">
        <f t="shared" si="74"/>
        <v>51</v>
      </c>
      <c r="AM54" s="30"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48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49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75"/>
        <v>51</v>
      </c>
      <c r="AV54" s="45"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76"/>
        <v>51</v>
      </c>
      <c r="AY54" s="45"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77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78"/>
        <v>51</v>
      </c>
      <c r="BE54" s="48"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79"/>
        <v>51</v>
      </c>
      <c r="BH54" s="45"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80"/>
        <v>51</v>
      </c>
      <c r="BK54" s="48">
        <v>0</v>
      </c>
    </row>
    <row r="55" spans="1:63" x14ac:dyDescent="0.3">
      <c r="A55" s="56"/>
      <c r="B55" s="56"/>
      <c r="C55" s="56"/>
      <c r="D55" s="56"/>
      <c r="E55" s="38" t="str">
        <f t="shared" si="56"/>
        <v/>
      </c>
      <c r="F55" s="30">
        <f>SUM(LARGE(H55:U55,{1;2;3;4;5;6;7;8;9}))</f>
        <v>0</v>
      </c>
      <c r="G55" s="49">
        <f t="shared" si="57"/>
        <v>0</v>
      </c>
      <c r="H55" s="50">
        <f t="shared" si="58"/>
        <v>0</v>
      </c>
      <c r="I55" s="45">
        <f t="shared" si="59"/>
        <v>0</v>
      </c>
      <c r="J55" s="50">
        <f t="shared" si="60"/>
        <v>0</v>
      </c>
      <c r="K55" s="45">
        <f t="shared" si="61"/>
        <v>0</v>
      </c>
      <c r="L55" s="33">
        <f t="shared" si="62"/>
        <v>0</v>
      </c>
      <c r="M55" s="34">
        <f t="shared" si="63"/>
        <v>0</v>
      </c>
      <c r="N55" s="51">
        <f t="shared" si="64"/>
        <v>0</v>
      </c>
      <c r="O55" s="36">
        <f t="shared" si="65"/>
        <v>0</v>
      </c>
      <c r="P55" s="50">
        <f t="shared" si="66"/>
        <v>0</v>
      </c>
      <c r="Q55" s="45">
        <f t="shared" si="67"/>
        <v>0</v>
      </c>
      <c r="R55" s="50"/>
      <c r="S55" s="45"/>
      <c r="T55" s="50">
        <f t="shared" si="68"/>
        <v>0</v>
      </c>
      <c r="U55" s="45">
        <f t="shared" si="69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70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71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72"/>
        <v>51</v>
      </c>
      <c r="AD55" s="30"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81"/>
        <v>51</v>
      </c>
      <c r="AG55" s="30"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73"/>
        <v>51</v>
      </c>
      <c r="AJ55" s="30">
        <v>0</v>
      </c>
      <c r="AK55" s="43">
        <f t="array" ref="AK55">IF(ISBLANK(LAT_2!$A$2),0,IF(ISBLANK(A55),0,IF((OR(EXACT(A55,LAT_2!$C$2:$C$154))),VLOOKUP(A55,LAT_2!$C$2:$I$154,4,FALSE()))))</f>
        <v>0</v>
      </c>
      <c r="AL55" s="38">
        <f t="shared" si="74"/>
        <v>51</v>
      </c>
      <c r="AM55" s="30"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48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49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75"/>
        <v>51</v>
      </c>
      <c r="AV55" s="45"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76"/>
        <v>51</v>
      </c>
      <c r="AY55" s="45"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77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78"/>
        <v>51</v>
      </c>
      <c r="BE55" s="48"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79"/>
        <v>51</v>
      </c>
      <c r="BH55" s="45"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80"/>
        <v>51</v>
      </c>
      <c r="BK55" s="48">
        <v>0</v>
      </c>
    </row>
    <row r="56" spans="1:63" x14ac:dyDescent="0.3">
      <c r="A56" s="56"/>
      <c r="B56" s="56"/>
      <c r="C56" s="56"/>
      <c r="D56" s="56"/>
      <c r="E56" s="38" t="str">
        <f t="shared" si="56"/>
        <v/>
      </c>
      <c r="F56" s="30">
        <f>SUM(LARGE(H56:U56,{1;2;3;4;5;6;7;8;9}))</f>
        <v>0</v>
      </c>
      <c r="G56" s="49">
        <f t="shared" si="57"/>
        <v>0</v>
      </c>
      <c r="H56" s="50">
        <f t="shared" si="58"/>
        <v>0</v>
      </c>
      <c r="I56" s="45">
        <f t="shared" si="59"/>
        <v>0</v>
      </c>
      <c r="J56" s="50">
        <f t="shared" si="60"/>
        <v>0</v>
      </c>
      <c r="K56" s="45">
        <f t="shared" si="61"/>
        <v>0</v>
      </c>
      <c r="L56" s="33">
        <f t="shared" si="62"/>
        <v>0</v>
      </c>
      <c r="M56" s="34">
        <f t="shared" si="63"/>
        <v>0</v>
      </c>
      <c r="N56" s="51">
        <f t="shared" si="64"/>
        <v>0</v>
      </c>
      <c r="O56" s="36">
        <f t="shared" si="65"/>
        <v>0</v>
      </c>
      <c r="P56" s="50">
        <f t="shared" si="66"/>
        <v>0</v>
      </c>
      <c r="Q56" s="45">
        <f t="shared" si="67"/>
        <v>0</v>
      </c>
      <c r="R56" s="50"/>
      <c r="S56" s="45"/>
      <c r="T56" s="50">
        <f t="shared" si="68"/>
        <v>0</v>
      </c>
      <c r="U56" s="45">
        <f t="shared" si="69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70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71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72"/>
        <v>51</v>
      </c>
      <c r="AD56" s="30"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81"/>
        <v>51</v>
      </c>
      <c r="AG56" s="30"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73"/>
        <v>51</v>
      </c>
      <c r="AJ56" s="30">
        <v>0</v>
      </c>
      <c r="AK56" s="43">
        <f t="array" ref="AK56">IF(ISBLANK(LAT_2!$A$2),0,IF(ISBLANK(A56),0,IF((OR(EXACT(A56,LAT_2!$C$2:$C$154))),VLOOKUP(A56,LAT_2!$C$2:$I$154,4,FALSE()))))</f>
        <v>0</v>
      </c>
      <c r="AL56" s="38">
        <f t="shared" si="74"/>
        <v>51</v>
      </c>
      <c r="AM56" s="30"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48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49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75"/>
        <v>51</v>
      </c>
      <c r="AV56" s="45"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76"/>
        <v>51</v>
      </c>
      <c r="AY56" s="45"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77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78"/>
        <v>51</v>
      </c>
      <c r="BE56" s="48"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79"/>
        <v>51</v>
      </c>
      <c r="BH56" s="45"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80"/>
        <v>51</v>
      </c>
      <c r="BK56" s="48">
        <v>0</v>
      </c>
    </row>
    <row r="57" spans="1:63" x14ac:dyDescent="0.3">
      <c r="A57" s="56"/>
      <c r="B57" s="56"/>
      <c r="C57" s="56"/>
      <c r="D57" s="56"/>
      <c r="E57" s="38" t="str">
        <f t="shared" si="56"/>
        <v/>
      </c>
      <c r="F57" s="30">
        <f>SUM(LARGE(H57:U57,{1;2;3;4;5;6;7;8;9}))</f>
        <v>0</v>
      </c>
      <c r="G57" s="49">
        <f t="shared" si="57"/>
        <v>0</v>
      </c>
      <c r="H57" s="50">
        <f t="shared" si="58"/>
        <v>0</v>
      </c>
      <c r="I57" s="45">
        <f t="shared" si="59"/>
        <v>0</v>
      </c>
      <c r="J57" s="50">
        <f t="shared" si="60"/>
        <v>0</v>
      </c>
      <c r="K57" s="45">
        <f t="shared" si="61"/>
        <v>0</v>
      </c>
      <c r="L57" s="33">
        <f t="shared" si="62"/>
        <v>0</v>
      </c>
      <c r="M57" s="34">
        <f t="shared" si="63"/>
        <v>0</v>
      </c>
      <c r="N57" s="51">
        <f t="shared" si="64"/>
        <v>0</v>
      </c>
      <c r="O57" s="36">
        <f t="shared" si="65"/>
        <v>0</v>
      </c>
      <c r="P57" s="50">
        <f t="shared" si="66"/>
        <v>0</v>
      </c>
      <c r="Q57" s="45">
        <f t="shared" si="67"/>
        <v>0</v>
      </c>
      <c r="R57" s="50"/>
      <c r="S57" s="45"/>
      <c r="T57" s="50">
        <f t="shared" si="68"/>
        <v>0</v>
      </c>
      <c r="U57" s="45">
        <f t="shared" si="69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70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71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72"/>
        <v>51</v>
      </c>
      <c r="AD57" s="30"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81"/>
        <v>51</v>
      </c>
      <c r="AG57" s="30"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73"/>
        <v>51</v>
      </c>
      <c r="AJ57" s="30">
        <v>0</v>
      </c>
      <c r="AK57" s="43">
        <f t="array" ref="AK57">IF(ISBLANK(LAT_2!$A$2),0,IF(ISBLANK(A57),0,IF((OR(EXACT(A57,LAT_2!$C$2:$C$154))),VLOOKUP(A57,LAT_2!$C$2:$I$154,4,FALSE()))))</f>
        <v>0</v>
      </c>
      <c r="AL57" s="38">
        <f t="shared" si="74"/>
        <v>51</v>
      </c>
      <c r="AM57" s="30"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48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49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75"/>
        <v>51</v>
      </c>
      <c r="AV57" s="45"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76"/>
        <v>51</v>
      </c>
      <c r="AY57" s="45"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77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78"/>
        <v>51</v>
      </c>
      <c r="BE57" s="48"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79"/>
        <v>51</v>
      </c>
      <c r="BH57" s="45"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80"/>
        <v>51</v>
      </c>
      <c r="BK57" s="48">
        <v>0</v>
      </c>
    </row>
    <row r="58" spans="1:63" x14ac:dyDescent="0.3">
      <c r="A58" s="56"/>
      <c r="B58" s="56"/>
      <c r="C58" s="56"/>
      <c r="D58" s="56"/>
      <c r="E58" s="38" t="str">
        <f t="shared" si="56"/>
        <v/>
      </c>
      <c r="F58" s="30">
        <f>SUM(LARGE(H58:U58,{1;2;3;4;5;6;7;8;9}))</f>
        <v>0</v>
      </c>
      <c r="G58" s="49">
        <f t="shared" si="57"/>
        <v>0</v>
      </c>
      <c r="H58" s="50">
        <f t="shared" si="58"/>
        <v>0</v>
      </c>
      <c r="I58" s="45">
        <f t="shared" si="59"/>
        <v>0</v>
      </c>
      <c r="J58" s="50">
        <f t="shared" si="60"/>
        <v>0</v>
      </c>
      <c r="K58" s="45">
        <f t="shared" si="61"/>
        <v>0</v>
      </c>
      <c r="L58" s="33">
        <f t="shared" si="62"/>
        <v>0</v>
      </c>
      <c r="M58" s="34">
        <f t="shared" si="63"/>
        <v>0</v>
      </c>
      <c r="N58" s="51">
        <f t="shared" si="64"/>
        <v>0</v>
      </c>
      <c r="O58" s="36">
        <f t="shared" si="65"/>
        <v>0</v>
      </c>
      <c r="P58" s="50">
        <f t="shared" si="66"/>
        <v>0</v>
      </c>
      <c r="Q58" s="45">
        <f t="shared" si="67"/>
        <v>0</v>
      </c>
      <c r="R58" s="50"/>
      <c r="S58" s="45"/>
      <c r="T58" s="50">
        <f t="shared" si="68"/>
        <v>0</v>
      </c>
      <c r="U58" s="45">
        <f t="shared" si="69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70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71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72"/>
        <v>51</v>
      </c>
      <c r="AD58" s="30"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81"/>
        <v>51</v>
      </c>
      <c r="AG58" s="30"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73"/>
        <v>51</v>
      </c>
      <c r="AJ58" s="30">
        <v>0</v>
      </c>
      <c r="AK58" s="43">
        <f t="array" ref="AK58">IF(ISBLANK(LAT_2!$A$2),0,IF(ISBLANK(A58),0,IF((OR(EXACT(A58,LAT_2!$C$2:$C$154))),VLOOKUP(A58,LAT_2!$C$2:$I$154,4,FALSE()))))</f>
        <v>0</v>
      </c>
      <c r="AL58" s="38">
        <f t="shared" si="74"/>
        <v>51</v>
      </c>
      <c r="AM58" s="30"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48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49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75"/>
        <v>51</v>
      </c>
      <c r="AV58" s="45"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76"/>
        <v>51</v>
      </c>
      <c r="AY58" s="45"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77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78"/>
        <v>51</v>
      </c>
      <c r="BE58" s="48"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79"/>
        <v>51</v>
      </c>
      <c r="BH58" s="45"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80"/>
        <v>51</v>
      </c>
      <c r="BK58" s="48">
        <v>0</v>
      </c>
    </row>
    <row r="59" spans="1:63" x14ac:dyDescent="0.3">
      <c r="A59" s="56"/>
      <c r="B59" s="56"/>
      <c r="C59" s="56"/>
      <c r="D59" s="56"/>
      <c r="E59" s="38" t="str">
        <f t="shared" si="56"/>
        <v/>
      </c>
      <c r="F59" s="30">
        <f>SUM(LARGE(H59:U59,{1;2;3;4;5;6;7;8;9}))</f>
        <v>0</v>
      </c>
      <c r="G59" s="49">
        <f t="shared" si="57"/>
        <v>0</v>
      </c>
      <c r="H59" s="50">
        <f t="shared" si="58"/>
        <v>0</v>
      </c>
      <c r="I59" s="45">
        <f t="shared" si="59"/>
        <v>0</v>
      </c>
      <c r="J59" s="50">
        <f t="shared" si="60"/>
        <v>0</v>
      </c>
      <c r="K59" s="45">
        <f t="shared" si="61"/>
        <v>0</v>
      </c>
      <c r="L59" s="33">
        <f t="shared" si="62"/>
        <v>0</v>
      </c>
      <c r="M59" s="34">
        <f t="shared" si="63"/>
        <v>0</v>
      </c>
      <c r="N59" s="51">
        <f t="shared" si="64"/>
        <v>0</v>
      </c>
      <c r="O59" s="36">
        <f t="shared" si="65"/>
        <v>0</v>
      </c>
      <c r="P59" s="50">
        <f t="shared" si="66"/>
        <v>0</v>
      </c>
      <c r="Q59" s="45">
        <f t="shared" si="67"/>
        <v>0</v>
      </c>
      <c r="R59" s="50"/>
      <c r="S59" s="45"/>
      <c r="T59" s="50">
        <f t="shared" si="68"/>
        <v>0</v>
      </c>
      <c r="U59" s="45">
        <f t="shared" si="69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70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71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72"/>
        <v>51</v>
      </c>
      <c r="AD59" s="30"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81"/>
        <v>51</v>
      </c>
      <c r="AG59" s="30"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73"/>
        <v>51</v>
      </c>
      <c r="AJ59" s="30">
        <v>0</v>
      </c>
      <c r="AK59" s="43">
        <f t="array" ref="AK59">IF(ISBLANK(LAT_2!$A$2),0,IF(ISBLANK(A59),0,IF((OR(EXACT(A59,LAT_2!$C$2:$C$154))),VLOOKUP(A59,LAT_2!$C$2:$I$154,4,FALSE()))))</f>
        <v>0</v>
      </c>
      <c r="AL59" s="38">
        <f t="shared" si="74"/>
        <v>51</v>
      </c>
      <c r="AM59" s="30"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48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49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75"/>
        <v>51</v>
      </c>
      <c r="AV59" s="45"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76"/>
        <v>51</v>
      </c>
      <c r="AY59" s="45"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77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78"/>
        <v>51</v>
      </c>
      <c r="BE59" s="48"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79"/>
        <v>51</v>
      </c>
      <c r="BH59" s="45"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80"/>
        <v>51</v>
      </c>
      <c r="BK59" s="48">
        <v>0</v>
      </c>
    </row>
    <row r="60" spans="1:63" x14ac:dyDescent="0.3">
      <c r="A60" s="56"/>
      <c r="B60" s="56"/>
      <c r="C60" s="56"/>
      <c r="D60" s="56"/>
      <c r="E60" s="38" t="str">
        <f t="shared" si="56"/>
        <v/>
      </c>
      <c r="F60" s="30">
        <f>SUM(LARGE(H60:U60,{1;2;3;4;5;6;7;8;9}))</f>
        <v>0</v>
      </c>
      <c r="G60" s="49">
        <f t="shared" si="57"/>
        <v>0</v>
      </c>
      <c r="H60" s="50">
        <f t="shared" si="58"/>
        <v>0</v>
      </c>
      <c r="I60" s="45">
        <f t="shared" si="59"/>
        <v>0</v>
      </c>
      <c r="J60" s="50">
        <f t="shared" si="60"/>
        <v>0</v>
      </c>
      <c r="K60" s="45">
        <f t="shared" si="61"/>
        <v>0</v>
      </c>
      <c r="L60" s="33">
        <f t="shared" si="62"/>
        <v>0</v>
      </c>
      <c r="M60" s="34">
        <f t="shared" si="63"/>
        <v>0</v>
      </c>
      <c r="N60" s="51">
        <f t="shared" si="64"/>
        <v>0</v>
      </c>
      <c r="O60" s="36">
        <f t="shared" si="65"/>
        <v>0</v>
      </c>
      <c r="P60" s="50">
        <f t="shared" si="66"/>
        <v>0</v>
      </c>
      <c r="Q60" s="45">
        <f t="shared" si="67"/>
        <v>0</v>
      </c>
      <c r="R60" s="50"/>
      <c r="S60" s="45"/>
      <c r="T60" s="50">
        <f t="shared" si="68"/>
        <v>0</v>
      </c>
      <c r="U60" s="45">
        <f t="shared" si="69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70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71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72"/>
        <v>51</v>
      </c>
      <c r="AD60" s="30"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81"/>
        <v>51</v>
      </c>
      <c r="AG60" s="30"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73"/>
        <v>51</v>
      </c>
      <c r="AJ60" s="30">
        <v>0</v>
      </c>
      <c r="AK60" s="43">
        <f t="array" ref="AK60">IF(ISBLANK(LAT_2!$A$2),0,IF(ISBLANK(A60),0,IF((OR(EXACT(A60,LAT_2!$C$2:$C$154))),VLOOKUP(A60,LAT_2!$C$2:$I$154,4,FALSE()))))</f>
        <v>0</v>
      </c>
      <c r="AL60" s="38">
        <f t="shared" si="74"/>
        <v>51</v>
      </c>
      <c r="AM60" s="30"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48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49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75"/>
        <v>51</v>
      </c>
      <c r="AV60" s="45"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76"/>
        <v>51</v>
      </c>
      <c r="AY60" s="45"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77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78"/>
        <v>51</v>
      </c>
      <c r="BE60" s="48"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79"/>
        <v>51</v>
      </c>
      <c r="BH60" s="45"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80"/>
        <v>51</v>
      </c>
      <c r="BK60" s="48">
        <v>0</v>
      </c>
    </row>
  </sheetData>
  <sheetProtection sheet="1" objects="1" scenarios="1"/>
  <sortState xmlns:xlrd2="http://schemas.microsoft.com/office/spreadsheetml/2017/richdata2" ref="A4:BK24">
    <sortCondition ref="E4:E24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1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9.109375" customWidth="1"/>
    <col min="3" max="3" width="19" customWidth="1"/>
    <col min="7" max="7" width="23.109375" customWidth="1"/>
  </cols>
  <sheetData>
    <row r="1" spans="1:8" x14ac:dyDescent="0.3">
      <c r="A1" t="s">
        <v>158</v>
      </c>
      <c r="B1" t="s">
        <v>11</v>
      </c>
      <c r="C1" t="str">
        <f t="shared" ref="C1:C51" si="0">B1&amp;" "&amp;A1</f>
        <v>Weit TU10_Frischborn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B2" t="s">
        <v>49</v>
      </c>
      <c r="C2" s="62" t="str">
        <f t="shared" si="0"/>
        <v xml:space="preserve">Maximilian </v>
      </c>
      <c r="F2">
        <v>3.8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27</v>
      </c>
      <c r="B3" t="s">
        <v>28</v>
      </c>
      <c r="C3" s="62" t="str">
        <f t="shared" si="0"/>
        <v>Malte Krusche</v>
      </c>
      <c r="F3">
        <v>3.71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25</v>
      </c>
      <c r="B4" t="s">
        <v>26</v>
      </c>
      <c r="C4" s="62" t="str">
        <f t="shared" si="0"/>
        <v>Jakob Ludwig</v>
      </c>
      <c r="F4">
        <v>3.7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87</v>
      </c>
      <c r="B5" t="s">
        <v>82</v>
      </c>
      <c r="C5" s="62" t="str">
        <f t="shared" si="0"/>
        <v>Marie Kimpel</v>
      </c>
      <c r="F5">
        <v>3.6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68</v>
      </c>
      <c r="B6" t="s">
        <v>69</v>
      </c>
      <c r="C6" s="62" t="str">
        <f t="shared" si="0"/>
        <v>Liel Möller</v>
      </c>
      <c r="F6">
        <v>3.55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44</v>
      </c>
      <c r="B7" t="s">
        <v>45</v>
      </c>
      <c r="C7" s="62" t="str">
        <f t="shared" si="0"/>
        <v>Luca Habl</v>
      </c>
      <c r="F7">
        <v>3.55</v>
      </c>
      <c r="G7" s="62" t="e">
        <f>VLOOKUP(C7,Teilnehmer!$A$1:$A$200,1,FALSE())</f>
        <v>#N/A</v>
      </c>
      <c r="H7">
        <f t="shared" si="1"/>
        <v>1</v>
      </c>
    </row>
    <row r="8" spans="1:8" x14ac:dyDescent="0.3">
      <c r="A8" t="s">
        <v>66</v>
      </c>
      <c r="B8" t="s">
        <v>67</v>
      </c>
      <c r="C8" s="62" t="str">
        <f t="shared" si="0"/>
        <v>Nora Pettermann</v>
      </c>
      <c r="F8">
        <v>3.54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29</v>
      </c>
      <c r="B9" t="s">
        <v>30</v>
      </c>
      <c r="C9" s="62" t="str">
        <f t="shared" si="0"/>
        <v>Max Grabow</v>
      </c>
      <c r="F9">
        <v>3.49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72</v>
      </c>
      <c r="B10" t="s">
        <v>73</v>
      </c>
      <c r="C10" s="62" t="str">
        <f t="shared" si="0"/>
        <v>Ida Weiland</v>
      </c>
      <c r="F10">
        <v>3.48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55</v>
      </c>
      <c r="B11" t="s">
        <v>56</v>
      </c>
      <c r="C11" s="62" t="str">
        <f t="shared" si="0"/>
        <v>Liam Hess</v>
      </c>
      <c r="F11">
        <v>3.4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83</v>
      </c>
      <c r="B12" t="s">
        <v>84</v>
      </c>
      <c r="C12" s="62" t="str">
        <f t="shared" si="0"/>
        <v>Paula Weppler</v>
      </c>
      <c r="F12">
        <v>3.39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134</v>
      </c>
      <c r="B13" t="s">
        <v>135</v>
      </c>
      <c r="C13" s="62" t="str">
        <f t="shared" si="0"/>
        <v>Charlotte Loll</v>
      </c>
      <c r="F13">
        <v>3.29</v>
      </c>
      <c r="G13" s="62" t="e">
        <f>VLOOKUP(C13,Teilnehmer!$A$1:$A$200,1,FALSE())</f>
        <v>#N/A</v>
      </c>
      <c r="H13">
        <f t="shared" si="1"/>
        <v>1</v>
      </c>
    </row>
    <row r="14" spans="1:8" x14ac:dyDescent="0.3">
      <c r="A14" t="s">
        <v>36</v>
      </c>
      <c r="B14" t="s">
        <v>37</v>
      </c>
      <c r="C14" s="62" t="str">
        <f t="shared" si="0"/>
        <v>Leonas Beyer</v>
      </c>
      <c r="F14">
        <v>3.28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35</v>
      </c>
      <c r="B15" t="s">
        <v>143</v>
      </c>
      <c r="C15" s="62" t="str">
        <f t="shared" si="0"/>
        <v>Finn Marlon Lerch</v>
      </c>
      <c r="F15">
        <v>3.25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92</v>
      </c>
      <c r="B16" t="s">
        <v>93</v>
      </c>
      <c r="C16" s="62" t="str">
        <f t="shared" si="0"/>
        <v>Rosa Landsiedel</v>
      </c>
      <c r="F16">
        <v>3.24</v>
      </c>
      <c r="G16" s="62" t="e">
        <f>VLOOKUP(C16,Teilnehmer!$A$1:$A$200,1,FALSE())</f>
        <v>#N/A</v>
      </c>
      <c r="H16">
        <f t="shared" si="1"/>
        <v>0</v>
      </c>
    </row>
    <row r="17" spans="1:8" x14ac:dyDescent="0.3">
      <c r="A17" t="s">
        <v>70</v>
      </c>
      <c r="B17" t="s">
        <v>71</v>
      </c>
      <c r="C17" s="62" t="str">
        <f t="shared" si="0"/>
        <v>Pauline Heiß</v>
      </c>
      <c r="F17">
        <v>3.21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38</v>
      </c>
      <c r="B18" t="s">
        <v>39</v>
      </c>
      <c r="C18" s="62" t="str">
        <f t="shared" si="0"/>
        <v>Lucas Bernhardt</v>
      </c>
      <c r="F18">
        <v>3.2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88</v>
      </c>
      <c r="B19" t="s">
        <v>89</v>
      </c>
      <c r="C19" s="62" t="str">
        <f t="shared" si="0"/>
        <v>Franziska Stark</v>
      </c>
      <c r="F19">
        <v>3.19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119</v>
      </c>
      <c r="B20" t="s">
        <v>120</v>
      </c>
      <c r="C20" s="62" t="str">
        <f t="shared" si="0"/>
        <v>Lena Zielinski</v>
      </c>
      <c r="F20">
        <v>3.18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50</v>
      </c>
      <c r="B21" t="s">
        <v>51</v>
      </c>
      <c r="C21" s="62" t="str">
        <f t="shared" si="0"/>
        <v>Richard Röse</v>
      </c>
      <c r="F21">
        <v>3.18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64</v>
      </c>
      <c r="B22" t="s">
        <v>65</v>
      </c>
      <c r="C22" s="62" t="str">
        <f t="shared" si="0"/>
        <v>Emmi Illgen</v>
      </c>
      <c r="F22">
        <v>3.16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85</v>
      </c>
      <c r="B23" t="s">
        <v>86</v>
      </c>
      <c r="C23" s="62" t="str">
        <f t="shared" si="0"/>
        <v>Emma Zimmermann</v>
      </c>
      <c r="F23">
        <v>3.15</v>
      </c>
      <c r="G23" t="e">
        <f>VLOOKUP(C23,Teilnehmer!$A$1:$A$200,1,FALSE())</f>
        <v>#N/A</v>
      </c>
      <c r="H23">
        <f t="shared" si="1"/>
        <v>1</v>
      </c>
    </row>
    <row r="24" spans="1:8" x14ac:dyDescent="0.3">
      <c r="A24" t="s">
        <v>126</v>
      </c>
      <c r="B24" t="s">
        <v>116</v>
      </c>
      <c r="C24" s="62" t="str">
        <f t="shared" si="0"/>
        <v>Paul Göbel</v>
      </c>
      <c r="F24">
        <v>3.14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53</v>
      </c>
      <c r="B25" t="s">
        <v>54</v>
      </c>
      <c r="C25" s="62" t="str">
        <f t="shared" si="0"/>
        <v>Caspar Schmidt</v>
      </c>
      <c r="F25">
        <v>3.12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76</v>
      </c>
      <c r="B26" t="s">
        <v>77</v>
      </c>
      <c r="C26" s="62" t="str">
        <f t="shared" si="0"/>
        <v>Lina Wicke</v>
      </c>
      <c r="F26">
        <v>3.05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141</v>
      </c>
      <c r="B27" t="s">
        <v>142</v>
      </c>
      <c r="C27" s="62" t="str">
        <f t="shared" si="0"/>
        <v>Anna Vogt</v>
      </c>
      <c r="F27">
        <v>3.04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74</v>
      </c>
      <c r="B28" t="s">
        <v>75</v>
      </c>
      <c r="C28" s="62" t="str">
        <f t="shared" si="0"/>
        <v>Ella Renker</v>
      </c>
      <c r="F28">
        <v>3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139</v>
      </c>
      <c r="B29" t="s">
        <v>140</v>
      </c>
      <c r="C29" s="62" t="str">
        <f t="shared" si="0"/>
        <v>Liv Hofmann</v>
      </c>
      <c r="F29">
        <v>2.95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90</v>
      </c>
      <c r="B30" t="s">
        <v>91</v>
      </c>
      <c r="C30" s="62" t="str">
        <f t="shared" si="0"/>
        <v>Finja Dickert</v>
      </c>
      <c r="F30">
        <v>2.91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61</v>
      </c>
      <c r="B31" t="s">
        <v>58</v>
      </c>
      <c r="C31" s="62" t="str">
        <f t="shared" si="0"/>
        <v>Ben Liesner</v>
      </c>
      <c r="F31">
        <v>2.89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100</v>
      </c>
      <c r="B32" t="s">
        <v>101</v>
      </c>
      <c r="C32" s="62" t="str">
        <f t="shared" si="0"/>
        <v>Marta Bugge</v>
      </c>
      <c r="F32">
        <v>2.87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57</v>
      </c>
      <c r="B33" t="s">
        <v>58</v>
      </c>
      <c r="C33" s="62" t="str">
        <f t="shared" si="0"/>
        <v>Ben Wierzchucki</v>
      </c>
      <c r="F33">
        <v>2.84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40</v>
      </c>
      <c r="B34" t="s">
        <v>41</v>
      </c>
      <c r="C34" s="62" t="str">
        <f t="shared" si="0"/>
        <v>Thomas Steinacker</v>
      </c>
      <c r="F34">
        <v>2.83</v>
      </c>
      <c r="G34" s="62" t="e">
        <f>VLOOKUP(C34,Teilnehmer!$A$1:$A$200,1,FALSE())</f>
        <v>#N/A</v>
      </c>
      <c r="H34" s="62">
        <f t="shared" ref="H34:H51" si="2">MOD(ROW(),2)</f>
        <v>0</v>
      </c>
    </row>
    <row r="35" spans="1:8" x14ac:dyDescent="0.3">
      <c r="A35" t="s">
        <v>62</v>
      </c>
      <c r="B35" t="s">
        <v>63</v>
      </c>
      <c r="C35" s="62" t="str">
        <f t="shared" si="0"/>
        <v>Emil Ortwein</v>
      </c>
      <c r="F35">
        <v>2.8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129</v>
      </c>
      <c r="B36" t="s">
        <v>130</v>
      </c>
      <c r="C36" s="62" t="str">
        <f t="shared" si="0"/>
        <v>Leila Trabes</v>
      </c>
      <c r="F36">
        <v>2.79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124</v>
      </c>
      <c r="B37" t="s">
        <v>125</v>
      </c>
      <c r="C37" s="62" t="str">
        <f t="shared" si="0"/>
        <v>Mathilda Kraft</v>
      </c>
      <c r="F37">
        <v>2.77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98</v>
      </c>
      <c r="B38" t="s">
        <v>99</v>
      </c>
      <c r="C38" s="62" t="str">
        <f t="shared" si="0"/>
        <v>Lisann Ahne</v>
      </c>
      <c r="F38">
        <v>2.74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94</v>
      </c>
      <c r="B39" t="s">
        <v>95</v>
      </c>
      <c r="C39" s="62" t="str">
        <f t="shared" si="0"/>
        <v>Valerie Röhrig</v>
      </c>
      <c r="F39">
        <v>2.73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106</v>
      </c>
      <c r="B40" t="s">
        <v>77</v>
      </c>
      <c r="C40" s="62" t="str">
        <f t="shared" si="0"/>
        <v>Lina Burgschweiger</v>
      </c>
      <c r="F40">
        <v>2.72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131</v>
      </c>
      <c r="B41" t="s">
        <v>45</v>
      </c>
      <c r="C41" s="62" t="str">
        <f t="shared" si="0"/>
        <v>Luca Günther</v>
      </c>
      <c r="F41">
        <v>2.72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102</v>
      </c>
      <c r="B42" t="s">
        <v>103</v>
      </c>
      <c r="C42" s="62" t="str">
        <f t="shared" si="0"/>
        <v>Amelie Maiwald</v>
      </c>
      <c r="F42">
        <v>2.7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79</v>
      </c>
      <c r="B43" t="s">
        <v>80</v>
      </c>
      <c r="C43" s="62" t="str">
        <f t="shared" si="0"/>
        <v>Mila Jost</v>
      </c>
      <c r="F43">
        <v>2.7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132</v>
      </c>
      <c r="B44" t="s">
        <v>133</v>
      </c>
      <c r="C44" s="62" t="str">
        <f t="shared" si="0"/>
        <v>Hannes Wilhelm</v>
      </c>
      <c r="F44">
        <v>2.7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127</v>
      </c>
      <c r="B45" t="s">
        <v>128</v>
      </c>
      <c r="C45" s="62" t="str">
        <f t="shared" si="0"/>
        <v>Sophie Eydt</v>
      </c>
      <c r="F45">
        <v>2.69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81</v>
      </c>
      <c r="B46" t="s">
        <v>82</v>
      </c>
      <c r="C46" s="62" t="str">
        <f t="shared" si="0"/>
        <v>Marie Scheuermann</v>
      </c>
      <c r="F46">
        <v>2.64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114</v>
      </c>
      <c r="B47" t="s">
        <v>146</v>
      </c>
      <c r="C47" s="62" t="str">
        <f t="shared" si="0"/>
        <v>Logan Penrod</v>
      </c>
      <c r="F47">
        <v>2.6</v>
      </c>
      <c r="G47" s="62" t="e">
        <f>VLOOKUP(C47,Teilnehmer!$A$1:$A$200,1,FALSE())</f>
        <v>#N/A</v>
      </c>
      <c r="H47" s="62">
        <f t="shared" si="2"/>
        <v>1</v>
      </c>
    </row>
    <row r="48" spans="1:8" x14ac:dyDescent="0.3">
      <c r="A48" t="s">
        <v>144</v>
      </c>
      <c r="B48" t="s">
        <v>145</v>
      </c>
      <c r="C48" s="62" t="str">
        <f t="shared" si="0"/>
        <v>Thea Klug</v>
      </c>
      <c r="F48">
        <v>2.42</v>
      </c>
      <c r="G48" s="62" t="e">
        <f>VLOOKUP(C48,Teilnehmer!$A$1:$A$200,1,FALSE())</f>
        <v>#N/A</v>
      </c>
      <c r="H48" s="62">
        <f t="shared" si="2"/>
        <v>0</v>
      </c>
    </row>
    <row r="49" spans="1:8" x14ac:dyDescent="0.3">
      <c r="A49" t="s">
        <v>110</v>
      </c>
      <c r="B49" t="s">
        <v>111</v>
      </c>
      <c r="C49" s="62" t="str">
        <f t="shared" si="0"/>
        <v>Leonie Retzlaff</v>
      </c>
      <c r="F49">
        <v>2.35</v>
      </c>
      <c r="G49" s="62" t="e">
        <f>VLOOKUP(C49,Teilnehmer!$A$1:$A$200,1,FALSE())</f>
        <v>#N/A</v>
      </c>
      <c r="H49" s="62">
        <f t="shared" si="2"/>
        <v>1</v>
      </c>
    </row>
    <row r="50" spans="1:8" x14ac:dyDescent="0.3">
      <c r="A50" t="s">
        <v>112</v>
      </c>
      <c r="B50" t="s">
        <v>113</v>
      </c>
      <c r="C50" s="62" t="str">
        <f t="shared" si="0"/>
        <v>Annika Dickhaut</v>
      </c>
      <c r="F50">
        <v>2.19</v>
      </c>
      <c r="G50" s="62" t="e">
        <f>VLOOKUP(C50,Teilnehmer!$A$1:$A$200,1,FALSE())</f>
        <v>#N/A</v>
      </c>
      <c r="H50" s="62">
        <f t="shared" si="2"/>
        <v>0</v>
      </c>
    </row>
    <row r="51" spans="1:8" x14ac:dyDescent="0.3">
      <c r="A51" t="s">
        <v>108</v>
      </c>
      <c r="B51" t="s">
        <v>109</v>
      </c>
      <c r="C51" s="62" t="str">
        <f t="shared" si="0"/>
        <v>Helena Heddrich</v>
      </c>
      <c r="F51">
        <v>2.12</v>
      </c>
      <c r="G51" s="62" t="e">
        <f>VLOOKUP(C51,Teilnehmer!$A$1:$A$200,1,FALSE())</f>
        <v>#N/A</v>
      </c>
      <c r="H51" s="62">
        <f t="shared" si="2"/>
        <v>1</v>
      </c>
    </row>
  </sheetData>
  <autoFilter ref="H1:H51" xr:uid="{00000000-0009-0000-0000-00000F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DB91-5B0F-41D9-8F5B-36244CB3279E}">
  <dimension ref="A1:S112"/>
  <sheetViews>
    <sheetView topLeftCell="E37" zoomScaleNormal="100" workbookViewId="0">
      <selection activeCell="F64" sqref="F64"/>
    </sheetView>
  </sheetViews>
  <sheetFormatPr baseColWidth="10" defaultColWidth="10.5546875" defaultRowHeight="14.4" x14ac:dyDescent="0.3"/>
  <cols>
    <col min="1" max="1" width="20" style="62" customWidth="1"/>
    <col min="2" max="2" width="22.6640625" style="62" customWidth="1"/>
    <col min="3" max="3" width="19" style="62" customWidth="1"/>
    <col min="4" max="6" width="10.5546875" style="62"/>
    <col min="7" max="7" width="21.44140625" style="62" customWidth="1"/>
    <col min="8" max="12" width="10.5546875" style="62"/>
    <col min="13" max="13" width="10.5546875" style="69"/>
    <col min="14" max="16384" width="10.5546875" style="62"/>
  </cols>
  <sheetData>
    <row r="1" spans="1:14" x14ac:dyDescent="0.3">
      <c r="A1" s="62" t="s">
        <v>159</v>
      </c>
      <c r="B1" s="62" t="s">
        <v>416</v>
      </c>
      <c r="C1" s="62" t="str">
        <f t="shared" ref="C1:C64" si="0">B1&amp;" "&amp;A1</f>
        <v>Crosslauf TU10_Niederaula</v>
      </c>
      <c r="D1" s="62" t="s">
        <v>15</v>
      </c>
      <c r="E1" s="62" t="s">
        <v>16</v>
      </c>
      <c r="F1" s="62" t="s">
        <v>19</v>
      </c>
      <c r="G1" s="62" t="s">
        <v>23</v>
      </c>
      <c r="H1" s="62" t="s">
        <v>24</v>
      </c>
    </row>
    <row r="2" spans="1:14" x14ac:dyDescent="0.3">
      <c r="A2" s="62" t="s">
        <v>119</v>
      </c>
      <c r="B2" s="62" t="s">
        <v>39</v>
      </c>
      <c r="C2" s="62" t="str">
        <f t="shared" si="0"/>
        <v>Lucas Zielinski</v>
      </c>
      <c r="F2" s="69">
        <f>K2</f>
        <v>224.3</v>
      </c>
      <c r="G2" s="62" t="str">
        <f>VLOOKUP(C2,Teilnehmer!$A$1:$A$200,1,FALSE())</f>
        <v>Lucas Zielinski</v>
      </c>
      <c r="H2" s="62">
        <f t="shared" ref="H2:H33" si="1">MOD(ROW(),2)</f>
        <v>0</v>
      </c>
      <c r="J2" s="68"/>
      <c r="K2" s="69">
        <v>224.3</v>
      </c>
      <c r="M2" s="73" t="s">
        <v>119</v>
      </c>
      <c r="N2" s="74" t="s">
        <v>39</v>
      </c>
    </row>
    <row r="3" spans="1:14" x14ac:dyDescent="0.3">
      <c r="A3" s="62" t="s">
        <v>422</v>
      </c>
      <c r="B3" s="62" t="s">
        <v>423</v>
      </c>
      <c r="C3" s="62" t="str">
        <f t="shared" si="0"/>
        <v>Oskar Wunn</v>
      </c>
      <c r="E3" s="62">
        <v>2017</v>
      </c>
      <c r="F3" s="69">
        <f t="shared" ref="F3:F66" si="2">K3</f>
        <v>229.95</v>
      </c>
      <c r="G3" s="62" t="str">
        <f>VLOOKUP(C3,Teilnehmer!$A$1:$A$200,1,FALSE())</f>
        <v>Oskar Wunn</v>
      </c>
      <c r="H3" s="62">
        <f t="shared" si="1"/>
        <v>1</v>
      </c>
      <c r="J3" s="68"/>
      <c r="K3" s="69">
        <v>229.95</v>
      </c>
      <c r="M3" s="73">
        <v>224.3</v>
      </c>
      <c r="N3" s="74"/>
    </row>
    <row r="4" spans="1:14" x14ac:dyDescent="0.3">
      <c r="A4" s="62" t="s">
        <v>238</v>
      </c>
      <c r="B4" s="62" t="s">
        <v>239</v>
      </c>
      <c r="C4" s="62" t="str">
        <f t="shared" si="0"/>
        <v>Leni Steudter</v>
      </c>
      <c r="F4" s="71">
        <v>258.60000000000002</v>
      </c>
      <c r="G4" s="72" t="str">
        <f>VLOOKUP(C4,Teilnehmer!$A$1:$A$200,1,FALSE())</f>
        <v>Leni Steudter</v>
      </c>
      <c r="H4" s="62">
        <f t="shared" si="1"/>
        <v>0</v>
      </c>
      <c r="J4" s="68"/>
      <c r="K4" s="69">
        <v>236.05</v>
      </c>
      <c r="M4" s="73" t="s">
        <v>422</v>
      </c>
      <c r="N4" s="74" t="s">
        <v>423</v>
      </c>
    </row>
    <row r="5" spans="1:14" x14ac:dyDescent="0.3">
      <c r="A5" s="62" t="s">
        <v>59</v>
      </c>
      <c r="B5" s="62" t="s">
        <v>166</v>
      </c>
      <c r="C5" s="62" t="str">
        <f t="shared" si="0"/>
        <v>Nele Rausch</v>
      </c>
      <c r="F5" s="69">
        <f t="shared" si="2"/>
        <v>236.05</v>
      </c>
      <c r="G5" s="62" t="str">
        <f>VLOOKUP(C5,Teilnehmer!$A$1:$A$200,1,FALSE())</f>
        <v>Nele Rausch</v>
      </c>
      <c r="H5" s="62">
        <f t="shared" si="1"/>
        <v>1</v>
      </c>
      <c r="J5" s="68"/>
      <c r="K5" s="69">
        <v>236.05</v>
      </c>
      <c r="M5" s="73">
        <v>229.95</v>
      </c>
      <c r="N5" s="74"/>
    </row>
    <row r="6" spans="1:14" x14ac:dyDescent="0.3">
      <c r="A6" s="62" t="s">
        <v>46</v>
      </c>
      <c r="B6" s="62" t="s">
        <v>169</v>
      </c>
      <c r="C6" s="62" t="str">
        <f t="shared" si="0"/>
        <v>Bastian Dehnel</v>
      </c>
      <c r="F6" s="69">
        <f t="shared" si="2"/>
        <v>237.45</v>
      </c>
      <c r="G6" s="62" t="str">
        <f>VLOOKUP(C6,Teilnehmer!$A$1:$A$200,1,FALSE())</f>
        <v>Bastian Dehnel</v>
      </c>
      <c r="H6" s="62">
        <f t="shared" si="1"/>
        <v>0</v>
      </c>
      <c r="J6" s="68"/>
      <c r="K6" s="69">
        <v>237.45</v>
      </c>
      <c r="M6" s="73" t="s">
        <v>59</v>
      </c>
      <c r="N6" s="74" t="s">
        <v>166</v>
      </c>
    </row>
    <row r="7" spans="1:14" x14ac:dyDescent="0.3">
      <c r="A7" s="62" t="s">
        <v>418</v>
      </c>
      <c r="B7" s="62" t="s">
        <v>424</v>
      </c>
      <c r="C7" s="62" t="str">
        <f t="shared" si="0"/>
        <v>Ariana Lautenschläger</v>
      </c>
      <c r="E7" s="62">
        <v>2018</v>
      </c>
      <c r="F7" s="71">
        <v>269.39999999999998</v>
      </c>
      <c r="G7" s="72" t="str">
        <f>VLOOKUP(C7,Teilnehmer!$A$1:$A$200,1,FALSE())</f>
        <v>Ariana Lautenschläger</v>
      </c>
      <c r="H7" s="62">
        <f t="shared" si="1"/>
        <v>1</v>
      </c>
      <c r="J7" s="68"/>
      <c r="K7" s="69">
        <v>237.86</v>
      </c>
      <c r="M7" s="73">
        <v>236.05</v>
      </c>
      <c r="N7" s="74"/>
    </row>
    <row r="8" spans="1:14" x14ac:dyDescent="0.3">
      <c r="A8" s="62" t="s">
        <v>181</v>
      </c>
      <c r="B8" s="62" t="s">
        <v>182</v>
      </c>
      <c r="C8" s="62" t="str">
        <f t="shared" si="0"/>
        <v>Jette Feik</v>
      </c>
      <c r="F8" s="69">
        <f t="shared" si="2"/>
        <v>237.86</v>
      </c>
      <c r="G8" s="62" t="str">
        <f>VLOOKUP(C8,Teilnehmer!$A$1:$A$200,1,FALSE())</f>
        <v>Jette Feik</v>
      </c>
      <c r="H8" s="62">
        <f t="shared" si="1"/>
        <v>0</v>
      </c>
      <c r="J8" s="68"/>
      <c r="K8" s="69">
        <v>237.86</v>
      </c>
      <c r="M8" s="73" t="s">
        <v>46</v>
      </c>
      <c r="N8" s="74" t="s">
        <v>169</v>
      </c>
    </row>
    <row r="9" spans="1:14" x14ac:dyDescent="0.3">
      <c r="A9" s="62" t="s">
        <v>72</v>
      </c>
      <c r="B9" s="62" t="s">
        <v>425</v>
      </c>
      <c r="C9" s="62" t="str">
        <f t="shared" si="0"/>
        <v>Ole Weiland</v>
      </c>
      <c r="E9" s="62">
        <v>2018</v>
      </c>
      <c r="F9" s="69">
        <f t="shared" si="2"/>
        <v>239.77</v>
      </c>
      <c r="G9" s="62" t="str">
        <f>VLOOKUP(C9,Teilnehmer!$A$1:$A$200,1,FALSE())</f>
        <v>Ole Weiland</v>
      </c>
      <c r="H9" s="62">
        <f t="shared" si="1"/>
        <v>1</v>
      </c>
      <c r="J9" s="68"/>
      <c r="K9" s="69">
        <v>239.77</v>
      </c>
      <c r="M9" s="73">
        <v>237.45</v>
      </c>
      <c r="N9" s="74"/>
    </row>
    <row r="10" spans="1:14" x14ac:dyDescent="0.3">
      <c r="A10" s="62" t="s">
        <v>170</v>
      </c>
      <c r="B10" s="62" t="s">
        <v>171</v>
      </c>
      <c r="C10" s="62" t="str">
        <f t="shared" si="0"/>
        <v>Jona Weiß</v>
      </c>
      <c r="F10" s="69">
        <f t="shared" si="2"/>
        <v>243.55</v>
      </c>
      <c r="G10" s="62" t="str">
        <f>VLOOKUP(C10,Teilnehmer!$A$1:$A$200,1,FALSE())</f>
        <v>Jona Weiß</v>
      </c>
      <c r="H10" s="62">
        <f t="shared" si="1"/>
        <v>0</v>
      </c>
      <c r="J10" s="68"/>
      <c r="K10" s="69">
        <v>243.55</v>
      </c>
      <c r="M10" s="73" t="s">
        <v>181</v>
      </c>
      <c r="N10" s="74" t="s">
        <v>182</v>
      </c>
    </row>
    <row r="11" spans="1:14" x14ac:dyDescent="0.3">
      <c r="A11" s="62" t="s">
        <v>187</v>
      </c>
      <c r="B11" s="62" t="s">
        <v>188</v>
      </c>
      <c r="C11" s="62" t="str">
        <f t="shared" si="0"/>
        <v>Merlin Hartwig</v>
      </c>
      <c r="F11" s="69">
        <f t="shared" si="2"/>
        <v>247.3</v>
      </c>
      <c r="G11" s="62" t="str">
        <f>VLOOKUP(C11,Teilnehmer!$A$1:$A$200,1,FALSE())</f>
        <v>Merlin Hartwig</v>
      </c>
      <c r="H11" s="62">
        <f t="shared" si="1"/>
        <v>1</v>
      </c>
      <c r="J11" s="68"/>
      <c r="K11" s="69">
        <v>247.3</v>
      </c>
      <c r="M11" s="73">
        <v>237.86</v>
      </c>
      <c r="N11" s="74"/>
    </row>
    <row r="12" spans="1:14" x14ac:dyDescent="0.3">
      <c r="A12" s="62" t="s">
        <v>213</v>
      </c>
      <c r="B12" s="62" t="s">
        <v>214</v>
      </c>
      <c r="C12" s="62" t="str">
        <f t="shared" si="0"/>
        <v>Helene Jokisch</v>
      </c>
      <c r="F12" s="71">
        <v>269.8</v>
      </c>
      <c r="G12" s="72" t="str">
        <f>VLOOKUP(C12,Teilnehmer!$A$1:$A$200,1,FALSE())</f>
        <v>Helene Jokisch</v>
      </c>
      <c r="H12" s="62">
        <f t="shared" si="1"/>
        <v>0</v>
      </c>
      <c r="J12" s="68"/>
      <c r="K12" s="69">
        <v>248.14</v>
      </c>
      <c r="M12" s="73" t="s">
        <v>72</v>
      </c>
      <c r="N12" s="74" t="s">
        <v>425</v>
      </c>
    </row>
    <row r="13" spans="1:14" x14ac:dyDescent="0.3">
      <c r="A13" s="62" t="s">
        <v>40</v>
      </c>
      <c r="B13" s="62" t="s">
        <v>176</v>
      </c>
      <c r="C13" s="62" t="str">
        <f t="shared" si="0"/>
        <v>Melanie Steinacker</v>
      </c>
      <c r="F13" s="69">
        <f t="shared" si="2"/>
        <v>248.14</v>
      </c>
      <c r="G13" s="62" t="str">
        <f>VLOOKUP(C13,Teilnehmer!$A$1:$A$200,1,FALSE())</f>
        <v>Melanie Steinacker</v>
      </c>
      <c r="H13" s="62">
        <f t="shared" si="1"/>
        <v>1</v>
      </c>
      <c r="J13" s="68"/>
      <c r="K13" s="69">
        <v>248.14</v>
      </c>
      <c r="M13" s="73">
        <v>239.77</v>
      </c>
      <c r="N13" s="74"/>
    </row>
    <row r="14" spans="1:14" x14ac:dyDescent="0.3">
      <c r="A14" s="62" t="s">
        <v>192</v>
      </c>
      <c r="B14" s="62" t="s">
        <v>193</v>
      </c>
      <c r="C14" s="62" t="str">
        <f t="shared" si="0"/>
        <v>Kian Kircher</v>
      </c>
      <c r="F14" s="69">
        <f t="shared" si="2"/>
        <v>252.52</v>
      </c>
      <c r="G14" s="62" t="str">
        <f>VLOOKUP(C14,Teilnehmer!$A$1:$A$200,1,FALSE())</f>
        <v>Kian Kircher</v>
      </c>
      <c r="H14" s="62">
        <f t="shared" si="1"/>
        <v>0</v>
      </c>
      <c r="J14" s="68"/>
      <c r="K14" s="69">
        <v>252.52</v>
      </c>
      <c r="M14" s="73" t="s">
        <v>170</v>
      </c>
      <c r="N14" s="74" t="s">
        <v>171</v>
      </c>
    </row>
    <row r="15" spans="1:14" x14ac:dyDescent="0.3">
      <c r="A15" s="62" t="s">
        <v>426</v>
      </c>
      <c r="B15" s="62" t="s">
        <v>427</v>
      </c>
      <c r="C15" s="62" t="str">
        <f t="shared" si="0"/>
        <v>Theo Schumann</v>
      </c>
      <c r="E15" s="62">
        <v>2017</v>
      </c>
      <c r="F15" s="69">
        <f t="shared" si="2"/>
        <v>253.11</v>
      </c>
      <c r="G15" s="62" t="str">
        <f>VLOOKUP(C15,Teilnehmer!$A$1:$A$200,1,FALSE())</f>
        <v>Theo Schumann</v>
      </c>
      <c r="H15" s="62">
        <f t="shared" si="1"/>
        <v>1</v>
      </c>
      <c r="J15" s="68"/>
      <c r="K15" s="69">
        <v>253.11</v>
      </c>
      <c r="M15" s="73">
        <v>243.55</v>
      </c>
      <c r="N15" s="74"/>
    </row>
    <row r="16" spans="1:14" x14ac:dyDescent="0.3">
      <c r="A16" s="62" t="s">
        <v>421</v>
      </c>
      <c r="B16" s="62" t="s">
        <v>428</v>
      </c>
      <c r="C16" s="62" t="str">
        <f t="shared" si="0"/>
        <v>Marla Müller</v>
      </c>
      <c r="E16" s="62">
        <v>2018</v>
      </c>
      <c r="F16" s="71">
        <v>276.10000000000002</v>
      </c>
      <c r="G16" s="72" t="str">
        <f>VLOOKUP(C16,Teilnehmer!$A$1:$A$200,1,FALSE())</f>
        <v>Marla Müller</v>
      </c>
      <c r="H16" s="62">
        <f t="shared" si="1"/>
        <v>0</v>
      </c>
      <c r="J16" s="68"/>
      <c r="K16" s="69">
        <v>257.02</v>
      </c>
      <c r="M16" s="73" t="s">
        <v>187</v>
      </c>
      <c r="N16" s="74" t="s">
        <v>188</v>
      </c>
    </row>
    <row r="17" spans="1:16" x14ac:dyDescent="0.3">
      <c r="A17" s="62" t="s">
        <v>429</v>
      </c>
      <c r="B17" s="62" t="s">
        <v>430</v>
      </c>
      <c r="C17" s="62" t="str">
        <f t="shared" si="0"/>
        <v>Nena Trost</v>
      </c>
      <c r="E17" s="62">
        <v>2017</v>
      </c>
      <c r="F17" s="69">
        <f t="shared" si="2"/>
        <v>257.02</v>
      </c>
      <c r="G17" s="62" t="str">
        <f>VLOOKUP(C17,Teilnehmer!$A$1:$A$200,1,FALSE())</f>
        <v>Nena Trost</v>
      </c>
      <c r="H17" s="62">
        <f t="shared" si="1"/>
        <v>1</v>
      </c>
      <c r="J17" s="68"/>
      <c r="K17" s="69">
        <v>257.02</v>
      </c>
      <c r="M17" s="73">
        <v>247.3</v>
      </c>
      <c r="N17" s="74"/>
    </row>
    <row r="18" spans="1:16" x14ac:dyDescent="0.3">
      <c r="A18" s="62" t="s">
        <v>242</v>
      </c>
      <c r="B18" s="62" t="s">
        <v>239</v>
      </c>
      <c r="C18" s="62" t="str">
        <f t="shared" si="0"/>
        <v>Leni Fischer</v>
      </c>
      <c r="F18" s="71">
        <v>276.5</v>
      </c>
      <c r="G18" s="72" t="str">
        <f>VLOOKUP(C18,Teilnehmer!$A$1:$A$200,1,FALSE())</f>
        <v>Leni Fischer</v>
      </c>
      <c r="H18" s="62">
        <f t="shared" si="1"/>
        <v>0</v>
      </c>
      <c r="J18" s="68"/>
      <c r="K18" s="69">
        <v>258.24</v>
      </c>
      <c r="M18" s="73" t="s">
        <v>40</v>
      </c>
      <c r="N18" s="74" t="s">
        <v>176</v>
      </c>
    </row>
    <row r="19" spans="1:16" x14ac:dyDescent="0.3">
      <c r="A19" s="62" t="s">
        <v>431</v>
      </c>
      <c r="B19" s="62" t="s">
        <v>82</v>
      </c>
      <c r="C19" s="62" t="str">
        <f t="shared" si="0"/>
        <v>Marie Spiess</v>
      </c>
      <c r="E19" s="62">
        <v>2017</v>
      </c>
      <c r="F19" s="69">
        <f t="shared" si="2"/>
        <v>258.24</v>
      </c>
      <c r="G19" s="62" t="str">
        <f>VLOOKUP(C19,Teilnehmer!$A$1:$A$200,1,FALSE())</f>
        <v>Marie Spiess</v>
      </c>
      <c r="H19" s="62">
        <f t="shared" si="1"/>
        <v>1</v>
      </c>
      <c r="J19" s="68"/>
      <c r="K19" s="69">
        <v>258.24</v>
      </c>
      <c r="M19" s="73">
        <v>248.14</v>
      </c>
      <c r="N19" s="74"/>
    </row>
    <row r="20" spans="1:16" x14ac:dyDescent="0.3">
      <c r="A20" s="62" t="s">
        <v>432</v>
      </c>
      <c r="B20" s="62" t="s">
        <v>178</v>
      </c>
      <c r="C20" s="62" t="str">
        <f t="shared" si="0"/>
        <v>Lennard Rothenberger</v>
      </c>
      <c r="E20" s="62">
        <v>2017</v>
      </c>
      <c r="F20" s="69">
        <f t="shared" si="2"/>
        <v>259.11</v>
      </c>
      <c r="G20" s="62" t="str">
        <f>VLOOKUP(C20,Teilnehmer!$A$1:$A$200,1,FALSE())</f>
        <v>Lennard Rothenberger</v>
      </c>
      <c r="H20" s="62">
        <f t="shared" si="1"/>
        <v>0</v>
      </c>
      <c r="J20" s="68"/>
      <c r="K20" s="69">
        <v>259.11</v>
      </c>
      <c r="M20" s="73" t="s">
        <v>192</v>
      </c>
      <c r="N20" s="74" t="s">
        <v>193</v>
      </c>
    </row>
    <row r="21" spans="1:16" x14ac:dyDescent="0.3">
      <c r="A21" s="62" t="s">
        <v>235</v>
      </c>
      <c r="B21" s="62" t="s">
        <v>123</v>
      </c>
      <c r="C21" s="62" t="str">
        <f t="shared" si="0"/>
        <v>Konrad Winkler</v>
      </c>
      <c r="E21" s="62">
        <v>2017</v>
      </c>
      <c r="F21" s="71">
        <v>295.2</v>
      </c>
      <c r="G21" s="72" t="str">
        <f>VLOOKUP(C21,Teilnehmer!$A$1:$A$200,1,FALSE())</f>
        <v>Konrad Winkler</v>
      </c>
      <c r="H21" s="62">
        <f t="shared" si="1"/>
        <v>1</v>
      </c>
      <c r="J21" s="68"/>
      <c r="K21" s="69">
        <v>259.17</v>
      </c>
      <c r="M21" s="73">
        <v>252.52</v>
      </c>
      <c r="N21" s="74"/>
      <c r="O21" s="73" t="s">
        <v>420</v>
      </c>
      <c r="P21" s="74" t="s">
        <v>438</v>
      </c>
    </row>
    <row r="22" spans="1:16" x14ac:dyDescent="0.3">
      <c r="A22" s="62" t="s">
        <v>179</v>
      </c>
      <c r="B22" s="62" t="s">
        <v>180</v>
      </c>
      <c r="C22" s="62" t="str">
        <f t="shared" si="0"/>
        <v>Andrej Lachenmaier</v>
      </c>
      <c r="F22" s="69">
        <f t="shared" si="2"/>
        <v>261.27</v>
      </c>
      <c r="G22" s="62" t="str">
        <f>VLOOKUP(C22,Teilnehmer!$A$1:$A$200,1,FALSE())</f>
        <v>Andrej Lachenmaier</v>
      </c>
      <c r="H22" s="62">
        <f t="shared" si="1"/>
        <v>0</v>
      </c>
      <c r="J22" s="68"/>
      <c r="K22" s="69">
        <v>261.27</v>
      </c>
      <c r="M22" s="73" t="s">
        <v>426</v>
      </c>
      <c r="N22" s="74" t="s">
        <v>427</v>
      </c>
      <c r="O22" s="73">
        <v>272.14</v>
      </c>
      <c r="P22" s="74"/>
    </row>
    <row r="23" spans="1:16" x14ac:dyDescent="0.3">
      <c r="A23" s="62" t="s">
        <v>421</v>
      </c>
      <c r="B23" s="62" t="s">
        <v>80</v>
      </c>
      <c r="C23" s="62" t="str">
        <f t="shared" si="0"/>
        <v>Mila Müller</v>
      </c>
      <c r="E23" s="62">
        <v>2018</v>
      </c>
      <c r="F23" s="71">
        <v>282.39999999999998</v>
      </c>
      <c r="G23" s="72" t="str">
        <f>VLOOKUP(C23,Teilnehmer!$A$1:$A$200,1,FALSE())</f>
        <v>Mila Müller</v>
      </c>
      <c r="H23" s="62">
        <f t="shared" si="1"/>
        <v>1</v>
      </c>
      <c r="J23" s="68"/>
      <c r="K23" s="69">
        <v>261.99</v>
      </c>
      <c r="M23" s="73">
        <v>253.11</v>
      </c>
      <c r="N23" s="74"/>
      <c r="O23" s="73" t="s">
        <v>236</v>
      </c>
      <c r="P23" s="74" t="s">
        <v>237</v>
      </c>
    </row>
    <row r="24" spans="1:16" x14ac:dyDescent="0.3">
      <c r="A24" s="62" t="s">
        <v>433</v>
      </c>
      <c r="B24" s="62" t="s">
        <v>103</v>
      </c>
      <c r="C24" s="62" t="str">
        <f t="shared" si="0"/>
        <v>Amelie Malsch</v>
      </c>
      <c r="E24" s="62">
        <v>2017</v>
      </c>
      <c r="F24" s="69">
        <f t="shared" si="2"/>
        <v>261.99</v>
      </c>
      <c r="G24" s="62" t="str">
        <f>VLOOKUP(C24,Teilnehmer!$A$1:$A$200,1,FALSE())</f>
        <v>Amelie Malsch</v>
      </c>
      <c r="H24" s="62">
        <f t="shared" si="1"/>
        <v>0</v>
      </c>
      <c r="J24" s="68"/>
      <c r="K24" s="69">
        <v>261.99</v>
      </c>
      <c r="M24" s="73" t="s">
        <v>429</v>
      </c>
      <c r="N24" s="74" t="s">
        <v>430</v>
      </c>
      <c r="O24" s="73">
        <v>274.99</v>
      </c>
      <c r="P24" s="74"/>
    </row>
    <row r="25" spans="1:16" x14ac:dyDescent="0.3">
      <c r="A25" s="62" t="s">
        <v>42</v>
      </c>
      <c r="B25" s="62" t="s">
        <v>49</v>
      </c>
      <c r="C25" s="62" t="str">
        <f t="shared" si="0"/>
        <v>Maximilian Wahl</v>
      </c>
      <c r="F25" s="69">
        <f t="shared" si="2"/>
        <v>264.33</v>
      </c>
      <c r="G25" s="62" t="str">
        <f>VLOOKUP(C25,Teilnehmer!$A$1:$A$200,1,FALSE())</f>
        <v>Maximilian Wahl</v>
      </c>
      <c r="H25" s="62">
        <f t="shared" si="1"/>
        <v>1</v>
      </c>
      <c r="J25" s="68"/>
      <c r="K25" s="69">
        <v>264.33</v>
      </c>
      <c r="M25" s="73">
        <v>257.02</v>
      </c>
      <c r="N25" s="74"/>
      <c r="O25" s="81" t="s">
        <v>421</v>
      </c>
      <c r="P25" s="82" t="s">
        <v>428</v>
      </c>
    </row>
    <row r="26" spans="1:16" x14ac:dyDescent="0.3">
      <c r="A26" s="62" t="s">
        <v>83</v>
      </c>
      <c r="B26" s="62" t="s">
        <v>75</v>
      </c>
      <c r="C26" s="62" t="str">
        <f t="shared" si="0"/>
        <v>Ella Weppler</v>
      </c>
      <c r="F26" s="71">
        <v>290.3</v>
      </c>
      <c r="G26" s="72" t="str">
        <f>VLOOKUP(C26,Teilnehmer!$A$1:$A$200,1,FALSE())</f>
        <v>Ella Weppler</v>
      </c>
      <c r="H26" s="62">
        <f t="shared" si="1"/>
        <v>0</v>
      </c>
      <c r="J26" s="68"/>
      <c r="K26" s="69">
        <v>265.89</v>
      </c>
      <c r="M26" s="73" t="s">
        <v>431</v>
      </c>
      <c r="N26" s="74" t="s">
        <v>82</v>
      </c>
      <c r="O26" s="81">
        <v>276.05</v>
      </c>
      <c r="P26" s="82"/>
    </row>
    <row r="27" spans="1:16" x14ac:dyDescent="0.3">
      <c r="A27" s="62" t="s">
        <v>164</v>
      </c>
      <c r="B27" s="62" t="s">
        <v>165</v>
      </c>
      <c r="C27" s="62" t="str">
        <f t="shared" si="0"/>
        <v>Annabell Kemmler</v>
      </c>
      <c r="F27" s="69">
        <f t="shared" si="2"/>
        <v>265.89</v>
      </c>
      <c r="G27" s="62" t="str">
        <f>VLOOKUP(C27,Teilnehmer!$A$1:$A$200,1,FALSE())</f>
        <v>Annabell Kemmler</v>
      </c>
      <c r="H27" s="62">
        <f t="shared" si="1"/>
        <v>1</v>
      </c>
      <c r="J27" s="68"/>
      <c r="K27" s="69">
        <v>265.89</v>
      </c>
      <c r="M27" s="73">
        <v>258.24</v>
      </c>
      <c r="N27" s="74"/>
      <c r="O27" s="73" t="s">
        <v>439</v>
      </c>
      <c r="P27" s="74" t="s">
        <v>440</v>
      </c>
    </row>
    <row r="28" spans="1:16" x14ac:dyDescent="0.3">
      <c r="A28" s="62" t="s">
        <v>206</v>
      </c>
      <c r="B28" s="62" t="s">
        <v>207</v>
      </c>
      <c r="C28" s="62" t="str">
        <f t="shared" si="0"/>
        <v>Elise Dietrich</v>
      </c>
      <c r="F28" s="71">
        <v>291.3</v>
      </c>
      <c r="G28" s="72" t="str">
        <f>VLOOKUP(C28,Teilnehmer!$A$1:$A$200,1,FALSE())</f>
        <v>Elise Dietrich</v>
      </c>
      <c r="H28" s="62">
        <f t="shared" si="1"/>
        <v>0</v>
      </c>
      <c r="J28" s="68"/>
      <c r="K28" s="69">
        <v>266.86</v>
      </c>
      <c r="M28" s="81" t="s">
        <v>238</v>
      </c>
      <c r="N28" s="82" t="s">
        <v>239</v>
      </c>
      <c r="O28" s="73">
        <v>276.33</v>
      </c>
      <c r="P28" s="74"/>
    </row>
    <row r="29" spans="1:16" x14ac:dyDescent="0.3">
      <c r="A29" s="62" t="s">
        <v>434</v>
      </c>
      <c r="B29" s="62" t="s">
        <v>435</v>
      </c>
      <c r="C29" s="62" t="str">
        <f t="shared" si="0"/>
        <v>Lotta Brill</v>
      </c>
      <c r="E29" s="62">
        <v>2017</v>
      </c>
      <c r="F29" s="69">
        <f t="shared" si="2"/>
        <v>266.86</v>
      </c>
      <c r="G29" s="62" t="str">
        <f>VLOOKUP(C29,Teilnehmer!$A$1:$A$200,1,FALSE())</f>
        <v>Lotta Brill</v>
      </c>
      <c r="H29" s="62">
        <f t="shared" si="1"/>
        <v>1</v>
      </c>
      <c r="J29" s="68"/>
      <c r="K29" s="69">
        <v>266.86</v>
      </c>
      <c r="M29" s="81">
        <v>258.61</v>
      </c>
      <c r="N29" s="82"/>
      <c r="O29" s="81" t="s">
        <v>242</v>
      </c>
      <c r="P29" s="82" t="s">
        <v>239</v>
      </c>
    </row>
    <row r="30" spans="1:16" x14ac:dyDescent="0.3">
      <c r="A30" s="62" t="s">
        <v>177</v>
      </c>
      <c r="B30" s="62" t="s">
        <v>178</v>
      </c>
      <c r="C30" s="62" t="str">
        <f t="shared" si="0"/>
        <v>Lennard Blum</v>
      </c>
      <c r="F30" s="69">
        <f t="shared" si="2"/>
        <v>267.8</v>
      </c>
      <c r="G30" s="62" t="str">
        <f>VLOOKUP(C30,Teilnehmer!$A$1:$A$200,1,FALSE())</f>
        <v>Lennard Blum</v>
      </c>
      <c r="H30" s="62">
        <f t="shared" si="1"/>
        <v>0</v>
      </c>
      <c r="J30" s="68"/>
      <c r="K30" s="69">
        <v>267.8</v>
      </c>
      <c r="M30" s="73" t="s">
        <v>432</v>
      </c>
      <c r="N30" s="74" t="s">
        <v>178</v>
      </c>
      <c r="O30" s="81">
        <v>276.52</v>
      </c>
      <c r="P30" s="82"/>
    </row>
    <row r="31" spans="1:16" x14ac:dyDescent="0.3">
      <c r="A31" s="62" t="s">
        <v>53</v>
      </c>
      <c r="B31" s="62" t="s">
        <v>436</v>
      </c>
      <c r="C31" s="62" t="str">
        <f t="shared" si="0"/>
        <v>Henri Schmidt</v>
      </c>
      <c r="E31" s="62">
        <v>2017</v>
      </c>
      <c r="F31" s="69">
        <f t="shared" si="2"/>
        <v>268.14</v>
      </c>
      <c r="G31" s="62" t="str">
        <f>VLOOKUP(C31,Teilnehmer!$A$1:$A$200,1,FALSE())</f>
        <v>Henri Schmidt</v>
      </c>
      <c r="H31" s="62">
        <f t="shared" si="1"/>
        <v>1</v>
      </c>
      <c r="J31" s="68"/>
      <c r="K31" s="69">
        <v>268.14</v>
      </c>
      <c r="M31" s="73">
        <v>259.11</v>
      </c>
      <c r="N31" s="74"/>
      <c r="O31" s="73" t="s">
        <v>441</v>
      </c>
      <c r="P31" s="74" t="s">
        <v>442</v>
      </c>
    </row>
    <row r="32" spans="1:16" x14ac:dyDescent="0.3">
      <c r="A32" s="62" t="s">
        <v>189</v>
      </c>
      <c r="B32" s="62" t="s">
        <v>190</v>
      </c>
      <c r="C32" s="62" t="str">
        <f t="shared" si="0"/>
        <v>Pia Kostka</v>
      </c>
      <c r="F32" s="71">
        <v>292.5</v>
      </c>
      <c r="G32" s="72" t="str">
        <f>VLOOKUP(C32,Teilnehmer!$A$1:$A$200,1,FALSE())</f>
        <v>Pia Kostka</v>
      </c>
      <c r="H32" s="62">
        <f t="shared" si="1"/>
        <v>0</v>
      </c>
      <c r="J32" s="68"/>
      <c r="K32" s="69">
        <v>271.77</v>
      </c>
      <c r="M32" s="73" t="s">
        <v>179</v>
      </c>
      <c r="N32" s="74" t="s">
        <v>180</v>
      </c>
      <c r="O32" s="73">
        <v>281.05</v>
      </c>
      <c r="P32" s="74"/>
    </row>
    <row r="33" spans="1:16" x14ac:dyDescent="0.3">
      <c r="A33" s="62" t="s">
        <v>174</v>
      </c>
      <c r="B33" s="62" t="s">
        <v>175</v>
      </c>
      <c r="C33" s="62" t="str">
        <f t="shared" si="0"/>
        <v>Lilli Schindler</v>
      </c>
      <c r="F33" s="69">
        <f t="shared" si="2"/>
        <v>271.77</v>
      </c>
      <c r="G33" s="62" t="str">
        <f>VLOOKUP(C33,Teilnehmer!$A$1:$A$200,1,FALSE())</f>
        <v>Lilli Schindler</v>
      </c>
      <c r="H33" s="62">
        <f t="shared" si="1"/>
        <v>1</v>
      </c>
      <c r="J33" s="68"/>
      <c r="K33" s="69">
        <v>271.77</v>
      </c>
      <c r="M33" s="73">
        <v>261.27</v>
      </c>
      <c r="N33" s="74"/>
      <c r="O33" s="81" t="s">
        <v>421</v>
      </c>
      <c r="P33" s="82" t="s">
        <v>80</v>
      </c>
    </row>
    <row r="34" spans="1:16" x14ac:dyDescent="0.3">
      <c r="A34" s="62" t="s">
        <v>196</v>
      </c>
      <c r="B34" s="62" t="s">
        <v>197</v>
      </c>
      <c r="C34" s="62" t="str">
        <f t="shared" si="0"/>
        <v>Leo Cramer</v>
      </c>
      <c r="F34" s="69">
        <f t="shared" si="2"/>
        <v>271.92</v>
      </c>
      <c r="G34" s="62" t="str">
        <f>VLOOKUP(C34,Teilnehmer!$A$1:$A$200,1,FALSE())</f>
        <v>Leo Cramer</v>
      </c>
      <c r="H34" s="62">
        <f t="shared" ref="H34:H65" si="3">MOD(ROW(),2)</f>
        <v>0</v>
      </c>
      <c r="J34" s="68"/>
      <c r="K34" s="69">
        <v>271.92</v>
      </c>
      <c r="M34" s="79" t="s">
        <v>433</v>
      </c>
      <c r="N34" s="80" t="s">
        <v>103</v>
      </c>
      <c r="O34" s="81">
        <v>282.42</v>
      </c>
      <c r="P34" s="82"/>
    </row>
    <row r="35" spans="1:16" x14ac:dyDescent="0.3">
      <c r="A35" s="62" t="s">
        <v>172</v>
      </c>
      <c r="B35" s="62" t="s">
        <v>173</v>
      </c>
      <c r="C35" s="62" t="str">
        <f t="shared" si="0"/>
        <v>Sam Dukart</v>
      </c>
      <c r="F35" s="69">
        <f t="shared" si="2"/>
        <v>271.92</v>
      </c>
      <c r="G35" s="62" t="str">
        <f>VLOOKUP(C35,Teilnehmer!$A$1:$A$200,1,FALSE())</f>
        <v>Sam Dukart</v>
      </c>
      <c r="H35" s="62">
        <f t="shared" si="3"/>
        <v>1</v>
      </c>
      <c r="J35" s="68"/>
      <c r="K35" s="69">
        <v>271.92</v>
      </c>
      <c r="M35" s="79">
        <v>261.99</v>
      </c>
      <c r="N35" s="80"/>
      <c r="O35" s="73" t="s">
        <v>443</v>
      </c>
      <c r="P35" s="74" t="s">
        <v>444</v>
      </c>
    </row>
    <row r="36" spans="1:16" x14ac:dyDescent="0.3">
      <c r="A36" s="62" t="s">
        <v>437</v>
      </c>
      <c r="B36" s="62" t="s">
        <v>103</v>
      </c>
      <c r="C36" s="62" t="str">
        <f t="shared" si="0"/>
        <v>Amelie Wolf</v>
      </c>
      <c r="E36" s="62">
        <v>2018</v>
      </c>
      <c r="F36" s="71">
        <v>295</v>
      </c>
      <c r="G36" s="72" t="str">
        <f>VLOOKUP(C36,Teilnehmer!$A$1:$A$200,1,FALSE())</f>
        <v>Amelie Wolf</v>
      </c>
      <c r="H36" s="62">
        <f t="shared" si="3"/>
        <v>0</v>
      </c>
      <c r="J36" s="68"/>
      <c r="K36" s="69">
        <v>272.14</v>
      </c>
      <c r="M36" s="79" t="s">
        <v>42</v>
      </c>
      <c r="N36" s="80" t="s">
        <v>49</v>
      </c>
      <c r="O36" s="73">
        <v>282.8</v>
      </c>
      <c r="P36" s="74"/>
    </row>
    <row r="37" spans="1:16" x14ac:dyDescent="0.3">
      <c r="A37" s="62" t="s">
        <v>420</v>
      </c>
      <c r="B37" s="62" t="s">
        <v>438</v>
      </c>
      <c r="C37" s="62" t="str">
        <f t="shared" si="0"/>
        <v>Rosalie Heil</v>
      </c>
      <c r="E37" s="62">
        <v>2017</v>
      </c>
      <c r="F37" s="69">
        <f t="shared" si="2"/>
        <v>272.14</v>
      </c>
      <c r="G37" s="62" t="str">
        <f>VLOOKUP(C37,Teilnehmer!$A$1:$A$200,1,FALSE())</f>
        <v>Rosalie Heil</v>
      </c>
      <c r="H37" s="62">
        <f t="shared" si="3"/>
        <v>1</v>
      </c>
      <c r="J37" s="68"/>
      <c r="K37" s="69">
        <v>272.14</v>
      </c>
      <c r="M37" s="79">
        <v>264.33</v>
      </c>
      <c r="N37" s="80"/>
      <c r="O37" s="73" t="s">
        <v>228</v>
      </c>
      <c r="P37" s="74" t="s">
        <v>229</v>
      </c>
    </row>
    <row r="38" spans="1:16" x14ac:dyDescent="0.3">
      <c r="A38" s="62" t="s">
        <v>236</v>
      </c>
      <c r="B38" s="62" t="s">
        <v>237</v>
      </c>
      <c r="C38" s="62" t="str">
        <f t="shared" si="0"/>
        <v>Benaja Stock</v>
      </c>
      <c r="F38" s="69">
        <f t="shared" si="2"/>
        <v>274.99</v>
      </c>
      <c r="G38" s="62" t="str">
        <f>VLOOKUP(C38,Teilnehmer!$A$1:$A$200,1,FALSE())</f>
        <v>Benaja Stock</v>
      </c>
      <c r="H38" s="62">
        <f t="shared" si="3"/>
        <v>0</v>
      </c>
      <c r="J38" s="68"/>
      <c r="K38" s="69">
        <v>274.99</v>
      </c>
      <c r="M38" s="73" t="s">
        <v>164</v>
      </c>
      <c r="N38" s="74" t="s">
        <v>165</v>
      </c>
      <c r="O38" s="73">
        <v>285.7</v>
      </c>
      <c r="P38" s="74"/>
    </row>
    <row r="39" spans="1:16" x14ac:dyDescent="0.3">
      <c r="A39" s="62" t="s">
        <v>439</v>
      </c>
      <c r="B39" s="62" t="s">
        <v>440</v>
      </c>
      <c r="C39" s="62" t="str">
        <f t="shared" si="0"/>
        <v>Milo Fey</v>
      </c>
      <c r="E39" s="62">
        <v>2018</v>
      </c>
      <c r="F39" s="69">
        <f t="shared" si="2"/>
        <v>276.33</v>
      </c>
      <c r="G39" s="62" t="str">
        <f>VLOOKUP(C39,Teilnehmer!$A$1:$A$200,1,FALSE())</f>
        <v>Milo Fey</v>
      </c>
      <c r="H39" s="62">
        <f t="shared" si="3"/>
        <v>1</v>
      </c>
      <c r="J39" s="68"/>
      <c r="K39" s="69">
        <v>276.33</v>
      </c>
      <c r="M39" s="73">
        <v>265.89</v>
      </c>
      <c r="N39" s="74"/>
      <c r="O39" s="73" t="s">
        <v>36</v>
      </c>
      <c r="P39" s="74" t="s">
        <v>186</v>
      </c>
    </row>
    <row r="40" spans="1:16" x14ac:dyDescent="0.3">
      <c r="A40" s="62" t="s">
        <v>189</v>
      </c>
      <c r="B40" s="62" t="s">
        <v>75</v>
      </c>
      <c r="C40" s="62" t="str">
        <f t="shared" si="0"/>
        <v>Ella Kostka</v>
      </c>
      <c r="F40" s="71">
        <v>300.10000000000002</v>
      </c>
      <c r="G40" s="72" t="str">
        <f>VLOOKUP(C40,Teilnehmer!$A$1:$A$200,1,FALSE())</f>
        <v>Ella Kostka</v>
      </c>
      <c r="H40" s="62">
        <f t="shared" si="3"/>
        <v>0</v>
      </c>
      <c r="K40" s="69">
        <v>281.05</v>
      </c>
      <c r="M40" s="73" t="s">
        <v>434</v>
      </c>
      <c r="N40" s="74" t="s">
        <v>435</v>
      </c>
      <c r="O40" s="73">
        <v>286.45</v>
      </c>
      <c r="P40" s="74"/>
    </row>
    <row r="41" spans="1:16" x14ac:dyDescent="0.3">
      <c r="A41" s="62" t="s">
        <v>441</v>
      </c>
      <c r="B41" s="62" t="s">
        <v>442</v>
      </c>
      <c r="C41" s="62" t="str">
        <f t="shared" si="0"/>
        <v>Laura Herter</v>
      </c>
      <c r="E41" s="62">
        <v>2017</v>
      </c>
      <c r="F41" s="69">
        <f t="shared" si="2"/>
        <v>281.05</v>
      </c>
      <c r="G41" s="62" t="str">
        <f>VLOOKUP(C41,Teilnehmer!$A$1:$A$200,1,FALSE())</f>
        <v>Laura Herter</v>
      </c>
      <c r="H41" s="62">
        <f t="shared" si="3"/>
        <v>1</v>
      </c>
      <c r="K41" s="69">
        <v>281.05</v>
      </c>
      <c r="M41" s="73">
        <v>266.86</v>
      </c>
      <c r="N41" s="74"/>
      <c r="O41" s="73" t="s">
        <v>29</v>
      </c>
      <c r="P41" s="74" t="s">
        <v>224</v>
      </c>
    </row>
    <row r="42" spans="1:16" x14ac:dyDescent="0.3">
      <c r="A42" s="62" t="s">
        <v>443</v>
      </c>
      <c r="B42" s="62" t="s">
        <v>444</v>
      </c>
      <c r="C42" s="62" t="str">
        <f t="shared" si="0"/>
        <v>Johannes Schröder</v>
      </c>
      <c r="E42" s="62">
        <v>2018</v>
      </c>
      <c r="F42" s="69">
        <f t="shared" si="2"/>
        <v>282.8</v>
      </c>
      <c r="G42" s="62" t="str">
        <f>VLOOKUP(C42,Teilnehmer!$A$1:$A$200,1,FALSE())</f>
        <v>Johannes Schröder</v>
      </c>
      <c r="H42" s="62">
        <f t="shared" si="3"/>
        <v>0</v>
      </c>
      <c r="K42" s="69">
        <v>282.8</v>
      </c>
      <c r="M42" s="73" t="s">
        <v>177</v>
      </c>
      <c r="N42" s="74" t="s">
        <v>178</v>
      </c>
      <c r="O42" s="73">
        <v>287.49</v>
      </c>
      <c r="P42" s="74"/>
    </row>
    <row r="43" spans="1:16" x14ac:dyDescent="0.3">
      <c r="A43" s="62" t="s">
        <v>228</v>
      </c>
      <c r="B43" s="62" t="s">
        <v>229</v>
      </c>
      <c r="C43" s="62" t="str">
        <f t="shared" si="0"/>
        <v>David Kissler</v>
      </c>
      <c r="F43" s="69">
        <f t="shared" si="2"/>
        <v>285.7</v>
      </c>
      <c r="G43" s="62" t="str">
        <f>VLOOKUP(C43,Teilnehmer!$A$1:$A$200,1,FALSE())</f>
        <v>David Kissler</v>
      </c>
      <c r="H43" s="62">
        <f t="shared" si="3"/>
        <v>1</v>
      </c>
      <c r="K43" s="69">
        <v>285.7</v>
      </c>
      <c r="M43" s="73">
        <v>267.8</v>
      </c>
      <c r="N43" s="74"/>
      <c r="O43" s="73" t="s">
        <v>222</v>
      </c>
      <c r="P43" s="74" t="s">
        <v>223</v>
      </c>
    </row>
    <row r="44" spans="1:16" x14ac:dyDescent="0.3">
      <c r="A44" s="62" t="s">
        <v>445</v>
      </c>
      <c r="B44" s="62" t="s">
        <v>446</v>
      </c>
      <c r="C44" s="62" t="str">
        <f t="shared" si="0"/>
        <v>Rosella Osman</v>
      </c>
      <c r="E44" s="62">
        <v>2018</v>
      </c>
      <c r="F44" s="71">
        <v>300.39999999999998</v>
      </c>
      <c r="G44" s="72" t="str">
        <f>VLOOKUP(C44,Teilnehmer!$A$1:$A$200,1,FALSE())</f>
        <v>Rosella Osman</v>
      </c>
      <c r="H44" s="62">
        <f t="shared" si="3"/>
        <v>0</v>
      </c>
      <c r="K44" s="69">
        <v>286.45</v>
      </c>
      <c r="M44" s="73" t="s">
        <v>53</v>
      </c>
      <c r="N44" s="74" t="s">
        <v>436</v>
      </c>
      <c r="O44" s="73">
        <v>289.89</v>
      </c>
      <c r="P44" s="74"/>
    </row>
    <row r="45" spans="1:16" x14ac:dyDescent="0.3">
      <c r="A45" s="62" t="s">
        <v>36</v>
      </c>
      <c r="B45" s="62" t="s">
        <v>186</v>
      </c>
      <c r="C45" s="62" t="str">
        <f t="shared" si="0"/>
        <v>Tilda Beyer</v>
      </c>
      <c r="F45" s="69">
        <f t="shared" si="2"/>
        <v>286.45</v>
      </c>
      <c r="G45" s="62" t="str">
        <f>VLOOKUP(C45,Teilnehmer!$A$1:$A$200,1,FALSE())</f>
        <v>Tilda Beyer</v>
      </c>
      <c r="H45" s="62">
        <f t="shared" si="3"/>
        <v>1</v>
      </c>
      <c r="K45" s="69">
        <v>286.45</v>
      </c>
      <c r="M45" s="73">
        <v>268.14</v>
      </c>
      <c r="N45" s="74"/>
      <c r="O45" s="81" t="s">
        <v>83</v>
      </c>
      <c r="P45" s="82" t="s">
        <v>75</v>
      </c>
    </row>
    <row r="46" spans="1:16" x14ac:dyDescent="0.3">
      <c r="A46" s="62" t="s">
        <v>29</v>
      </c>
      <c r="B46" s="62" t="s">
        <v>224</v>
      </c>
      <c r="C46" s="62" t="str">
        <f t="shared" si="0"/>
        <v>Teo Grabow</v>
      </c>
      <c r="D46" s="62" t="s">
        <v>21</v>
      </c>
      <c r="E46" s="62">
        <v>2017</v>
      </c>
      <c r="F46" s="69">
        <f t="shared" si="2"/>
        <v>287.49</v>
      </c>
      <c r="G46" s="62" t="str">
        <f>VLOOKUP(C46,Teilnehmer!$A$1:$A$200,1,FALSE())</f>
        <v>Teo Grabow</v>
      </c>
      <c r="H46" s="62">
        <f t="shared" si="3"/>
        <v>0</v>
      </c>
      <c r="K46" s="69">
        <v>287.49</v>
      </c>
      <c r="M46" s="81" t="s">
        <v>418</v>
      </c>
      <c r="N46" s="82"/>
      <c r="O46" s="81">
        <v>290.3</v>
      </c>
      <c r="P46" s="82"/>
    </row>
    <row r="47" spans="1:16" x14ac:dyDescent="0.3">
      <c r="A47" s="62" t="s">
        <v>222</v>
      </c>
      <c r="B47" s="62" t="s">
        <v>223</v>
      </c>
      <c r="C47" s="62" t="str">
        <f t="shared" si="0"/>
        <v>Benjamin Molnár</v>
      </c>
      <c r="F47" s="69">
        <f t="shared" si="2"/>
        <v>289.89</v>
      </c>
      <c r="G47" s="62" t="str">
        <f>VLOOKUP(C47,Teilnehmer!$A$1:$A$200,1,FALSE())</f>
        <v>Benjamin Molnár</v>
      </c>
      <c r="H47" s="62">
        <f t="shared" si="3"/>
        <v>1</v>
      </c>
      <c r="K47" s="69">
        <v>289.89</v>
      </c>
      <c r="M47" s="81">
        <v>269.42</v>
      </c>
      <c r="N47" s="82"/>
      <c r="O47" s="81" t="s">
        <v>206</v>
      </c>
      <c r="P47" s="82" t="s">
        <v>207</v>
      </c>
    </row>
    <row r="48" spans="1:16" x14ac:dyDescent="0.3">
      <c r="A48" s="62" t="s">
        <v>245</v>
      </c>
      <c r="B48" s="62" t="s">
        <v>246</v>
      </c>
      <c r="C48" s="62" t="str">
        <f t="shared" si="0"/>
        <v>Greta Eidmann</v>
      </c>
      <c r="F48" s="71">
        <v>314.2</v>
      </c>
      <c r="G48" s="72" t="str">
        <f>VLOOKUP(C48,Teilnehmer!$A$1:$A$200,1,FALSE())</f>
        <v>Greta Eidmann</v>
      </c>
      <c r="H48" s="62">
        <f t="shared" si="3"/>
        <v>0</v>
      </c>
      <c r="K48" s="69">
        <v>292.36</v>
      </c>
      <c r="M48" s="81" t="s">
        <v>213</v>
      </c>
      <c r="N48" s="82" t="s">
        <v>214</v>
      </c>
      <c r="O48" s="81">
        <v>291.3</v>
      </c>
      <c r="P48" s="82"/>
    </row>
    <row r="49" spans="1:19" x14ac:dyDescent="0.3">
      <c r="A49" s="62" t="s">
        <v>447</v>
      </c>
      <c r="B49" s="62" t="s">
        <v>274</v>
      </c>
      <c r="C49" s="62" t="str">
        <f t="shared" si="0"/>
        <v>Olesia Pereverzeva</v>
      </c>
      <c r="E49" s="62">
        <v>2017</v>
      </c>
      <c r="F49" s="69">
        <f t="shared" si="2"/>
        <v>292.36</v>
      </c>
      <c r="G49" s="62" t="str">
        <f>VLOOKUP(C49,Teilnehmer!$A$1:$A$200,1,FALSE())</f>
        <v>Olesia Pereverzeva</v>
      </c>
      <c r="H49" s="62">
        <f t="shared" si="3"/>
        <v>1</v>
      </c>
      <c r="K49" s="69">
        <v>292.36</v>
      </c>
      <c r="M49" s="81">
        <v>269.77</v>
      </c>
      <c r="N49" s="82"/>
      <c r="O49" s="73" t="s">
        <v>447</v>
      </c>
      <c r="P49" s="74" t="s">
        <v>274</v>
      </c>
    </row>
    <row r="50" spans="1:19" x14ac:dyDescent="0.3">
      <c r="A50" s="62" t="s">
        <v>42</v>
      </c>
      <c r="B50" s="62" t="s">
        <v>295</v>
      </c>
      <c r="C50" s="62" t="str">
        <f t="shared" si="0"/>
        <v>Karolina Wahl</v>
      </c>
      <c r="F50" s="71">
        <v>314.60000000000002</v>
      </c>
      <c r="G50" s="72" t="str">
        <f>VLOOKUP(C50,Teilnehmer!$A$1:$A$200,1,FALSE())</f>
        <v>Karolina Wahl</v>
      </c>
      <c r="H50" s="62">
        <f t="shared" si="3"/>
        <v>0</v>
      </c>
      <c r="K50" s="69">
        <v>293.58</v>
      </c>
      <c r="M50" s="73" t="s">
        <v>174</v>
      </c>
      <c r="N50" s="74" t="s">
        <v>175</v>
      </c>
      <c r="O50" s="73">
        <v>292.36</v>
      </c>
      <c r="P50" s="74"/>
    </row>
    <row r="51" spans="1:19" x14ac:dyDescent="0.3">
      <c r="A51" s="62" t="s">
        <v>204</v>
      </c>
      <c r="B51" s="62" t="s">
        <v>77</v>
      </c>
      <c r="C51" s="62" t="str">
        <f t="shared" si="0"/>
        <v>Lina Eberhard</v>
      </c>
      <c r="F51" s="69">
        <f t="shared" si="2"/>
        <v>293.58</v>
      </c>
      <c r="G51" s="62" t="str">
        <f>VLOOKUP(C51,Teilnehmer!$A$1:$A$200,1,FALSE())</f>
        <v>Lina Eberhard</v>
      </c>
      <c r="H51" s="62">
        <f t="shared" si="3"/>
        <v>1</v>
      </c>
      <c r="K51" s="69">
        <v>293.58</v>
      </c>
      <c r="M51" s="73">
        <v>271.77</v>
      </c>
      <c r="N51" s="74"/>
      <c r="O51" s="81" t="s">
        <v>189</v>
      </c>
      <c r="P51" s="82" t="s">
        <v>190</v>
      </c>
    </row>
    <row r="52" spans="1:19" x14ac:dyDescent="0.3">
      <c r="A52" s="62" t="s">
        <v>266</v>
      </c>
      <c r="B52" s="62" t="s">
        <v>86</v>
      </c>
      <c r="C52" s="62" t="str">
        <f t="shared" si="0"/>
        <v>Emma Zyber</v>
      </c>
      <c r="F52" s="71">
        <v>321.10000000000002</v>
      </c>
      <c r="G52" s="72" t="str">
        <f>VLOOKUP(C52,Teilnehmer!$A$1:$A$200,1,FALSE())</f>
        <v>Emma Zyber</v>
      </c>
      <c r="H52" s="62">
        <f t="shared" si="3"/>
        <v>0</v>
      </c>
      <c r="K52" s="69">
        <v>293.92</v>
      </c>
      <c r="M52" s="73" t="s">
        <v>196</v>
      </c>
      <c r="N52" s="74" t="s">
        <v>197</v>
      </c>
      <c r="O52" s="81">
        <v>292.49</v>
      </c>
      <c r="P52" s="82"/>
    </row>
    <row r="53" spans="1:19" x14ac:dyDescent="0.3">
      <c r="A53" s="62" t="s">
        <v>448</v>
      </c>
      <c r="B53" s="62" t="s">
        <v>449</v>
      </c>
      <c r="C53" s="62" t="str">
        <f t="shared" si="0"/>
        <v>Martha Junghans</v>
      </c>
      <c r="E53" s="62">
        <v>2017</v>
      </c>
      <c r="F53" s="69">
        <f t="shared" si="2"/>
        <v>293.92</v>
      </c>
      <c r="G53" s="62" t="str">
        <f>VLOOKUP(C53,Teilnehmer!$A$1:$A$200,1,FALSE())</f>
        <v>Martha Junghans</v>
      </c>
      <c r="H53" s="62">
        <f t="shared" si="3"/>
        <v>1</v>
      </c>
      <c r="K53" s="69">
        <v>293.92</v>
      </c>
      <c r="M53" s="73">
        <v>271.92</v>
      </c>
      <c r="N53" s="74"/>
      <c r="O53" s="73" t="s">
        <v>204</v>
      </c>
      <c r="P53" s="74" t="s">
        <v>77</v>
      </c>
      <c r="R53" s="73" t="s">
        <v>306</v>
      </c>
      <c r="S53" s="74" t="s">
        <v>307</v>
      </c>
    </row>
    <row r="54" spans="1:19" x14ac:dyDescent="0.3">
      <c r="A54" s="62" t="s">
        <v>219</v>
      </c>
      <c r="B54" s="62" t="s">
        <v>220</v>
      </c>
      <c r="C54" s="62" t="str">
        <f t="shared" si="0"/>
        <v>Sofia Strom</v>
      </c>
      <c r="F54" s="71">
        <v>321.7</v>
      </c>
      <c r="G54" s="72" t="str">
        <f>VLOOKUP(C54,Teilnehmer!$A$1:$A$200,1,FALSE())</f>
        <v>Sofia Strom</v>
      </c>
      <c r="H54" s="62">
        <f t="shared" si="3"/>
        <v>0</v>
      </c>
      <c r="K54" s="69">
        <v>294.55</v>
      </c>
      <c r="M54" s="73" t="s">
        <v>172</v>
      </c>
      <c r="N54" s="74" t="s">
        <v>173</v>
      </c>
      <c r="O54" s="73">
        <v>293.58</v>
      </c>
      <c r="P54" s="74"/>
      <c r="R54" s="73">
        <v>308.8</v>
      </c>
      <c r="S54" s="74"/>
    </row>
    <row r="55" spans="1:19" x14ac:dyDescent="0.3">
      <c r="A55" s="62" t="s">
        <v>450</v>
      </c>
      <c r="B55" s="62" t="s">
        <v>252</v>
      </c>
      <c r="C55" s="62" t="str">
        <f t="shared" si="0"/>
        <v>Milana Mittelstädt</v>
      </c>
      <c r="E55" s="62">
        <v>2017</v>
      </c>
      <c r="F55" s="69">
        <f t="shared" si="2"/>
        <v>294.55</v>
      </c>
      <c r="G55" s="62" t="str">
        <f>VLOOKUP(C55,Teilnehmer!$A$1:$A$200,1,FALSE())</f>
        <v>Milana Mittelstädt</v>
      </c>
      <c r="H55" s="62">
        <f t="shared" si="3"/>
        <v>1</v>
      </c>
      <c r="K55" s="69">
        <v>294.55</v>
      </c>
      <c r="M55" s="73">
        <v>271.92</v>
      </c>
      <c r="N55" s="74"/>
      <c r="O55" s="73" t="s">
        <v>448</v>
      </c>
      <c r="P55" s="74" t="s">
        <v>449</v>
      </c>
      <c r="R55" s="73" t="s">
        <v>270</v>
      </c>
      <c r="S55" s="74" t="s">
        <v>271</v>
      </c>
    </row>
    <row r="56" spans="1:19" x14ac:dyDescent="0.3">
      <c r="A56" s="62" t="s">
        <v>53</v>
      </c>
      <c r="B56" s="62" t="s">
        <v>232</v>
      </c>
      <c r="C56" s="62" t="str">
        <f t="shared" si="0"/>
        <v>Fritz Schmidt</v>
      </c>
      <c r="F56" s="69">
        <f t="shared" si="2"/>
        <v>296.95</v>
      </c>
      <c r="G56" s="62" t="str">
        <f>VLOOKUP(C56,Teilnehmer!$A$1:$A$200,1,FALSE())</f>
        <v>Fritz Schmidt</v>
      </c>
      <c r="H56" s="62">
        <f t="shared" si="3"/>
        <v>0</v>
      </c>
      <c r="K56" s="69">
        <v>296.95</v>
      </c>
      <c r="O56" s="73">
        <v>293.92</v>
      </c>
      <c r="P56" s="74"/>
      <c r="R56" s="73">
        <v>309.86</v>
      </c>
      <c r="S56" s="74"/>
    </row>
    <row r="57" spans="1:19" x14ac:dyDescent="0.3">
      <c r="A57" s="62" t="s">
        <v>281</v>
      </c>
      <c r="B57" s="62" t="s">
        <v>282</v>
      </c>
      <c r="C57" s="62" t="str">
        <f t="shared" si="0"/>
        <v>Alana Ott</v>
      </c>
      <c r="F57" s="71">
        <v>322.3</v>
      </c>
      <c r="G57" s="72" t="str">
        <f>VLOOKUP(C57,Teilnehmer!$A$1:$A$200,1,FALSE())</f>
        <v>Alana Ott</v>
      </c>
      <c r="H57" s="62">
        <f t="shared" si="3"/>
        <v>1</v>
      </c>
      <c r="K57" s="69">
        <v>297.95</v>
      </c>
      <c r="O57" s="73" t="s">
        <v>450</v>
      </c>
      <c r="P57" s="74" t="s">
        <v>252</v>
      </c>
      <c r="R57" s="73" t="s">
        <v>66</v>
      </c>
      <c r="S57" s="74" t="s">
        <v>198</v>
      </c>
    </row>
    <row r="58" spans="1:19" x14ac:dyDescent="0.3">
      <c r="A58" s="62" t="s">
        <v>184</v>
      </c>
      <c r="B58" s="62" t="s">
        <v>185</v>
      </c>
      <c r="C58" s="62" t="str">
        <f t="shared" si="0"/>
        <v>Emily Höpp</v>
      </c>
      <c r="F58" s="69">
        <f t="shared" si="2"/>
        <v>297.95</v>
      </c>
      <c r="G58" s="62" t="str">
        <f>VLOOKUP(C58,Teilnehmer!$A$1:$A$200,1,FALSE())</f>
        <v>Emily Höpp</v>
      </c>
      <c r="H58" s="62">
        <f t="shared" si="3"/>
        <v>0</v>
      </c>
      <c r="K58" s="69">
        <v>297.95</v>
      </c>
      <c r="O58" s="73">
        <v>294.55</v>
      </c>
      <c r="P58" s="74"/>
      <c r="R58" s="73">
        <v>313.55</v>
      </c>
      <c r="S58" s="74"/>
    </row>
    <row r="59" spans="1:19" x14ac:dyDescent="0.3">
      <c r="A59" s="62" t="s">
        <v>235</v>
      </c>
      <c r="B59" s="62" t="s">
        <v>82</v>
      </c>
      <c r="C59" s="62" t="str">
        <f t="shared" si="0"/>
        <v>Marie Winkler</v>
      </c>
      <c r="E59" s="62">
        <v>2018</v>
      </c>
      <c r="F59" s="71">
        <v>329.1</v>
      </c>
      <c r="G59" s="72" t="str">
        <f>VLOOKUP(C59,Teilnehmer!$A$1:$A$200,1,FALSE())</f>
        <v>Marie Winkler</v>
      </c>
      <c r="H59" s="62">
        <f t="shared" si="3"/>
        <v>1</v>
      </c>
      <c r="K59" s="69">
        <v>298.42</v>
      </c>
      <c r="O59" s="81" t="s">
        <v>437</v>
      </c>
      <c r="P59" s="82" t="s">
        <v>103</v>
      </c>
      <c r="R59" s="81" t="s">
        <v>245</v>
      </c>
      <c r="S59" s="82" t="s">
        <v>246</v>
      </c>
    </row>
    <row r="60" spans="1:19" x14ac:dyDescent="0.3">
      <c r="A60" s="62" t="s">
        <v>134</v>
      </c>
      <c r="B60" s="62" t="s">
        <v>89</v>
      </c>
      <c r="C60" s="62" t="str">
        <f t="shared" si="0"/>
        <v>Franziska Loll</v>
      </c>
      <c r="F60" s="69">
        <f t="shared" si="2"/>
        <v>298.42</v>
      </c>
      <c r="G60" s="62" t="str">
        <f>VLOOKUP(C60,Teilnehmer!$A$1:$A$200,1,FALSE())</f>
        <v>Franziska Loll</v>
      </c>
      <c r="H60" s="62">
        <f t="shared" si="3"/>
        <v>0</v>
      </c>
      <c r="K60" s="69">
        <v>298.42</v>
      </c>
      <c r="O60" s="81">
        <v>294.95</v>
      </c>
      <c r="P60" s="82"/>
      <c r="R60" s="81">
        <v>314.17</v>
      </c>
      <c r="S60" s="82"/>
    </row>
    <row r="61" spans="1:19" x14ac:dyDescent="0.3">
      <c r="A61" s="62" t="s">
        <v>288</v>
      </c>
      <c r="B61" s="62" t="s">
        <v>80</v>
      </c>
      <c r="C61" s="62" t="str">
        <f t="shared" si="0"/>
        <v>Mila Trüber</v>
      </c>
      <c r="F61" s="71">
        <v>334.1</v>
      </c>
      <c r="G61" s="72" t="str">
        <f>VLOOKUP(C61,Teilnehmer!$A$1:$A$200,1,FALSE())</f>
        <v>Mila Trüber</v>
      </c>
      <c r="H61" s="62">
        <f t="shared" si="3"/>
        <v>1</v>
      </c>
      <c r="K61" s="69">
        <v>299.08</v>
      </c>
      <c r="O61" s="81" t="s">
        <v>235</v>
      </c>
      <c r="P61" s="82" t="s">
        <v>123</v>
      </c>
      <c r="R61" s="73" t="s">
        <v>247</v>
      </c>
      <c r="S61" s="74" t="s">
        <v>248</v>
      </c>
    </row>
    <row r="62" spans="1:19" x14ac:dyDescent="0.3">
      <c r="A62" s="62" t="s">
        <v>208</v>
      </c>
      <c r="B62" s="62" t="s">
        <v>209</v>
      </c>
      <c r="C62" s="62" t="str">
        <f t="shared" si="0"/>
        <v>Frida Munser</v>
      </c>
      <c r="F62" s="77">
        <f t="shared" si="2"/>
        <v>299.08</v>
      </c>
      <c r="G62" s="78" t="str">
        <f>VLOOKUP(C62,Teilnehmer!$A$1:$A$200,1,FALSE())</f>
        <v>Frida Munser</v>
      </c>
      <c r="H62" s="62">
        <f t="shared" si="3"/>
        <v>0</v>
      </c>
      <c r="K62" s="69">
        <v>299.08</v>
      </c>
      <c r="O62" s="81">
        <v>295.17</v>
      </c>
      <c r="P62" s="82"/>
      <c r="R62" s="73">
        <v>314.39</v>
      </c>
      <c r="S62" s="74"/>
    </row>
    <row r="63" spans="1:19" x14ac:dyDescent="0.3">
      <c r="A63" s="62" t="s">
        <v>451</v>
      </c>
      <c r="B63" s="62" t="s">
        <v>75</v>
      </c>
      <c r="C63" s="62" t="str">
        <f t="shared" si="0"/>
        <v>Ella Weiffenbach</v>
      </c>
      <c r="E63" s="62">
        <v>2018</v>
      </c>
      <c r="F63" s="71">
        <v>451.3</v>
      </c>
      <c r="G63" s="72" t="str">
        <f>VLOOKUP(C63,Teilnehmer!$A$1:$A$200,1,FALSE())</f>
        <v>Ella Weiffenbach</v>
      </c>
      <c r="H63" s="62">
        <f t="shared" si="3"/>
        <v>1</v>
      </c>
      <c r="K63" s="69">
        <v>299.77</v>
      </c>
      <c r="O63" s="73" t="s">
        <v>53</v>
      </c>
      <c r="P63" s="74" t="s">
        <v>232</v>
      </c>
      <c r="R63" s="81" t="s">
        <v>42</v>
      </c>
      <c r="S63" s="82" t="s">
        <v>295</v>
      </c>
    </row>
    <row r="64" spans="1:19" x14ac:dyDescent="0.3">
      <c r="A64" s="62" t="s">
        <v>452</v>
      </c>
      <c r="B64" s="62" t="s">
        <v>453</v>
      </c>
      <c r="C64" s="62" t="str">
        <f t="shared" si="0"/>
        <v>Mariellla Trostmann</v>
      </c>
      <c r="D64" s="62" t="s">
        <v>22</v>
      </c>
      <c r="E64" s="62">
        <v>2017</v>
      </c>
      <c r="F64" s="69">
        <f t="shared" si="2"/>
        <v>299.77</v>
      </c>
      <c r="G64" s="62" t="str">
        <f>VLOOKUP(C64,Teilnehmer!$A$1:$A$200,1,FALSE())</f>
        <v>Mariellla Trostmann</v>
      </c>
      <c r="H64" s="62">
        <f t="shared" si="3"/>
        <v>0</v>
      </c>
      <c r="K64" s="69">
        <v>299.77</v>
      </c>
      <c r="O64" s="73">
        <v>296.95</v>
      </c>
      <c r="P64" s="74"/>
      <c r="R64" s="81">
        <v>314.64</v>
      </c>
      <c r="S64" s="82"/>
    </row>
    <row r="65" spans="1:19" x14ac:dyDescent="0.3">
      <c r="A65" s="62" t="s">
        <v>40</v>
      </c>
      <c r="B65" s="62" t="s">
        <v>205</v>
      </c>
      <c r="C65" s="62" t="str">
        <f t="shared" ref="C65:C95" si="4">B65&amp;" "&amp;A65</f>
        <v>Christin Steinacker</v>
      </c>
      <c r="F65" s="69">
        <f t="shared" si="2"/>
        <v>301.64</v>
      </c>
      <c r="G65" s="62" t="str">
        <f>VLOOKUP(C65,Teilnehmer!$A$1:$A$200,1,FALSE())</f>
        <v>Christin Steinacker</v>
      </c>
      <c r="H65" s="62">
        <f t="shared" si="3"/>
        <v>1</v>
      </c>
      <c r="K65" s="69">
        <v>301.64</v>
      </c>
      <c r="O65" s="73" t="s">
        <v>184</v>
      </c>
      <c r="P65" s="74" t="s">
        <v>185</v>
      </c>
      <c r="R65" s="73" t="s">
        <v>199</v>
      </c>
      <c r="S65" s="74" t="s">
        <v>200</v>
      </c>
    </row>
    <row r="66" spans="1:19" x14ac:dyDescent="0.3">
      <c r="A66" s="62" t="s">
        <v>454</v>
      </c>
      <c r="B66" s="62" t="s">
        <v>82</v>
      </c>
      <c r="C66" s="62" t="str">
        <f t="shared" si="4"/>
        <v>Marie Frankenstein</v>
      </c>
      <c r="D66" s="62" t="s">
        <v>22</v>
      </c>
      <c r="E66" s="62">
        <v>2017</v>
      </c>
      <c r="F66" s="69">
        <f t="shared" si="2"/>
        <v>302.24</v>
      </c>
      <c r="G66" s="62" t="str">
        <f>VLOOKUP(C66,Teilnehmer!$A$1:$A$200,1,FALSE())</f>
        <v>Marie Frankenstein</v>
      </c>
      <c r="H66" s="62">
        <f t="shared" ref="H66:H94" si="5">MOD(ROW(),2)</f>
        <v>0</v>
      </c>
      <c r="K66" s="69">
        <v>302.24</v>
      </c>
      <c r="O66" s="73">
        <v>297.95</v>
      </c>
      <c r="P66" s="74"/>
      <c r="R66" s="73">
        <v>315.55</v>
      </c>
      <c r="S66" s="74"/>
    </row>
    <row r="67" spans="1:19" x14ac:dyDescent="0.3">
      <c r="A67" s="62" t="s">
        <v>167</v>
      </c>
      <c r="B67" s="62" t="s">
        <v>168</v>
      </c>
      <c r="C67" s="62" t="str">
        <f t="shared" si="4"/>
        <v>Milan Orth</v>
      </c>
      <c r="F67" s="69">
        <f t="shared" ref="F67:F95" si="6">K67</f>
        <v>302.74</v>
      </c>
      <c r="G67" s="62" t="str">
        <f>VLOOKUP(C67,Teilnehmer!$A$1:$A$200,1,FALSE())</f>
        <v>Milan Orth</v>
      </c>
      <c r="H67" s="62">
        <f t="shared" si="5"/>
        <v>1</v>
      </c>
      <c r="K67" s="69">
        <v>302.74</v>
      </c>
      <c r="O67" s="73" t="s">
        <v>134</v>
      </c>
      <c r="P67" s="74" t="s">
        <v>89</v>
      </c>
      <c r="R67" s="73" t="s">
        <v>256</v>
      </c>
      <c r="S67" s="74" t="s">
        <v>257</v>
      </c>
    </row>
    <row r="68" spans="1:19" x14ac:dyDescent="0.3">
      <c r="A68" s="62" t="s">
        <v>417</v>
      </c>
      <c r="B68" s="62" t="s">
        <v>455</v>
      </c>
      <c r="C68" s="62" t="str">
        <f t="shared" si="4"/>
        <v>Lara Reinhardt</v>
      </c>
      <c r="D68" s="62" t="s">
        <v>22</v>
      </c>
      <c r="E68" s="62">
        <v>2017</v>
      </c>
      <c r="F68" s="69">
        <f t="shared" si="6"/>
        <v>302.92</v>
      </c>
      <c r="G68" s="62" t="str">
        <f>VLOOKUP(C68,Teilnehmer!$A$1:$A$200,1,FALSE())</f>
        <v>Lara Reinhardt</v>
      </c>
      <c r="H68" s="62">
        <f t="shared" si="5"/>
        <v>0</v>
      </c>
      <c r="K68" s="69">
        <v>302.92</v>
      </c>
      <c r="O68" s="73">
        <v>298.42</v>
      </c>
      <c r="P68" s="74"/>
      <c r="R68" s="73">
        <v>316.14</v>
      </c>
      <c r="S68" s="74"/>
    </row>
    <row r="69" spans="1:19" x14ac:dyDescent="0.3">
      <c r="A69" s="62" t="s">
        <v>243</v>
      </c>
      <c r="B69" s="62" t="s">
        <v>244</v>
      </c>
      <c r="C69" s="62" t="str">
        <f t="shared" si="4"/>
        <v>Aaron Wößner</v>
      </c>
      <c r="F69" s="69">
        <f t="shared" si="6"/>
        <v>306.05</v>
      </c>
      <c r="G69" s="62" t="str">
        <f>VLOOKUP(C69,Teilnehmer!$A$1:$A$200,1,FALSE())</f>
        <v>Aaron Wößner</v>
      </c>
      <c r="H69" s="62">
        <f t="shared" si="5"/>
        <v>1</v>
      </c>
      <c r="K69" s="69">
        <v>306.05</v>
      </c>
      <c r="O69" s="73" t="s">
        <v>208</v>
      </c>
      <c r="P69" s="74" t="s">
        <v>209</v>
      </c>
      <c r="R69" s="73" t="s">
        <v>225</v>
      </c>
      <c r="S69" s="74" t="s">
        <v>226</v>
      </c>
    </row>
    <row r="70" spans="1:19" x14ac:dyDescent="0.3">
      <c r="A70" s="62" t="s">
        <v>144</v>
      </c>
      <c r="B70" s="62" t="s">
        <v>190</v>
      </c>
      <c r="C70" s="62" t="str">
        <f t="shared" si="4"/>
        <v>Pia Klug</v>
      </c>
      <c r="D70" s="62" t="s">
        <v>22</v>
      </c>
      <c r="E70" s="62">
        <v>2017</v>
      </c>
      <c r="F70" s="69">
        <f t="shared" si="6"/>
        <v>306.33</v>
      </c>
      <c r="G70" s="62" t="str">
        <f>VLOOKUP(C70,Teilnehmer!$A$1:$A$200,1,FALSE())</f>
        <v>Pia Klug</v>
      </c>
      <c r="H70" s="62">
        <f t="shared" si="5"/>
        <v>0</v>
      </c>
      <c r="K70" s="69">
        <v>306.33</v>
      </c>
      <c r="O70" s="73">
        <v>299.08</v>
      </c>
      <c r="P70" s="74"/>
      <c r="R70" s="73">
        <v>316.33</v>
      </c>
      <c r="S70" s="74"/>
    </row>
    <row r="71" spans="1:19" x14ac:dyDescent="0.3">
      <c r="A71" s="62" t="s">
        <v>415</v>
      </c>
      <c r="B71" s="62" t="s">
        <v>298</v>
      </c>
      <c r="C71" s="62" t="str">
        <f t="shared" si="4"/>
        <v>Elias Fernandez-Horn</v>
      </c>
      <c r="F71" s="69">
        <f t="shared" si="6"/>
        <v>307.24</v>
      </c>
      <c r="G71" s="62" t="str">
        <f>VLOOKUP(C71,Teilnehmer!$A$1:$A$200,1,FALSE())</f>
        <v>Elias Fernandez-Horn</v>
      </c>
      <c r="H71" s="62">
        <f t="shared" si="5"/>
        <v>1</v>
      </c>
      <c r="K71" s="69">
        <v>307.24</v>
      </c>
      <c r="O71" s="73" t="s">
        <v>452</v>
      </c>
      <c r="P71" s="74" t="s">
        <v>453</v>
      </c>
      <c r="R71" s="73" t="s">
        <v>456</v>
      </c>
      <c r="S71" s="74" t="s">
        <v>298</v>
      </c>
    </row>
    <row r="72" spans="1:19" x14ac:dyDescent="0.3">
      <c r="A72" s="62" t="s">
        <v>59</v>
      </c>
      <c r="B72" s="62" t="s">
        <v>116</v>
      </c>
      <c r="C72" s="62" t="str">
        <f t="shared" si="4"/>
        <v>Paul Rausch</v>
      </c>
      <c r="F72" s="69">
        <f t="shared" si="6"/>
        <v>308.49</v>
      </c>
      <c r="G72" s="62" t="str">
        <f>VLOOKUP(C72,Teilnehmer!$A$1:$A$200,1,FALSE())</f>
        <v>Paul Rausch</v>
      </c>
      <c r="H72" s="62">
        <f t="shared" si="5"/>
        <v>0</v>
      </c>
      <c r="K72" s="69">
        <v>308.49</v>
      </c>
      <c r="O72" s="73">
        <v>299.77</v>
      </c>
      <c r="P72" s="74"/>
      <c r="R72" s="73">
        <v>317.45</v>
      </c>
      <c r="S72" s="74"/>
    </row>
    <row r="73" spans="1:19" x14ac:dyDescent="0.3">
      <c r="A73" s="62" t="s">
        <v>306</v>
      </c>
      <c r="B73" s="62" t="s">
        <v>307</v>
      </c>
      <c r="C73" s="62" t="str">
        <f t="shared" si="4"/>
        <v>Lasse Künzel</v>
      </c>
      <c r="F73" s="69">
        <f t="shared" si="6"/>
        <v>308.8</v>
      </c>
      <c r="G73" s="62" t="str">
        <f>VLOOKUP(C73,Teilnehmer!$A$1:$A$200,1,FALSE())</f>
        <v>Lasse Künzel</v>
      </c>
      <c r="H73" s="62">
        <f t="shared" si="5"/>
        <v>1</v>
      </c>
      <c r="K73" s="69">
        <v>308.8</v>
      </c>
      <c r="O73" s="81" t="s">
        <v>189</v>
      </c>
      <c r="P73" s="82" t="s">
        <v>75</v>
      </c>
      <c r="R73" s="73" t="s">
        <v>255</v>
      </c>
      <c r="S73" s="74" t="s">
        <v>200</v>
      </c>
    </row>
    <row r="74" spans="1:19" x14ac:dyDescent="0.3">
      <c r="A74" s="62" t="s">
        <v>270</v>
      </c>
      <c r="B74" s="62" t="s">
        <v>271</v>
      </c>
      <c r="C74" s="62" t="str">
        <f t="shared" si="4"/>
        <v>Pepe Rübsam</v>
      </c>
      <c r="F74" s="69">
        <f t="shared" si="6"/>
        <v>309.86</v>
      </c>
      <c r="G74" s="62" t="str">
        <f>VLOOKUP(C74,Teilnehmer!$A$1:$A$200,1,FALSE())</f>
        <v>Pepe Rübsam</v>
      </c>
      <c r="H74" s="62">
        <f t="shared" si="5"/>
        <v>0</v>
      </c>
      <c r="K74" s="69">
        <v>309.86</v>
      </c>
      <c r="O74" s="81">
        <v>300.05</v>
      </c>
      <c r="P74" s="82"/>
      <c r="R74" s="73">
        <v>319.45</v>
      </c>
      <c r="S74" s="74"/>
    </row>
    <row r="75" spans="1:19" x14ac:dyDescent="0.3">
      <c r="A75" s="62" t="s">
        <v>66</v>
      </c>
      <c r="B75" s="62" t="s">
        <v>198</v>
      </c>
      <c r="C75" s="62" t="str">
        <f t="shared" si="4"/>
        <v>Clara Pettermann</v>
      </c>
      <c r="F75" s="69">
        <f t="shared" si="6"/>
        <v>313.55</v>
      </c>
      <c r="G75" s="62" t="str">
        <f>VLOOKUP(C75,Teilnehmer!$A$1:$A$200,1,FALSE())</f>
        <v>Clara Pettermann</v>
      </c>
      <c r="H75" s="62">
        <f t="shared" si="5"/>
        <v>1</v>
      </c>
      <c r="K75" s="69">
        <v>313.55</v>
      </c>
      <c r="O75" s="81" t="s">
        <v>445</v>
      </c>
      <c r="P75" s="82" t="s">
        <v>446</v>
      </c>
      <c r="R75" s="73" t="s">
        <v>233</v>
      </c>
      <c r="S75" s="74" t="s">
        <v>234</v>
      </c>
    </row>
    <row r="76" spans="1:19" x14ac:dyDescent="0.3">
      <c r="A76" s="62" t="s">
        <v>247</v>
      </c>
      <c r="B76" s="62" t="s">
        <v>248</v>
      </c>
      <c r="C76" s="62" t="str">
        <f t="shared" si="4"/>
        <v>Talisa Kröll</v>
      </c>
      <c r="F76" s="69">
        <f t="shared" si="6"/>
        <v>314.39</v>
      </c>
      <c r="G76" s="62" t="str">
        <f>VLOOKUP(C76,Teilnehmer!$A$1:$A$200,1,FALSE())</f>
        <v>Talisa Kröll</v>
      </c>
      <c r="H76" s="62">
        <f t="shared" si="5"/>
        <v>0</v>
      </c>
      <c r="K76" s="69">
        <v>314.39</v>
      </c>
      <c r="O76" s="81">
        <v>300.36</v>
      </c>
      <c r="P76" s="82"/>
      <c r="R76" s="73">
        <v>320.27</v>
      </c>
      <c r="S76" s="74"/>
    </row>
    <row r="77" spans="1:19" x14ac:dyDescent="0.3">
      <c r="A77" s="62" t="s">
        <v>199</v>
      </c>
      <c r="B77" s="62" t="s">
        <v>200</v>
      </c>
      <c r="C77" s="62" t="str">
        <f t="shared" si="4"/>
        <v>Alina Mehmeti</v>
      </c>
      <c r="F77" s="69">
        <f t="shared" si="6"/>
        <v>315.55</v>
      </c>
      <c r="G77" s="62" t="str">
        <f>VLOOKUP(C77,Teilnehmer!$A$1:$A$200,1,FALSE())</f>
        <v>Alina Mehmeti</v>
      </c>
      <c r="H77" s="62">
        <f t="shared" si="5"/>
        <v>1</v>
      </c>
      <c r="K77" s="69">
        <v>315.55</v>
      </c>
      <c r="O77" s="73" t="s">
        <v>40</v>
      </c>
      <c r="P77" s="74" t="s">
        <v>205</v>
      </c>
      <c r="R77" s="81" t="s">
        <v>266</v>
      </c>
      <c r="S77" s="82" t="s">
        <v>86</v>
      </c>
    </row>
    <row r="78" spans="1:19" x14ac:dyDescent="0.3">
      <c r="A78" s="62" t="s">
        <v>256</v>
      </c>
      <c r="B78" s="62" t="s">
        <v>257</v>
      </c>
      <c r="C78" s="62" t="str">
        <f t="shared" si="4"/>
        <v>Jannis Bohot</v>
      </c>
      <c r="F78" s="69">
        <f t="shared" si="6"/>
        <v>316.14</v>
      </c>
      <c r="G78" s="62" t="str">
        <f>VLOOKUP(C78,Teilnehmer!$A$1:$A$200,1,FALSE())</f>
        <v>Jannis Bohot</v>
      </c>
      <c r="H78" s="62">
        <f t="shared" si="5"/>
        <v>0</v>
      </c>
      <c r="K78" s="69">
        <v>316.14</v>
      </c>
      <c r="O78" s="73">
        <v>301.64</v>
      </c>
      <c r="P78" s="74"/>
      <c r="R78" s="81">
        <v>321.05</v>
      </c>
      <c r="S78" s="82"/>
    </row>
    <row r="79" spans="1:19" x14ac:dyDescent="0.3">
      <c r="A79" s="62" t="s">
        <v>225</v>
      </c>
      <c r="B79" s="62" t="s">
        <v>226</v>
      </c>
      <c r="C79" s="62" t="str">
        <f t="shared" si="4"/>
        <v>Romy Mayr</v>
      </c>
      <c r="F79" s="69">
        <f t="shared" si="6"/>
        <v>316.33</v>
      </c>
      <c r="G79" s="62" t="str">
        <f>VLOOKUP(C79,Teilnehmer!$A$1:$A$200,1,FALSE())</f>
        <v>Romy Mayr</v>
      </c>
      <c r="H79" s="62">
        <f t="shared" si="5"/>
        <v>1</v>
      </c>
      <c r="K79" s="69">
        <v>316.33</v>
      </c>
      <c r="O79" s="73" t="s">
        <v>454</v>
      </c>
      <c r="P79" s="74" t="s">
        <v>82</v>
      </c>
      <c r="R79" s="81" t="s">
        <v>219</v>
      </c>
      <c r="S79" s="82" t="s">
        <v>220</v>
      </c>
    </row>
    <row r="80" spans="1:19" x14ac:dyDescent="0.3">
      <c r="A80" s="62" t="s">
        <v>456</v>
      </c>
      <c r="B80" s="62" t="s">
        <v>298</v>
      </c>
      <c r="C80" s="62" t="str">
        <f t="shared" si="4"/>
        <v>Elias Marsal</v>
      </c>
      <c r="D80" s="62" t="s">
        <v>21</v>
      </c>
      <c r="E80" s="62">
        <v>2018</v>
      </c>
      <c r="F80" s="69">
        <f t="shared" si="6"/>
        <v>317.45</v>
      </c>
      <c r="G80" s="62" t="str">
        <f>VLOOKUP(C80,Teilnehmer!$A$1:$A$200,1,FALSE())</f>
        <v>Elias Marsal</v>
      </c>
      <c r="H80" s="62">
        <f t="shared" si="5"/>
        <v>0</v>
      </c>
      <c r="K80" s="69">
        <v>317.45</v>
      </c>
      <c r="O80" s="73">
        <v>302.24</v>
      </c>
      <c r="P80" s="74"/>
      <c r="R80" s="81">
        <v>321.74</v>
      </c>
      <c r="S80" s="82"/>
    </row>
    <row r="81" spans="1:19" x14ac:dyDescent="0.3">
      <c r="A81" s="62" t="s">
        <v>255</v>
      </c>
      <c r="B81" s="62" t="s">
        <v>200</v>
      </c>
      <c r="C81" s="62" t="str">
        <f t="shared" si="4"/>
        <v>Alina Schmelzer</v>
      </c>
      <c r="F81" s="69">
        <f t="shared" si="6"/>
        <v>319.45</v>
      </c>
      <c r="G81" s="62" t="str">
        <f>VLOOKUP(C81,Teilnehmer!$A$1:$A$200,1,FALSE())</f>
        <v>Alina Schmelzer</v>
      </c>
      <c r="H81" s="62">
        <f t="shared" si="5"/>
        <v>1</v>
      </c>
      <c r="K81" s="69">
        <v>319.45</v>
      </c>
      <c r="O81" s="73" t="s">
        <v>167</v>
      </c>
      <c r="P81" s="74" t="s">
        <v>168</v>
      </c>
      <c r="R81" s="81" t="s">
        <v>281</v>
      </c>
      <c r="S81" s="82" t="s">
        <v>282</v>
      </c>
    </row>
    <row r="82" spans="1:19" x14ac:dyDescent="0.3">
      <c r="A82" s="62" t="s">
        <v>233</v>
      </c>
      <c r="B82" s="62" t="s">
        <v>234</v>
      </c>
      <c r="C82" s="62" t="str">
        <f t="shared" si="4"/>
        <v>Daniil Ostapenko</v>
      </c>
      <c r="F82" s="69">
        <f t="shared" si="6"/>
        <v>320.27</v>
      </c>
      <c r="G82" s="62" t="str">
        <f>VLOOKUP(C82,Teilnehmer!$A$1:$A$200,1,FALSE())</f>
        <v>Daniil Ostapenko</v>
      </c>
      <c r="H82" s="62">
        <f t="shared" si="5"/>
        <v>0</v>
      </c>
      <c r="K82" s="69">
        <v>320.27</v>
      </c>
      <c r="O82" s="73">
        <v>302.74</v>
      </c>
      <c r="P82" s="74"/>
      <c r="R82" s="81">
        <v>322.3</v>
      </c>
      <c r="S82" s="82"/>
    </row>
    <row r="83" spans="1:19" x14ac:dyDescent="0.3">
      <c r="A83" s="62" t="s">
        <v>264</v>
      </c>
      <c r="B83" s="62" t="s">
        <v>265</v>
      </c>
      <c r="C83" s="62" t="str">
        <f t="shared" si="4"/>
        <v>Till Meister</v>
      </c>
      <c r="F83" s="69">
        <f t="shared" si="6"/>
        <v>324.45</v>
      </c>
      <c r="G83" s="62" t="str">
        <f>VLOOKUP(C83,Teilnehmer!$A$1:$A$200,1,FALSE())</f>
        <v>Till Meister</v>
      </c>
      <c r="H83" s="62">
        <f t="shared" si="5"/>
        <v>1</v>
      </c>
      <c r="K83" s="69">
        <v>324.45</v>
      </c>
      <c r="O83" s="73" t="s">
        <v>417</v>
      </c>
      <c r="P83" s="74" t="s">
        <v>455</v>
      </c>
      <c r="R83" s="73" t="s">
        <v>264</v>
      </c>
      <c r="S83" s="74" t="s">
        <v>265</v>
      </c>
    </row>
    <row r="84" spans="1:19" x14ac:dyDescent="0.3">
      <c r="A84" s="62" t="s">
        <v>308</v>
      </c>
      <c r="B84" s="62" t="s">
        <v>309</v>
      </c>
      <c r="C84" s="62" t="str">
        <f t="shared" si="4"/>
        <v>Tom Ruhl</v>
      </c>
      <c r="F84" s="69">
        <f t="shared" si="6"/>
        <v>325.55</v>
      </c>
      <c r="G84" s="62" t="str">
        <f>VLOOKUP(C84,Teilnehmer!$A$1:$A$200,1,FALSE())</f>
        <v>Tom Ruhl</v>
      </c>
      <c r="H84" s="62">
        <f t="shared" si="5"/>
        <v>0</v>
      </c>
      <c r="K84" s="69">
        <v>325.55</v>
      </c>
      <c r="O84" s="73">
        <v>302.92</v>
      </c>
      <c r="P84" s="74"/>
      <c r="R84" s="73">
        <v>324.45</v>
      </c>
      <c r="S84" s="74"/>
    </row>
    <row r="85" spans="1:19" x14ac:dyDescent="0.3">
      <c r="A85" s="62" t="s">
        <v>457</v>
      </c>
      <c r="B85" s="62" t="s">
        <v>458</v>
      </c>
      <c r="C85" s="62" t="str">
        <f t="shared" si="4"/>
        <v>Halyna Nikitenko</v>
      </c>
      <c r="D85" s="62" t="s">
        <v>22</v>
      </c>
      <c r="E85" s="62">
        <v>2017</v>
      </c>
      <c r="F85" s="69">
        <f t="shared" si="6"/>
        <v>326.49</v>
      </c>
      <c r="G85" s="62" t="str">
        <f>VLOOKUP(C85,Teilnehmer!$A$1:$A$200,1,FALSE())</f>
        <v>Halyna Nikitenko</v>
      </c>
      <c r="H85" s="62">
        <f t="shared" si="5"/>
        <v>1</v>
      </c>
      <c r="K85" s="69">
        <v>326.49</v>
      </c>
      <c r="O85" s="73" t="s">
        <v>243</v>
      </c>
      <c r="P85" s="74" t="s">
        <v>244</v>
      </c>
      <c r="R85" s="73" t="s">
        <v>308</v>
      </c>
      <c r="S85" s="74" t="s">
        <v>309</v>
      </c>
    </row>
    <row r="86" spans="1:19" x14ac:dyDescent="0.3">
      <c r="A86" s="62" t="s">
        <v>253</v>
      </c>
      <c r="B86" s="62" t="s">
        <v>254</v>
      </c>
      <c r="C86" s="62" t="str">
        <f t="shared" si="4"/>
        <v>Mads Becker</v>
      </c>
      <c r="F86" s="69">
        <f t="shared" si="6"/>
        <v>327.08</v>
      </c>
      <c r="G86" s="62" t="str">
        <f>VLOOKUP(C86,Teilnehmer!$A$1:$A$200,1,FALSE())</f>
        <v>Mads Becker</v>
      </c>
      <c r="H86" s="62">
        <f t="shared" si="5"/>
        <v>0</v>
      </c>
      <c r="K86" s="69">
        <v>327.08</v>
      </c>
      <c r="O86" s="73">
        <v>306.05</v>
      </c>
      <c r="P86" s="74"/>
      <c r="R86" s="73">
        <v>325.55</v>
      </c>
      <c r="S86" s="74"/>
    </row>
    <row r="87" spans="1:19" x14ac:dyDescent="0.3">
      <c r="A87" s="62" t="s">
        <v>4</v>
      </c>
      <c r="B87" s="62" t="s">
        <v>269</v>
      </c>
      <c r="C87" s="62" t="str">
        <f t="shared" si="4"/>
        <v>Klaas Lauterbach</v>
      </c>
      <c r="F87" s="69">
        <f t="shared" si="6"/>
        <v>329.11</v>
      </c>
      <c r="G87" s="62" t="str">
        <f>VLOOKUP(C87,Teilnehmer!$A$1:$A$200,1,FALSE())</f>
        <v>Klaas Lauterbach</v>
      </c>
      <c r="H87" s="62">
        <f t="shared" si="5"/>
        <v>1</v>
      </c>
      <c r="K87" s="69">
        <v>329.11</v>
      </c>
      <c r="O87" s="73" t="s">
        <v>144</v>
      </c>
      <c r="P87" s="74" t="s">
        <v>190</v>
      </c>
      <c r="R87" s="73" t="s">
        <v>457</v>
      </c>
      <c r="S87" s="74" t="s">
        <v>458</v>
      </c>
    </row>
    <row r="88" spans="1:19" x14ac:dyDescent="0.3">
      <c r="A88" s="62" t="s">
        <v>262</v>
      </c>
      <c r="B88" s="62" t="s">
        <v>263</v>
      </c>
      <c r="C88" s="62" t="str">
        <f t="shared" si="4"/>
        <v>Juna Gläser</v>
      </c>
      <c r="F88" s="69">
        <f t="shared" si="6"/>
        <v>332.08</v>
      </c>
      <c r="G88" s="62" t="str">
        <f>VLOOKUP(C88,Teilnehmer!$A$1:$A$200,1,FALSE())</f>
        <v>Juna Gläser</v>
      </c>
      <c r="H88" s="62">
        <f t="shared" si="5"/>
        <v>0</v>
      </c>
      <c r="K88" s="69">
        <v>332.08</v>
      </c>
      <c r="O88" s="73">
        <v>306.33</v>
      </c>
      <c r="P88" s="74"/>
      <c r="R88" s="73">
        <v>326.49</v>
      </c>
      <c r="S88" s="74"/>
    </row>
    <row r="89" spans="1:19" x14ac:dyDescent="0.3">
      <c r="A89" s="62" t="s">
        <v>260</v>
      </c>
      <c r="B89" s="62" t="s">
        <v>261</v>
      </c>
      <c r="C89" s="62" t="str">
        <f t="shared" si="4"/>
        <v>Leon Rat</v>
      </c>
      <c r="F89" s="69">
        <f t="shared" si="6"/>
        <v>334.86</v>
      </c>
      <c r="G89" s="62" t="str">
        <f>VLOOKUP(C89,Teilnehmer!$A$1:$A$200,1,FALSE())</f>
        <v>Leon Rat</v>
      </c>
      <c r="H89" s="62">
        <f t="shared" si="5"/>
        <v>1</v>
      </c>
      <c r="K89" s="69">
        <v>334.86</v>
      </c>
      <c r="O89" s="73" t="s">
        <v>415</v>
      </c>
      <c r="P89" s="74" t="s">
        <v>298</v>
      </c>
      <c r="R89" s="73" t="s">
        <v>253</v>
      </c>
      <c r="S89" s="74" t="s">
        <v>254</v>
      </c>
    </row>
    <row r="90" spans="1:19" x14ac:dyDescent="0.3">
      <c r="A90" s="62" t="s">
        <v>290</v>
      </c>
      <c r="B90" s="62" t="s">
        <v>291</v>
      </c>
      <c r="C90" s="62" t="str">
        <f t="shared" si="4"/>
        <v>Nicole Vischi</v>
      </c>
      <c r="F90" s="69">
        <f t="shared" si="6"/>
        <v>340.74</v>
      </c>
      <c r="G90" s="62" t="str">
        <f>VLOOKUP(C90,Teilnehmer!$A$1:$A$200,1,FALSE())</f>
        <v>Nicole Vischi</v>
      </c>
      <c r="H90" s="62">
        <f t="shared" si="5"/>
        <v>0</v>
      </c>
      <c r="K90" s="69">
        <v>340.74</v>
      </c>
      <c r="O90" s="73">
        <v>307.24</v>
      </c>
      <c r="P90" s="74"/>
      <c r="R90" s="73">
        <v>327.08</v>
      </c>
      <c r="S90" s="74"/>
    </row>
    <row r="91" spans="1:19" x14ac:dyDescent="0.3">
      <c r="A91" s="62" t="s">
        <v>419</v>
      </c>
      <c r="B91" s="62" t="s">
        <v>175</v>
      </c>
      <c r="C91" s="62" t="str">
        <f t="shared" si="4"/>
        <v>Lilli Klett</v>
      </c>
      <c r="D91" s="62" t="s">
        <v>22</v>
      </c>
      <c r="E91" s="62">
        <v>2017</v>
      </c>
      <c r="F91" s="69">
        <f t="shared" si="6"/>
        <v>349.05</v>
      </c>
      <c r="G91" s="62" t="str">
        <f>VLOOKUP(C91,Teilnehmer!$A$1:$A$200,1,FALSE())</f>
        <v>Lilli Klett</v>
      </c>
      <c r="H91" s="62">
        <f t="shared" si="5"/>
        <v>1</v>
      </c>
      <c r="K91" s="69">
        <v>349.05</v>
      </c>
      <c r="O91" s="73" t="s">
        <v>59</v>
      </c>
      <c r="P91" s="74" t="s">
        <v>116</v>
      </c>
      <c r="R91" s="81" t="s">
        <v>235</v>
      </c>
      <c r="S91" s="82" t="s">
        <v>82</v>
      </c>
    </row>
    <row r="92" spans="1:19" x14ac:dyDescent="0.3">
      <c r="A92" s="62" t="s">
        <v>304</v>
      </c>
      <c r="B92" s="62" t="s">
        <v>305</v>
      </c>
      <c r="C92" s="62" t="str">
        <f t="shared" si="4"/>
        <v>Artjom Smokow</v>
      </c>
      <c r="F92" s="69">
        <f t="shared" si="6"/>
        <v>354.92</v>
      </c>
      <c r="G92" s="62" t="str">
        <f>VLOOKUP(C92,Teilnehmer!$A$1:$A$200,1,FALSE())</f>
        <v>Artjom Smokow</v>
      </c>
      <c r="H92" s="62">
        <f t="shared" si="5"/>
        <v>0</v>
      </c>
      <c r="K92" s="69">
        <v>354.92</v>
      </c>
      <c r="O92" s="73">
        <v>308.49</v>
      </c>
      <c r="P92" s="74"/>
      <c r="R92" s="81">
        <v>329.05</v>
      </c>
      <c r="S92" s="82"/>
    </row>
    <row r="93" spans="1:19" x14ac:dyDescent="0.3">
      <c r="A93" s="62" t="s">
        <v>293</v>
      </c>
      <c r="B93" s="62" t="s">
        <v>294</v>
      </c>
      <c r="C93" s="62" t="str">
        <f t="shared" si="4"/>
        <v>Oleksandr Prykota</v>
      </c>
      <c r="F93" s="69">
        <f t="shared" si="6"/>
        <v>361.08</v>
      </c>
      <c r="G93" s="62" t="str">
        <f>VLOOKUP(C93,Teilnehmer!$A$1:$A$200,1,FALSE())</f>
        <v>Oleksandr Prykota</v>
      </c>
      <c r="H93" s="62">
        <f t="shared" si="5"/>
        <v>1</v>
      </c>
      <c r="K93" s="69">
        <v>361.08</v>
      </c>
      <c r="R93" s="79" t="s">
        <v>4</v>
      </c>
      <c r="S93" s="80" t="s">
        <v>269</v>
      </c>
    </row>
    <row r="94" spans="1:19" x14ac:dyDescent="0.3">
      <c r="A94" s="62" t="s">
        <v>286</v>
      </c>
      <c r="B94" s="62" t="s">
        <v>287</v>
      </c>
      <c r="C94" s="62" t="str">
        <f t="shared" si="4"/>
        <v>Kristina Mushikova</v>
      </c>
      <c r="D94" s="62" t="s">
        <v>22</v>
      </c>
      <c r="E94" s="62">
        <v>2018</v>
      </c>
      <c r="F94" s="69" t="str">
        <f t="shared" si="6"/>
        <v>n.a.</v>
      </c>
      <c r="G94" s="62" t="str">
        <f>VLOOKUP(C94,Teilnehmer!$A$1:$A$200,1,FALSE())</f>
        <v>Kristina Mushikova</v>
      </c>
      <c r="H94" s="62">
        <f t="shared" si="5"/>
        <v>0</v>
      </c>
      <c r="K94" s="62" t="s">
        <v>459</v>
      </c>
      <c r="R94" s="79">
        <v>329.11</v>
      </c>
      <c r="S94" s="80"/>
    </row>
    <row r="95" spans="1:19" x14ac:dyDescent="0.3">
      <c r="A95" s="62" t="s">
        <v>147</v>
      </c>
      <c r="B95" s="62" t="s">
        <v>82</v>
      </c>
      <c r="C95" s="62" t="str">
        <f t="shared" si="4"/>
        <v>Marie Braun</v>
      </c>
      <c r="D95" s="62" t="s">
        <v>22</v>
      </c>
      <c r="E95" s="62">
        <v>2018</v>
      </c>
      <c r="F95" s="69" t="str">
        <f t="shared" si="6"/>
        <v>n.a.</v>
      </c>
      <c r="G95" s="62" t="str">
        <f>VLOOKUP(C95,Teilnehmer!$A$1:$A$200,1,FALSE())</f>
        <v>Marie Braun</v>
      </c>
      <c r="H95" s="62">
        <v>0</v>
      </c>
      <c r="K95" s="62" t="s">
        <v>459</v>
      </c>
      <c r="R95" s="79" t="s">
        <v>262</v>
      </c>
      <c r="S95" s="80" t="s">
        <v>263</v>
      </c>
    </row>
    <row r="96" spans="1:19" x14ac:dyDescent="0.3">
      <c r="R96" s="79">
        <v>332.08</v>
      </c>
      <c r="S96" s="80"/>
    </row>
    <row r="97" spans="18:19" x14ac:dyDescent="0.3">
      <c r="R97" s="81" t="s">
        <v>288</v>
      </c>
      <c r="S97" s="82" t="s">
        <v>80</v>
      </c>
    </row>
    <row r="98" spans="18:19" x14ac:dyDescent="0.3">
      <c r="R98" s="81">
        <v>334.14</v>
      </c>
      <c r="S98" s="82"/>
    </row>
    <row r="99" spans="18:19" x14ac:dyDescent="0.3">
      <c r="R99" s="73" t="s">
        <v>260</v>
      </c>
      <c r="S99" s="74" t="s">
        <v>261</v>
      </c>
    </row>
    <row r="100" spans="18:19" x14ac:dyDescent="0.3">
      <c r="R100" s="73">
        <v>334.86</v>
      </c>
      <c r="S100" s="74"/>
    </row>
    <row r="101" spans="18:19" x14ac:dyDescent="0.3">
      <c r="R101" s="73" t="s">
        <v>290</v>
      </c>
      <c r="S101" s="74" t="s">
        <v>291</v>
      </c>
    </row>
    <row r="102" spans="18:19" x14ac:dyDescent="0.3">
      <c r="R102" s="73">
        <v>340.74</v>
      </c>
      <c r="S102" s="74"/>
    </row>
    <row r="103" spans="18:19" x14ac:dyDescent="0.3">
      <c r="R103" s="73" t="s">
        <v>419</v>
      </c>
      <c r="S103" s="74" t="s">
        <v>175</v>
      </c>
    </row>
    <row r="104" spans="18:19" x14ac:dyDescent="0.3">
      <c r="R104" s="73">
        <v>349.05</v>
      </c>
      <c r="S104" s="74"/>
    </row>
    <row r="105" spans="18:19" x14ac:dyDescent="0.3">
      <c r="R105" s="73" t="s">
        <v>304</v>
      </c>
      <c r="S105" s="74" t="s">
        <v>305</v>
      </c>
    </row>
    <row r="106" spans="18:19" x14ac:dyDescent="0.3">
      <c r="R106" s="73">
        <v>354.92</v>
      </c>
      <c r="S106" s="74"/>
    </row>
    <row r="107" spans="18:19" x14ac:dyDescent="0.3">
      <c r="R107" s="73" t="s">
        <v>293</v>
      </c>
      <c r="S107" s="74" t="s">
        <v>294</v>
      </c>
    </row>
    <row r="108" spans="18:19" x14ac:dyDescent="0.3">
      <c r="R108" s="73">
        <v>361.08</v>
      </c>
      <c r="S108" s="74"/>
    </row>
    <row r="109" spans="18:19" x14ac:dyDescent="0.3">
      <c r="R109" s="75" t="s">
        <v>451</v>
      </c>
      <c r="S109" s="76" t="s">
        <v>75</v>
      </c>
    </row>
    <row r="110" spans="18:19" x14ac:dyDescent="0.3">
      <c r="R110" s="75">
        <v>451.27</v>
      </c>
      <c r="S110" s="76"/>
    </row>
    <row r="111" spans="18:19" x14ac:dyDescent="0.3">
      <c r="R111" s="69" t="s">
        <v>286</v>
      </c>
      <c r="S111" s="62" t="s">
        <v>287</v>
      </c>
    </row>
    <row r="112" spans="18:19" x14ac:dyDescent="0.3">
      <c r="R112" s="69" t="s">
        <v>147</v>
      </c>
      <c r="S112" s="62" t="s">
        <v>82</v>
      </c>
    </row>
  </sheetData>
  <autoFilter ref="A1:H95" xr:uid="{8CA7DB91-5B0F-41D9-8F5B-36244CB3279E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5"/>
  <sheetViews>
    <sheetView topLeftCell="A73" zoomScaleNormal="100" workbookViewId="0">
      <selection activeCell="G38" sqref="G38:G39"/>
    </sheetView>
  </sheetViews>
  <sheetFormatPr baseColWidth="10" defaultColWidth="10.5546875" defaultRowHeight="14.4" x14ac:dyDescent="0.3"/>
  <cols>
    <col min="1" max="1" width="19.6640625" customWidth="1"/>
    <col min="2" max="2" width="15.21875" customWidth="1"/>
    <col min="3" max="3" width="19" customWidth="1"/>
    <col min="7" max="7" width="21.44140625" customWidth="1"/>
  </cols>
  <sheetData>
    <row r="1" spans="1:8" x14ac:dyDescent="0.3">
      <c r="A1" s="57" t="s">
        <v>159</v>
      </c>
      <c r="B1" s="57" t="s">
        <v>138</v>
      </c>
      <c r="C1" s="57" t="str">
        <f t="shared" ref="C1:C64" si="0">B1&amp;" "&amp;A1</f>
        <v>Drehwurf TU10_Niederaula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A2" t="s">
        <v>119</v>
      </c>
      <c r="B2" t="s">
        <v>39</v>
      </c>
      <c r="C2" s="57" t="str">
        <f t="shared" si="0"/>
        <v>Lucas Zielinski</v>
      </c>
      <c r="F2">
        <v>59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t="s">
        <v>187</v>
      </c>
      <c r="B3" t="s">
        <v>188</v>
      </c>
      <c r="C3" s="57" t="str">
        <f t="shared" si="0"/>
        <v>Merlin Hartwig</v>
      </c>
      <c r="F3">
        <v>58</v>
      </c>
      <c r="G3" s="62" t="str">
        <f>VLOOKUP(C3,Teilnehmer!$A$1:$A$200,1,FALSE())</f>
        <v>Merlin Hartwig</v>
      </c>
      <c r="H3">
        <f t="shared" si="1"/>
        <v>1</v>
      </c>
    </row>
    <row r="4" spans="1:8" x14ac:dyDescent="0.3">
      <c r="A4" t="s">
        <v>184</v>
      </c>
      <c r="B4" t="s">
        <v>185</v>
      </c>
      <c r="C4" s="57" t="str">
        <f t="shared" si="0"/>
        <v>Emily Höpp</v>
      </c>
      <c r="F4">
        <v>53</v>
      </c>
      <c r="G4" t="str">
        <f>VLOOKUP(C4,Teilnehmer!$A$1:$A$200,1,FALSE())</f>
        <v>Emily Höpp</v>
      </c>
      <c r="H4">
        <f t="shared" si="1"/>
        <v>0</v>
      </c>
    </row>
    <row r="5" spans="1:8" x14ac:dyDescent="0.3">
      <c r="A5" t="s">
        <v>222</v>
      </c>
      <c r="B5" t="s">
        <v>223</v>
      </c>
      <c r="C5" s="57" t="str">
        <f t="shared" si="0"/>
        <v>Benjamin Molnár</v>
      </c>
      <c r="F5">
        <v>52</v>
      </c>
      <c r="G5" t="str">
        <f>VLOOKUP(C5,Teilnehmer!$A$1:$A$200,1,FALSE())</f>
        <v>Benjamin Molnár</v>
      </c>
      <c r="H5">
        <f t="shared" si="1"/>
        <v>1</v>
      </c>
    </row>
    <row r="6" spans="1:8" x14ac:dyDescent="0.3">
      <c r="A6" t="s">
        <v>170</v>
      </c>
      <c r="B6" t="s">
        <v>171</v>
      </c>
      <c r="C6" s="57" t="str">
        <f t="shared" si="0"/>
        <v>Jona Weiß</v>
      </c>
      <c r="F6">
        <v>52</v>
      </c>
      <c r="G6" t="str">
        <f>VLOOKUP(C6,Teilnehmer!$A$1:$A$200,1,FALSE())</f>
        <v>Jona Weiß</v>
      </c>
      <c r="H6">
        <f t="shared" si="1"/>
        <v>0</v>
      </c>
    </row>
    <row r="7" spans="1:8" x14ac:dyDescent="0.3">
      <c r="A7" t="s">
        <v>192</v>
      </c>
      <c r="B7" t="s">
        <v>193</v>
      </c>
      <c r="C7" s="57" t="str">
        <f t="shared" si="0"/>
        <v>Kian Kircher</v>
      </c>
      <c r="F7">
        <v>51</v>
      </c>
      <c r="G7" t="str">
        <f>VLOOKUP(C7,Teilnehmer!$A$1:$A$200,1,FALSE())</f>
        <v>Kian Kircher</v>
      </c>
      <c r="H7">
        <f t="shared" si="1"/>
        <v>1</v>
      </c>
    </row>
    <row r="8" spans="1:8" x14ac:dyDescent="0.3">
      <c r="A8" t="s">
        <v>422</v>
      </c>
      <c r="B8" t="s">
        <v>423</v>
      </c>
      <c r="C8" s="57" t="str">
        <f t="shared" si="0"/>
        <v>Oskar Wunn</v>
      </c>
      <c r="F8">
        <v>51</v>
      </c>
      <c r="G8" t="str">
        <f>VLOOKUP(C8,Teilnehmer!$A$1:$A$200,1,FALSE())</f>
        <v>Oskar Wunn</v>
      </c>
      <c r="H8">
        <f t="shared" si="1"/>
        <v>0</v>
      </c>
    </row>
    <row r="9" spans="1:8" x14ac:dyDescent="0.3">
      <c r="A9" t="s">
        <v>426</v>
      </c>
      <c r="B9" t="s">
        <v>427</v>
      </c>
      <c r="C9" s="57" t="str">
        <f t="shared" si="0"/>
        <v>Theo Schumann</v>
      </c>
      <c r="F9">
        <v>50</v>
      </c>
      <c r="G9" t="str">
        <f>VLOOKUP(C9,Teilnehmer!$A$1:$A$200,1,FALSE())</f>
        <v>Theo Schumann</v>
      </c>
      <c r="H9">
        <f t="shared" si="1"/>
        <v>1</v>
      </c>
    </row>
    <row r="10" spans="1:8" x14ac:dyDescent="0.3">
      <c r="A10" t="s">
        <v>181</v>
      </c>
      <c r="B10" t="s">
        <v>182</v>
      </c>
      <c r="C10" s="57" t="str">
        <f t="shared" si="0"/>
        <v>Jette Feik</v>
      </c>
      <c r="F10">
        <v>49</v>
      </c>
      <c r="G10" t="str">
        <f>VLOOKUP(C10,Teilnehmer!$A$1:$A$200,1,FALSE())</f>
        <v>Jette Feik</v>
      </c>
      <c r="H10">
        <f t="shared" si="1"/>
        <v>0</v>
      </c>
    </row>
    <row r="11" spans="1:8" x14ac:dyDescent="0.3">
      <c r="A11" t="s">
        <v>66</v>
      </c>
      <c r="B11" t="s">
        <v>198</v>
      </c>
      <c r="C11" s="57" t="str">
        <f t="shared" si="0"/>
        <v>Clara Pettermann</v>
      </c>
      <c r="F11">
        <v>49</v>
      </c>
      <c r="G11" s="62" t="str">
        <f>VLOOKUP(C11,Teilnehmer!$A$1:$A$200,1,FALSE())</f>
        <v>Clara Pettermann</v>
      </c>
      <c r="H11" s="62">
        <f t="shared" si="1"/>
        <v>1</v>
      </c>
    </row>
    <row r="12" spans="1:8" x14ac:dyDescent="0.3">
      <c r="A12" t="s">
        <v>196</v>
      </c>
      <c r="B12" t="s">
        <v>197</v>
      </c>
      <c r="C12" s="57" t="str">
        <f t="shared" si="0"/>
        <v>Leo Cramer</v>
      </c>
      <c r="F12">
        <v>48</v>
      </c>
      <c r="G12" s="62" t="str">
        <f>VLOOKUP(C12,Teilnehmer!$A$1:$A$200,1,FALSE())</f>
        <v>Leo Cramer</v>
      </c>
      <c r="H12" s="62">
        <f t="shared" si="1"/>
        <v>0</v>
      </c>
    </row>
    <row r="13" spans="1:8" x14ac:dyDescent="0.3">
      <c r="A13" t="s">
        <v>179</v>
      </c>
      <c r="B13" t="s">
        <v>180</v>
      </c>
      <c r="C13" s="57" t="str">
        <f t="shared" si="0"/>
        <v>Andrej Lachenmaier</v>
      </c>
      <c r="F13">
        <v>48</v>
      </c>
      <c r="G13" s="62" t="str">
        <f>VLOOKUP(C13,Teilnehmer!$A$1:$A$200,1,FALSE())</f>
        <v>Andrej Lachenmaier</v>
      </c>
      <c r="H13" s="62">
        <f t="shared" si="1"/>
        <v>1</v>
      </c>
    </row>
    <row r="14" spans="1:8" x14ac:dyDescent="0.3">
      <c r="A14" t="s">
        <v>172</v>
      </c>
      <c r="B14" t="s">
        <v>173</v>
      </c>
      <c r="C14" s="57" t="str">
        <f t="shared" si="0"/>
        <v>Sam Dukart</v>
      </c>
      <c r="F14">
        <v>47</v>
      </c>
      <c r="G14" s="62" t="str">
        <f>VLOOKUP(C14,Teilnehmer!$A$1:$A$200,1,FALSE())</f>
        <v>Sam Dukart</v>
      </c>
      <c r="H14" s="62">
        <f t="shared" si="1"/>
        <v>0</v>
      </c>
    </row>
    <row r="15" spans="1:8" x14ac:dyDescent="0.3">
      <c r="A15" t="s">
        <v>432</v>
      </c>
      <c r="B15" t="s">
        <v>178</v>
      </c>
      <c r="C15" s="57" t="str">
        <f t="shared" si="0"/>
        <v>Lennard Rothenberger</v>
      </c>
      <c r="F15">
        <v>47</v>
      </c>
      <c r="G15" s="62" t="str">
        <f>VLOOKUP(C15,Teilnehmer!$A$1:$A$200,1,FALSE())</f>
        <v>Lennard Rothenberger</v>
      </c>
      <c r="H15" s="62">
        <f t="shared" si="1"/>
        <v>1</v>
      </c>
    </row>
    <row r="16" spans="1:8" x14ac:dyDescent="0.3">
      <c r="A16" t="s">
        <v>208</v>
      </c>
      <c r="B16" t="s">
        <v>209</v>
      </c>
      <c r="C16" s="57" t="str">
        <f t="shared" si="0"/>
        <v>Frida Munser</v>
      </c>
      <c r="F16">
        <v>47</v>
      </c>
      <c r="G16" s="62" t="str">
        <f>VLOOKUP(C16,Teilnehmer!$A$1:$A$200,1,FALSE())</f>
        <v>Frida Munser</v>
      </c>
      <c r="H16" s="62">
        <f t="shared" si="1"/>
        <v>0</v>
      </c>
    </row>
    <row r="17" spans="1:8" x14ac:dyDescent="0.3">
      <c r="A17" t="s">
        <v>164</v>
      </c>
      <c r="B17" t="s">
        <v>165</v>
      </c>
      <c r="C17" s="57" t="str">
        <f t="shared" si="0"/>
        <v>Annabell Kemmler</v>
      </c>
      <c r="F17">
        <v>46</v>
      </c>
      <c r="G17" s="62" t="str">
        <f>VLOOKUP(C17,Teilnehmer!$A$1:$A$200,1,FALSE())</f>
        <v>Annabell Kemmler</v>
      </c>
      <c r="H17" s="62">
        <f t="shared" si="1"/>
        <v>1</v>
      </c>
    </row>
    <row r="18" spans="1:8" x14ac:dyDescent="0.3">
      <c r="A18" t="s">
        <v>59</v>
      </c>
      <c r="B18" t="s">
        <v>166</v>
      </c>
      <c r="C18" s="57" t="str">
        <f t="shared" si="0"/>
        <v>Nele Rausch</v>
      </c>
      <c r="F18">
        <v>46</v>
      </c>
      <c r="G18" s="62" t="str">
        <f>VLOOKUP(C18,Teilnehmer!$A$1:$A$200,1,FALSE())</f>
        <v>Nele Rausch</v>
      </c>
      <c r="H18" s="62">
        <f t="shared" ref="H18:H49" si="2">MOD(ROW(),2)</f>
        <v>0</v>
      </c>
    </row>
    <row r="19" spans="1:8" x14ac:dyDescent="0.3">
      <c r="A19" t="s">
        <v>434</v>
      </c>
      <c r="B19" t="s">
        <v>435</v>
      </c>
      <c r="C19" s="57" t="str">
        <f t="shared" si="0"/>
        <v>Lotta Brill</v>
      </c>
      <c r="F19">
        <v>45</v>
      </c>
      <c r="G19" s="62" t="str">
        <f>VLOOKUP(C19,Teilnehmer!$A$1:$A$200,1,FALSE())</f>
        <v>Lotta Brill</v>
      </c>
      <c r="H19" s="62">
        <f t="shared" si="2"/>
        <v>1</v>
      </c>
    </row>
    <row r="20" spans="1:8" x14ac:dyDescent="0.3">
      <c r="A20" t="s">
        <v>270</v>
      </c>
      <c r="B20" t="s">
        <v>271</v>
      </c>
      <c r="C20" s="57" t="str">
        <f t="shared" si="0"/>
        <v>Pepe Rübsam</v>
      </c>
      <c r="F20">
        <v>44</v>
      </c>
      <c r="G20" s="62" t="str">
        <f>VLOOKUP(C20,Teilnehmer!$A$1:$A$200,1,FALSE())</f>
        <v>Pepe Rübsam</v>
      </c>
      <c r="H20" s="62">
        <f t="shared" si="2"/>
        <v>0</v>
      </c>
    </row>
    <row r="21" spans="1:8" x14ac:dyDescent="0.3">
      <c r="A21" t="s">
        <v>253</v>
      </c>
      <c r="B21" t="s">
        <v>254</v>
      </c>
      <c r="C21" s="57" t="str">
        <f t="shared" si="0"/>
        <v>Mads Becker</v>
      </c>
      <c r="F21">
        <v>44</v>
      </c>
      <c r="G21" s="62" t="str">
        <f>VLOOKUP(C21,Teilnehmer!$A$1:$A$200,1,FALSE())</f>
        <v>Mads Becker</v>
      </c>
      <c r="H21" s="62">
        <f t="shared" si="2"/>
        <v>1</v>
      </c>
    </row>
    <row r="22" spans="1:8" x14ac:dyDescent="0.3">
      <c r="A22" t="s">
        <v>225</v>
      </c>
      <c r="B22" t="s">
        <v>226</v>
      </c>
      <c r="C22" s="57" t="str">
        <f t="shared" si="0"/>
        <v>Romy Mayr</v>
      </c>
      <c r="F22">
        <v>44</v>
      </c>
      <c r="G22" s="62" t="str">
        <f>VLOOKUP(C22,Teilnehmer!$A$1:$A$200,1,FALSE())</f>
        <v>Romy Mayr</v>
      </c>
      <c r="H22" s="62">
        <f t="shared" si="2"/>
        <v>0</v>
      </c>
    </row>
    <row r="23" spans="1:8" x14ac:dyDescent="0.3">
      <c r="A23" t="s">
        <v>450</v>
      </c>
      <c r="B23" t="s">
        <v>252</v>
      </c>
      <c r="C23" s="57" t="str">
        <f t="shared" si="0"/>
        <v>Milana Mittelstädt</v>
      </c>
      <c r="F23">
        <v>43</v>
      </c>
      <c r="G23" s="62" t="str">
        <f>VLOOKUP(C23,Teilnehmer!$A$1:$A$200,1,FALSE())</f>
        <v>Milana Mittelstädt</v>
      </c>
      <c r="H23" s="62">
        <f t="shared" si="2"/>
        <v>1</v>
      </c>
    </row>
    <row r="24" spans="1:8" x14ac:dyDescent="0.3">
      <c r="A24" t="s">
        <v>42</v>
      </c>
      <c r="B24" t="s">
        <v>49</v>
      </c>
      <c r="C24" s="57" t="str">
        <f t="shared" si="0"/>
        <v>Maximilian Wahl</v>
      </c>
      <c r="F24">
        <v>42</v>
      </c>
      <c r="G24" s="62" t="str">
        <f>VLOOKUP(C24,Teilnehmer!$A$1:$A$200,1,FALSE())</f>
        <v>Maximilian Wahl</v>
      </c>
      <c r="H24" s="62">
        <f t="shared" si="2"/>
        <v>0</v>
      </c>
    </row>
    <row r="25" spans="1:8" x14ac:dyDescent="0.3">
      <c r="A25" t="s">
        <v>420</v>
      </c>
      <c r="B25" t="s">
        <v>438</v>
      </c>
      <c r="C25" s="57" t="str">
        <f t="shared" si="0"/>
        <v>Rosalie Heil</v>
      </c>
      <c r="F25">
        <v>42</v>
      </c>
      <c r="G25" s="62" t="str">
        <f>VLOOKUP(C25,Teilnehmer!$A$1:$A$200,1,FALSE())</f>
        <v>Rosalie Heil</v>
      </c>
      <c r="H25" s="62">
        <f t="shared" si="2"/>
        <v>1</v>
      </c>
    </row>
    <row r="26" spans="1:8" x14ac:dyDescent="0.3">
      <c r="A26" t="s">
        <v>177</v>
      </c>
      <c r="B26" t="s">
        <v>178</v>
      </c>
      <c r="C26" s="57" t="str">
        <f t="shared" si="0"/>
        <v>Lennard Blum</v>
      </c>
      <c r="F26">
        <v>41</v>
      </c>
      <c r="G26" s="62" t="str">
        <f>VLOOKUP(C26,Teilnehmer!$A$1:$A$200,1,FALSE())</f>
        <v>Lennard Blum</v>
      </c>
      <c r="H26" s="62">
        <f t="shared" si="2"/>
        <v>0</v>
      </c>
    </row>
    <row r="27" spans="1:8" x14ac:dyDescent="0.3">
      <c r="A27" t="s">
        <v>46</v>
      </c>
      <c r="B27" t="s">
        <v>169</v>
      </c>
      <c r="C27" s="57" t="str">
        <f t="shared" si="0"/>
        <v>Bastian Dehnel</v>
      </c>
      <c r="F27">
        <v>41</v>
      </c>
      <c r="G27" s="62" t="str">
        <f>VLOOKUP(C27,Teilnehmer!$A$1:$A$200,1,FALSE())</f>
        <v>Bastian Dehnel</v>
      </c>
      <c r="H27" s="62">
        <f t="shared" si="2"/>
        <v>1</v>
      </c>
    </row>
    <row r="28" spans="1:8" x14ac:dyDescent="0.3">
      <c r="A28" t="s">
        <v>36</v>
      </c>
      <c r="B28" t="s">
        <v>186</v>
      </c>
      <c r="C28" s="57" t="str">
        <f t="shared" si="0"/>
        <v>Tilda Beyer</v>
      </c>
      <c r="F28">
        <v>41</v>
      </c>
      <c r="G28" s="62" t="str">
        <f>VLOOKUP(C28,Teilnehmer!$A$1:$A$200,1,FALSE())</f>
        <v>Tilda Beyer</v>
      </c>
      <c r="H28" s="62">
        <f t="shared" si="2"/>
        <v>0</v>
      </c>
    </row>
    <row r="29" spans="1:8" x14ac:dyDescent="0.3">
      <c r="A29" t="s">
        <v>457</v>
      </c>
      <c r="B29" t="s">
        <v>458</v>
      </c>
      <c r="C29" s="57" t="str">
        <f t="shared" si="0"/>
        <v>Halyna Nikitenko</v>
      </c>
      <c r="F29">
        <v>41</v>
      </c>
      <c r="G29" s="62" t="str">
        <f>VLOOKUP(C29,Teilnehmer!$A$1:$A$200,1,FALSE())</f>
        <v>Halyna Nikitenko</v>
      </c>
      <c r="H29" s="62">
        <f t="shared" si="2"/>
        <v>1</v>
      </c>
    </row>
    <row r="30" spans="1:8" x14ac:dyDescent="0.3">
      <c r="A30" t="s">
        <v>417</v>
      </c>
      <c r="B30" t="s">
        <v>455</v>
      </c>
      <c r="C30" s="57" t="str">
        <f t="shared" si="0"/>
        <v>Lara Reinhardt</v>
      </c>
      <c r="F30">
        <v>41</v>
      </c>
      <c r="G30" s="62" t="str">
        <f>VLOOKUP(C30,Teilnehmer!$A$1:$A$200,1,FALSE())</f>
        <v>Lara Reinhardt</v>
      </c>
      <c r="H30" s="62">
        <f t="shared" si="2"/>
        <v>0</v>
      </c>
    </row>
    <row r="31" spans="1:8" x14ac:dyDescent="0.3">
      <c r="A31" t="s">
        <v>293</v>
      </c>
      <c r="B31" t="s">
        <v>294</v>
      </c>
      <c r="C31" s="57" t="str">
        <f t="shared" si="0"/>
        <v>Oleksandr Prykota</v>
      </c>
      <c r="F31">
        <v>40</v>
      </c>
      <c r="G31" s="62" t="str">
        <f>VLOOKUP(C31,Teilnehmer!$A$1:$A$200,1,FALSE())</f>
        <v>Oleksandr Prykota</v>
      </c>
      <c r="H31" s="62">
        <f t="shared" si="2"/>
        <v>1</v>
      </c>
    </row>
    <row r="32" spans="1:8" x14ac:dyDescent="0.3">
      <c r="A32" t="s">
        <v>243</v>
      </c>
      <c r="B32" t="s">
        <v>244</v>
      </c>
      <c r="C32" s="57" t="str">
        <f t="shared" si="0"/>
        <v>Aaron Wößner</v>
      </c>
      <c r="F32">
        <v>40</v>
      </c>
      <c r="G32" s="62" t="str">
        <f>VLOOKUP(C32,Teilnehmer!$A$1:$A$200,1,FALSE())</f>
        <v>Aaron Wößner</v>
      </c>
      <c r="H32" s="62">
        <f t="shared" si="2"/>
        <v>0</v>
      </c>
    </row>
    <row r="33" spans="1:8" x14ac:dyDescent="0.3">
      <c r="A33" t="s">
        <v>264</v>
      </c>
      <c r="B33" t="s">
        <v>265</v>
      </c>
      <c r="C33" s="57" t="str">
        <f t="shared" si="0"/>
        <v>Till Meister</v>
      </c>
      <c r="F33">
        <v>40</v>
      </c>
      <c r="G33" s="62" t="str">
        <f>VLOOKUP(C33,Teilnehmer!$A$1:$A$200,1,FALSE())</f>
        <v>Till Meister</v>
      </c>
      <c r="H33" s="62">
        <f t="shared" si="2"/>
        <v>1</v>
      </c>
    </row>
    <row r="34" spans="1:8" x14ac:dyDescent="0.3">
      <c r="A34" t="s">
        <v>204</v>
      </c>
      <c r="B34" t="s">
        <v>77</v>
      </c>
      <c r="C34" s="57" t="str">
        <f t="shared" si="0"/>
        <v>Lina Eberhard</v>
      </c>
      <c r="F34">
        <v>40</v>
      </c>
      <c r="G34" s="62" t="str">
        <f>VLOOKUP(C34,Teilnehmer!$A$1:$A$200,1,FALSE())</f>
        <v>Lina Eberhard</v>
      </c>
      <c r="H34" s="62">
        <f t="shared" si="2"/>
        <v>0</v>
      </c>
    </row>
    <row r="35" spans="1:8" x14ac:dyDescent="0.3">
      <c r="A35" t="s">
        <v>262</v>
      </c>
      <c r="B35" t="s">
        <v>263</v>
      </c>
      <c r="C35" s="57" t="str">
        <f t="shared" si="0"/>
        <v>Juna Gläser</v>
      </c>
      <c r="F35">
        <v>40</v>
      </c>
      <c r="G35" s="62" t="str">
        <f>VLOOKUP(C35,Teilnehmer!$A$1:$A$200,1,FALSE())</f>
        <v>Juna Gläser</v>
      </c>
      <c r="H35" s="62">
        <f t="shared" si="2"/>
        <v>1</v>
      </c>
    </row>
    <row r="36" spans="1:8" x14ac:dyDescent="0.3">
      <c r="A36" t="s">
        <v>433</v>
      </c>
      <c r="B36" t="s">
        <v>103</v>
      </c>
      <c r="C36" s="57" t="str">
        <f t="shared" si="0"/>
        <v>Amelie Malsch</v>
      </c>
      <c r="F36">
        <v>40</v>
      </c>
      <c r="G36" s="62" t="str">
        <f>VLOOKUP(C36,Teilnehmer!$A$1:$A$200,1,FALSE())</f>
        <v>Amelie Malsch</v>
      </c>
      <c r="H36" s="62">
        <f t="shared" si="2"/>
        <v>0</v>
      </c>
    </row>
    <row r="37" spans="1:8" x14ac:dyDescent="0.3">
      <c r="A37" t="s">
        <v>40</v>
      </c>
      <c r="B37" t="s">
        <v>176</v>
      </c>
      <c r="C37" s="57" t="str">
        <f t="shared" si="0"/>
        <v>Melanie Steinacker</v>
      </c>
      <c r="F37">
        <v>40</v>
      </c>
      <c r="G37" s="62" t="str">
        <f>VLOOKUP(C37,Teilnehmer!$A$1:$A$200,1,FALSE())</f>
        <v>Melanie Steinacker</v>
      </c>
      <c r="H37" s="62">
        <f t="shared" si="2"/>
        <v>1</v>
      </c>
    </row>
    <row r="38" spans="1:8" x14ac:dyDescent="0.3">
      <c r="A38" t="s">
        <v>260</v>
      </c>
      <c r="B38" t="s">
        <v>261</v>
      </c>
      <c r="C38" s="57" t="str">
        <f t="shared" si="0"/>
        <v>Leon Rat</v>
      </c>
      <c r="F38">
        <v>39</v>
      </c>
      <c r="G38" s="62" t="str">
        <f>VLOOKUP(C38,Teilnehmer!$A$1:$A$200,1,FALSE())</f>
        <v>Leon Rat</v>
      </c>
      <c r="H38" s="62">
        <f t="shared" si="2"/>
        <v>0</v>
      </c>
    </row>
    <row r="39" spans="1:8" x14ac:dyDescent="0.3">
      <c r="A39" t="s">
        <v>29</v>
      </c>
      <c r="B39" t="s">
        <v>224</v>
      </c>
      <c r="C39" s="57" t="str">
        <f t="shared" si="0"/>
        <v>Teo Grabow</v>
      </c>
      <c r="F39">
        <v>38</v>
      </c>
      <c r="G39" s="62" t="str">
        <f>VLOOKUP(C39,Teilnehmer!$A$1:$A$200,1,FALSE())</f>
        <v>Teo Grabow</v>
      </c>
      <c r="H39" s="62">
        <f t="shared" si="2"/>
        <v>1</v>
      </c>
    </row>
    <row r="40" spans="1:8" x14ac:dyDescent="0.3">
      <c r="A40" t="s">
        <v>245</v>
      </c>
      <c r="B40" t="s">
        <v>246</v>
      </c>
      <c r="C40" s="57" t="str">
        <f t="shared" si="0"/>
        <v>Greta Eidmann</v>
      </c>
      <c r="F40">
        <v>38</v>
      </c>
      <c r="G40" s="62" t="str">
        <f>VLOOKUP(C40,Teilnehmer!$A$1:$A$200,1,FALSE())</f>
        <v>Greta Eidmann</v>
      </c>
      <c r="H40" s="62">
        <f t="shared" si="2"/>
        <v>0</v>
      </c>
    </row>
    <row r="41" spans="1:8" x14ac:dyDescent="0.3">
      <c r="A41" t="s">
        <v>439</v>
      </c>
      <c r="B41" t="s">
        <v>440</v>
      </c>
      <c r="C41" s="57" t="str">
        <f t="shared" si="0"/>
        <v>Milo Fey</v>
      </c>
      <c r="F41">
        <v>37</v>
      </c>
      <c r="G41" s="62" t="str">
        <f>VLOOKUP(C41,Teilnehmer!$A$1:$A$200,1,FALSE())</f>
        <v>Milo Fey</v>
      </c>
      <c r="H41" s="62">
        <f t="shared" si="2"/>
        <v>1</v>
      </c>
    </row>
    <row r="42" spans="1:8" x14ac:dyDescent="0.3">
      <c r="A42" t="s">
        <v>53</v>
      </c>
      <c r="B42" t="s">
        <v>232</v>
      </c>
      <c r="C42" s="57" t="str">
        <f t="shared" si="0"/>
        <v>Fritz Schmidt</v>
      </c>
      <c r="F42">
        <v>37</v>
      </c>
      <c r="G42" s="62" t="str">
        <f>VLOOKUP(C42,Teilnehmer!$A$1:$A$200,1,FALSE())</f>
        <v>Fritz Schmidt</v>
      </c>
      <c r="H42" s="62">
        <f t="shared" si="2"/>
        <v>0</v>
      </c>
    </row>
    <row r="43" spans="1:8" x14ac:dyDescent="0.3">
      <c r="A43" t="s">
        <v>206</v>
      </c>
      <c r="B43" t="s">
        <v>207</v>
      </c>
      <c r="C43" s="57" t="str">
        <f t="shared" si="0"/>
        <v>Elise Dietrich</v>
      </c>
      <c r="F43">
        <v>37</v>
      </c>
      <c r="G43" s="62" t="str">
        <f>VLOOKUP(C43,Teilnehmer!$A$1:$A$200,1,FALSE())</f>
        <v>Elise Dietrich</v>
      </c>
      <c r="H43" s="62">
        <f t="shared" si="2"/>
        <v>1</v>
      </c>
    </row>
    <row r="44" spans="1:8" x14ac:dyDescent="0.3">
      <c r="A44" t="s">
        <v>286</v>
      </c>
      <c r="B44" t="s">
        <v>287</v>
      </c>
      <c r="C44" s="57" t="str">
        <f t="shared" si="0"/>
        <v>Kristina Mushikova</v>
      </c>
      <c r="F44">
        <v>37</v>
      </c>
      <c r="G44" s="62" t="str">
        <f>VLOOKUP(C44,Teilnehmer!$A$1:$A$200,1,FALSE())</f>
        <v>Kristina Mushikova</v>
      </c>
      <c r="H44" s="62">
        <f t="shared" si="2"/>
        <v>0</v>
      </c>
    </row>
    <row r="45" spans="1:8" x14ac:dyDescent="0.3">
      <c r="A45" t="s">
        <v>441</v>
      </c>
      <c r="B45" t="s">
        <v>442</v>
      </c>
      <c r="C45" s="57" t="str">
        <f t="shared" si="0"/>
        <v>Laura Herter</v>
      </c>
      <c r="F45">
        <v>37</v>
      </c>
      <c r="G45" s="62" t="str">
        <f>VLOOKUP(C45,Teilnehmer!$A$1:$A$200,1,FALSE())</f>
        <v>Laura Herter</v>
      </c>
      <c r="H45" s="62">
        <f t="shared" si="2"/>
        <v>1</v>
      </c>
    </row>
    <row r="46" spans="1:8" x14ac:dyDescent="0.3">
      <c r="A46" t="s">
        <v>233</v>
      </c>
      <c r="B46" t="s">
        <v>234</v>
      </c>
      <c r="C46" s="57" t="str">
        <f t="shared" si="0"/>
        <v>Daniil Ostapenko</v>
      </c>
      <c r="F46">
        <v>36</v>
      </c>
      <c r="G46" s="62" t="str">
        <f>VLOOKUP(C46,Teilnehmer!$A$1:$A$200,1,FALSE())</f>
        <v>Daniil Ostapenko</v>
      </c>
      <c r="H46" s="62">
        <f t="shared" si="2"/>
        <v>0</v>
      </c>
    </row>
    <row r="47" spans="1:8" x14ac:dyDescent="0.3">
      <c r="A47" t="s">
        <v>454</v>
      </c>
      <c r="B47" t="s">
        <v>82</v>
      </c>
      <c r="C47" s="57" t="str">
        <f t="shared" si="0"/>
        <v>Marie Frankenstein</v>
      </c>
      <c r="F47">
        <v>36</v>
      </c>
      <c r="G47" s="62" t="str">
        <f>VLOOKUP(C47,Teilnehmer!$A$1:$A$200,1,FALSE())</f>
        <v>Marie Frankenstein</v>
      </c>
      <c r="H47" s="62">
        <f t="shared" si="2"/>
        <v>1</v>
      </c>
    </row>
    <row r="48" spans="1:8" x14ac:dyDescent="0.3">
      <c r="A48" t="s">
        <v>199</v>
      </c>
      <c r="B48" t="s">
        <v>200</v>
      </c>
      <c r="C48" s="57" t="str">
        <f t="shared" si="0"/>
        <v>Alina Mehmeti</v>
      </c>
      <c r="F48">
        <v>36</v>
      </c>
      <c r="G48" s="62" t="str">
        <f>VLOOKUP(C48,Teilnehmer!$A$1:$A$200,1,FALSE())</f>
        <v>Alina Mehmeti</v>
      </c>
      <c r="H48" s="62">
        <f t="shared" si="2"/>
        <v>0</v>
      </c>
    </row>
    <row r="49" spans="1:8" x14ac:dyDescent="0.3">
      <c r="A49" t="s">
        <v>447</v>
      </c>
      <c r="B49" t="s">
        <v>274</v>
      </c>
      <c r="C49" s="57" t="str">
        <f t="shared" si="0"/>
        <v>Olesia Pereverzeva</v>
      </c>
      <c r="F49">
        <v>36</v>
      </c>
      <c r="G49" s="62" t="str">
        <f>VLOOKUP(C49,Teilnehmer!$A$1:$A$200,1,FALSE())</f>
        <v>Olesia Pereverzeva</v>
      </c>
      <c r="H49" s="62">
        <f t="shared" si="2"/>
        <v>1</v>
      </c>
    </row>
    <row r="50" spans="1:8" x14ac:dyDescent="0.3">
      <c r="A50" t="s">
        <v>167</v>
      </c>
      <c r="B50" t="s">
        <v>168</v>
      </c>
      <c r="C50" s="57" t="str">
        <f t="shared" si="0"/>
        <v>Milan Orth</v>
      </c>
      <c r="F50">
        <v>35</v>
      </c>
      <c r="G50" s="62" t="str">
        <f>VLOOKUP(C50,Teilnehmer!$A$1:$A$200,1,FALSE())</f>
        <v>Milan Orth</v>
      </c>
      <c r="H50" s="62">
        <f t="shared" ref="H50:H81" si="3">MOD(ROW(),2)</f>
        <v>0</v>
      </c>
    </row>
    <row r="51" spans="1:8" x14ac:dyDescent="0.3">
      <c r="A51" t="s">
        <v>304</v>
      </c>
      <c r="B51" t="s">
        <v>305</v>
      </c>
      <c r="C51" s="57" t="str">
        <f t="shared" si="0"/>
        <v>Artjom Smokow</v>
      </c>
      <c r="F51">
        <v>35</v>
      </c>
      <c r="G51" s="62" t="str">
        <f>VLOOKUP(C51,Teilnehmer!$A$1:$A$200,1,FALSE())</f>
        <v>Artjom Smokow</v>
      </c>
      <c r="H51" s="62">
        <f t="shared" si="3"/>
        <v>1</v>
      </c>
    </row>
    <row r="52" spans="1:8" x14ac:dyDescent="0.3">
      <c r="A52" t="s">
        <v>219</v>
      </c>
      <c r="B52" t="s">
        <v>220</v>
      </c>
      <c r="C52" s="57" t="str">
        <f t="shared" si="0"/>
        <v>Sofia Strom</v>
      </c>
      <c r="F52">
        <v>35</v>
      </c>
      <c r="G52" s="62" t="str">
        <f>VLOOKUP(C52,Teilnehmer!$A$1:$A$200,1,FALSE())</f>
        <v>Sofia Strom</v>
      </c>
      <c r="H52" s="62">
        <f t="shared" si="3"/>
        <v>0</v>
      </c>
    </row>
    <row r="53" spans="1:8" x14ac:dyDescent="0.3">
      <c r="A53" t="s">
        <v>456</v>
      </c>
      <c r="B53" t="s">
        <v>298</v>
      </c>
      <c r="C53" s="57" t="str">
        <f t="shared" si="0"/>
        <v>Elias Marsal</v>
      </c>
      <c r="F53">
        <v>34</v>
      </c>
      <c r="G53" s="62" t="str">
        <f>VLOOKUP(C53,Teilnehmer!$A$1:$A$200,1,FALSE())</f>
        <v>Elias Marsal</v>
      </c>
      <c r="H53" s="62">
        <f t="shared" si="3"/>
        <v>1</v>
      </c>
    </row>
    <row r="54" spans="1:8" x14ac:dyDescent="0.3">
      <c r="A54" t="s">
        <v>134</v>
      </c>
      <c r="B54" t="s">
        <v>89</v>
      </c>
      <c r="C54" s="57" t="str">
        <f t="shared" si="0"/>
        <v>Franziska Loll</v>
      </c>
      <c r="F54">
        <v>34</v>
      </c>
      <c r="G54" s="62" t="str">
        <f>VLOOKUP(C54,Teilnehmer!$A$1:$A$200,1,FALSE())</f>
        <v>Franziska Loll</v>
      </c>
      <c r="H54" s="62">
        <f t="shared" si="3"/>
        <v>0</v>
      </c>
    </row>
    <row r="55" spans="1:8" x14ac:dyDescent="0.3">
      <c r="A55" t="s">
        <v>4</v>
      </c>
      <c r="B55" t="s">
        <v>269</v>
      </c>
      <c r="C55" s="57" t="str">
        <f t="shared" si="0"/>
        <v>Klaas Lauterbach</v>
      </c>
      <c r="F55">
        <v>33</v>
      </c>
      <c r="G55" s="62" t="str">
        <f>VLOOKUP(C55,Teilnehmer!$A$1:$A$200,1,FALSE())</f>
        <v>Klaas Lauterbach</v>
      </c>
      <c r="H55" s="62">
        <f t="shared" si="3"/>
        <v>1</v>
      </c>
    </row>
    <row r="56" spans="1:8" x14ac:dyDescent="0.3">
      <c r="A56" t="s">
        <v>59</v>
      </c>
      <c r="B56" t="s">
        <v>116</v>
      </c>
      <c r="C56" s="57" t="str">
        <f t="shared" si="0"/>
        <v>Paul Rausch</v>
      </c>
      <c r="F56">
        <v>33</v>
      </c>
      <c r="G56" s="62" t="str">
        <f>VLOOKUP(C56,Teilnehmer!$A$1:$A$200,1,FALSE())</f>
        <v>Paul Rausch</v>
      </c>
      <c r="H56" s="62">
        <f t="shared" si="3"/>
        <v>0</v>
      </c>
    </row>
    <row r="57" spans="1:8" x14ac:dyDescent="0.3">
      <c r="A57" t="s">
        <v>235</v>
      </c>
      <c r="B57" t="s">
        <v>123</v>
      </c>
      <c r="C57" s="57" t="str">
        <f t="shared" si="0"/>
        <v>Konrad Winkler</v>
      </c>
      <c r="F57">
        <v>33</v>
      </c>
      <c r="G57" s="62" t="str">
        <f>VLOOKUP(C57,Teilnehmer!$A$1:$A$200,1,FALSE())</f>
        <v>Konrad Winkler</v>
      </c>
      <c r="H57" s="62">
        <f t="shared" si="3"/>
        <v>1</v>
      </c>
    </row>
    <row r="58" spans="1:8" x14ac:dyDescent="0.3">
      <c r="A58" t="s">
        <v>418</v>
      </c>
      <c r="B58" t="s">
        <v>424</v>
      </c>
      <c r="C58" s="57" t="str">
        <f t="shared" si="0"/>
        <v>Ariana Lautenschläger</v>
      </c>
      <c r="F58">
        <v>33</v>
      </c>
      <c r="G58" s="62" t="str">
        <f>VLOOKUP(C58,Teilnehmer!$A$1:$A$200,1,FALSE())</f>
        <v>Ariana Lautenschläger</v>
      </c>
      <c r="H58" s="62">
        <f t="shared" si="3"/>
        <v>0</v>
      </c>
    </row>
    <row r="59" spans="1:8" x14ac:dyDescent="0.3">
      <c r="A59" t="s">
        <v>40</v>
      </c>
      <c r="B59" t="s">
        <v>205</v>
      </c>
      <c r="C59" s="57" t="str">
        <f t="shared" si="0"/>
        <v>Christin Steinacker</v>
      </c>
      <c r="F59">
        <v>33</v>
      </c>
      <c r="G59" s="62" t="str">
        <f>VLOOKUP(C59,Teilnehmer!$A$1:$A$200,1,FALSE())</f>
        <v>Christin Steinacker</v>
      </c>
      <c r="H59" s="62">
        <f t="shared" si="3"/>
        <v>1</v>
      </c>
    </row>
    <row r="60" spans="1:8" x14ac:dyDescent="0.3">
      <c r="A60" t="s">
        <v>266</v>
      </c>
      <c r="B60" t="s">
        <v>86</v>
      </c>
      <c r="C60" s="57" t="str">
        <f t="shared" si="0"/>
        <v>Emma Zyber</v>
      </c>
      <c r="F60">
        <v>32</v>
      </c>
      <c r="G60" s="62" t="str">
        <f>VLOOKUP(C60,Teilnehmer!$A$1:$A$200,1,FALSE())</f>
        <v>Emma Zyber</v>
      </c>
      <c r="H60" s="62">
        <f t="shared" si="3"/>
        <v>0</v>
      </c>
    </row>
    <row r="61" spans="1:8" x14ac:dyDescent="0.3">
      <c r="A61" t="s">
        <v>448</v>
      </c>
      <c r="B61" t="s">
        <v>449</v>
      </c>
      <c r="C61" s="57" t="str">
        <f t="shared" si="0"/>
        <v>Martha Junghans</v>
      </c>
      <c r="F61">
        <v>32</v>
      </c>
      <c r="G61" s="62" t="str">
        <f>VLOOKUP(C61,Teilnehmer!$A$1:$A$200,1,FALSE())</f>
        <v>Martha Junghans</v>
      </c>
      <c r="H61" s="62">
        <f t="shared" si="3"/>
        <v>1</v>
      </c>
    </row>
    <row r="62" spans="1:8" x14ac:dyDescent="0.3">
      <c r="A62" t="s">
        <v>256</v>
      </c>
      <c r="B62" t="s">
        <v>257</v>
      </c>
      <c r="C62" s="57" t="str">
        <f t="shared" si="0"/>
        <v>Jannis Bohot</v>
      </c>
      <c r="F62">
        <v>31</v>
      </c>
      <c r="G62" s="62" t="str">
        <f>VLOOKUP(C62,Teilnehmer!$A$1:$A$200,1,FALSE())</f>
        <v>Jannis Bohot</v>
      </c>
      <c r="H62" s="62">
        <f t="shared" si="3"/>
        <v>0</v>
      </c>
    </row>
    <row r="63" spans="1:8" x14ac:dyDescent="0.3">
      <c r="A63" t="s">
        <v>53</v>
      </c>
      <c r="B63" t="s">
        <v>436</v>
      </c>
      <c r="C63" s="57" t="str">
        <f t="shared" si="0"/>
        <v>Henri Schmidt</v>
      </c>
      <c r="F63">
        <v>31</v>
      </c>
      <c r="G63" s="62" t="str">
        <f>VLOOKUP(C63,Teilnehmer!$A$1:$A$200,1,FALSE())</f>
        <v>Henri Schmidt</v>
      </c>
      <c r="H63" s="62">
        <f t="shared" si="3"/>
        <v>1</v>
      </c>
    </row>
    <row r="64" spans="1:8" x14ac:dyDescent="0.3">
      <c r="A64" t="s">
        <v>72</v>
      </c>
      <c r="B64" t="s">
        <v>425</v>
      </c>
      <c r="C64" s="57" t="str">
        <f t="shared" si="0"/>
        <v>Ole Weiland</v>
      </c>
      <c r="F64">
        <v>30</v>
      </c>
      <c r="G64" s="62" t="str">
        <f>VLOOKUP(C64,Teilnehmer!$A$1:$A$200,1,FALSE())</f>
        <v>Ole Weiland</v>
      </c>
      <c r="H64" s="62">
        <f t="shared" si="3"/>
        <v>0</v>
      </c>
    </row>
    <row r="65" spans="1:8" x14ac:dyDescent="0.3">
      <c r="A65" t="s">
        <v>445</v>
      </c>
      <c r="B65" t="s">
        <v>446</v>
      </c>
      <c r="C65" s="57" t="str">
        <f t="shared" ref="C65:C95" si="4">B65&amp;" "&amp;A65</f>
        <v>Rosella Osman</v>
      </c>
      <c r="F65">
        <v>30</v>
      </c>
      <c r="G65" s="62" t="str">
        <f>VLOOKUP(C65,Teilnehmer!$A$1:$A$200,1,FALSE())</f>
        <v>Rosella Osman</v>
      </c>
      <c r="H65" s="62">
        <f t="shared" si="3"/>
        <v>1</v>
      </c>
    </row>
    <row r="66" spans="1:8" x14ac:dyDescent="0.3">
      <c r="A66" t="s">
        <v>288</v>
      </c>
      <c r="B66" t="s">
        <v>80</v>
      </c>
      <c r="C66" s="57" t="str">
        <f t="shared" si="4"/>
        <v>Mila Trüber</v>
      </c>
      <c r="F66">
        <v>30</v>
      </c>
      <c r="G66" s="62" t="str">
        <f>VLOOKUP(C66,Teilnehmer!$A$1:$A$200,1,FALSE())</f>
        <v>Mila Trüber</v>
      </c>
      <c r="H66" s="62">
        <f t="shared" si="3"/>
        <v>0</v>
      </c>
    </row>
    <row r="67" spans="1:8" x14ac:dyDescent="0.3">
      <c r="A67" t="s">
        <v>451</v>
      </c>
      <c r="B67" t="s">
        <v>75</v>
      </c>
      <c r="C67" s="57" t="str">
        <f t="shared" si="4"/>
        <v>Ella Weiffenbach</v>
      </c>
      <c r="F67">
        <v>30</v>
      </c>
      <c r="G67" s="62" t="str">
        <f>VLOOKUP(C67,Teilnehmer!$A$1:$A$200,1,FALSE())</f>
        <v>Ella Weiffenbach</v>
      </c>
      <c r="H67" s="62">
        <f t="shared" si="3"/>
        <v>1</v>
      </c>
    </row>
    <row r="68" spans="1:8" x14ac:dyDescent="0.3">
      <c r="A68" t="s">
        <v>83</v>
      </c>
      <c r="B68" t="s">
        <v>75</v>
      </c>
      <c r="C68" s="57" t="str">
        <f t="shared" si="4"/>
        <v>Ella Weppler</v>
      </c>
      <c r="F68">
        <v>30</v>
      </c>
      <c r="G68" s="62" t="str">
        <f>VLOOKUP(C68,Teilnehmer!$A$1:$A$200,1,FALSE())</f>
        <v>Ella Weppler</v>
      </c>
      <c r="H68" s="62">
        <f t="shared" si="3"/>
        <v>0</v>
      </c>
    </row>
    <row r="69" spans="1:8" x14ac:dyDescent="0.3">
      <c r="A69" t="s">
        <v>431</v>
      </c>
      <c r="B69" t="s">
        <v>82</v>
      </c>
      <c r="C69" s="57" t="str">
        <f t="shared" si="4"/>
        <v>Marie Spiess</v>
      </c>
      <c r="F69">
        <v>30</v>
      </c>
      <c r="G69" s="62" t="str">
        <f>VLOOKUP(C69,Teilnehmer!$A$1:$A$200,1,FALSE())</f>
        <v>Marie Spiess</v>
      </c>
      <c r="H69" s="62">
        <f t="shared" si="3"/>
        <v>1</v>
      </c>
    </row>
    <row r="70" spans="1:8" x14ac:dyDescent="0.3">
      <c r="A70" t="s">
        <v>415</v>
      </c>
      <c r="B70" t="s">
        <v>298</v>
      </c>
      <c r="C70" s="57" t="str">
        <f t="shared" si="4"/>
        <v>Elias Fernandez-Horn</v>
      </c>
      <c r="F70">
        <v>29</v>
      </c>
      <c r="G70" s="62" t="str">
        <f>VLOOKUP(C70,Teilnehmer!$A$1:$A$200,1,FALSE())</f>
        <v>Elias Fernandez-Horn</v>
      </c>
      <c r="H70" s="62">
        <f t="shared" si="3"/>
        <v>0</v>
      </c>
    </row>
    <row r="71" spans="1:8" x14ac:dyDescent="0.3">
      <c r="A71" t="s">
        <v>242</v>
      </c>
      <c r="B71" t="s">
        <v>239</v>
      </c>
      <c r="C71" s="57" t="str">
        <f t="shared" si="4"/>
        <v>Leni Fischer</v>
      </c>
      <c r="F71">
        <v>29</v>
      </c>
      <c r="G71" s="62" t="str">
        <f>VLOOKUP(C71,Teilnehmer!$A$1:$A$200,1,FALSE())</f>
        <v>Leni Fischer</v>
      </c>
      <c r="H71" s="62">
        <f t="shared" si="3"/>
        <v>1</v>
      </c>
    </row>
    <row r="72" spans="1:8" x14ac:dyDescent="0.3">
      <c r="A72" t="s">
        <v>174</v>
      </c>
      <c r="B72" t="s">
        <v>175</v>
      </c>
      <c r="C72" s="57" t="str">
        <f t="shared" si="4"/>
        <v>Lilli Schindler</v>
      </c>
      <c r="F72">
        <v>29</v>
      </c>
      <c r="G72" s="62" t="str">
        <f>VLOOKUP(C72,Teilnehmer!$A$1:$A$200,1,FALSE())</f>
        <v>Lilli Schindler</v>
      </c>
      <c r="H72" s="62">
        <f t="shared" si="3"/>
        <v>0</v>
      </c>
    </row>
    <row r="73" spans="1:8" x14ac:dyDescent="0.3">
      <c r="A73" t="s">
        <v>255</v>
      </c>
      <c r="B73" t="s">
        <v>200</v>
      </c>
      <c r="C73" s="57" t="str">
        <f t="shared" si="4"/>
        <v>Alina Schmelzer</v>
      </c>
      <c r="F73">
        <v>29</v>
      </c>
      <c r="G73" s="62" t="str">
        <f>VLOOKUP(C73,Teilnehmer!$A$1:$A$200,1,FALSE())</f>
        <v>Alina Schmelzer</v>
      </c>
      <c r="H73" s="62">
        <f t="shared" si="3"/>
        <v>1</v>
      </c>
    </row>
    <row r="74" spans="1:8" x14ac:dyDescent="0.3">
      <c r="A74" t="s">
        <v>228</v>
      </c>
      <c r="B74" t="s">
        <v>229</v>
      </c>
      <c r="C74" s="57" t="str">
        <f t="shared" si="4"/>
        <v>David Kissler</v>
      </c>
      <c r="F74">
        <v>27</v>
      </c>
      <c r="G74" s="62" t="str">
        <f>VLOOKUP(C74,Teilnehmer!$A$1:$A$200,1,FALSE())</f>
        <v>David Kissler</v>
      </c>
      <c r="H74" s="62">
        <f t="shared" si="3"/>
        <v>0</v>
      </c>
    </row>
    <row r="75" spans="1:8" x14ac:dyDescent="0.3">
      <c r="A75" t="s">
        <v>419</v>
      </c>
      <c r="B75" t="s">
        <v>175</v>
      </c>
      <c r="C75" s="57" t="str">
        <f t="shared" si="4"/>
        <v>Lilli Klett</v>
      </c>
      <c r="F75">
        <v>27</v>
      </c>
      <c r="G75" s="62" t="str">
        <f>VLOOKUP(C75,Teilnehmer!$A$1:$A$200,1,FALSE())</f>
        <v>Lilli Klett</v>
      </c>
      <c r="H75" s="62">
        <f t="shared" si="3"/>
        <v>1</v>
      </c>
    </row>
    <row r="76" spans="1:8" x14ac:dyDescent="0.3">
      <c r="A76" t="s">
        <v>290</v>
      </c>
      <c r="B76" t="s">
        <v>291</v>
      </c>
      <c r="C76" s="57" t="str">
        <f t="shared" si="4"/>
        <v>Nicole Vischi</v>
      </c>
      <c r="F76">
        <v>27</v>
      </c>
      <c r="G76" s="62" t="str">
        <f>VLOOKUP(C76,Teilnehmer!$A$1:$A$200,1,FALSE())</f>
        <v>Nicole Vischi</v>
      </c>
      <c r="H76" s="62">
        <f t="shared" si="3"/>
        <v>0</v>
      </c>
    </row>
    <row r="77" spans="1:8" x14ac:dyDescent="0.3">
      <c r="A77" t="s">
        <v>281</v>
      </c>
      <c r="B77" t="s">
        <v>282</v>
      </c>
      <c r="C77" s="57" t="str">
        <f t="shared" si="4"/>
        <v>Alana Ott</v>
      </c>
      <c r="F77">
        <v>26</v>
      </c>
      <c r="G77" s="62" t="str">
        <f>VLOOKUP(C77,Teilnehmer!$A$1:$A$200,1,FALSE())</f>
        <v>Alana Ott</v>
      </c>
      <c r="H77" s="62">
        <f t="shared" si="3"/>
        <v>1</v>
      </c>
    </row>
    <row r="78" spans="1:8" x14ac:dyDescent="0.3">
      <c r="A78" t="s">
        <v>306</v>
      </c>
      <c r="B78" t="s">
        <v>307</v>
      </c>
      <c r="C78" s="57" t="str">
        <f t="shared" si="4"/>
        <v>Lasse Künzel</v>
      </c>
      <c r="F78">
        <v>25</v>
      </c>
      <c r="G78" s="62" t="str">
        <f>VLOOKUP(C78,Teilnehmer!$A$1:$A$200,1,FALSE())</f>
        <v>Lasse Künzel</v>
      </c>
      <c r="H78" s="62">
        <f t="shared" si="3"/>
        <v>0</v>
      </c>
    </row>
    <row r="79" spans="1:8" x14ac:dyDescent="0.3">
      <c r="A79" t="s">
        <v>308</v>
      </c>
      <c r="B79" t="s">
        <v>309</v>
      </c>
      <c r="C79" s="57" t="str">
        <f t="shared" si="4"/>
        <v>Tom Ruhl</v>
      </c>
      <c r="F79">
        <v>24</v>
      </c>
      <c r="G79" s="62" t="str">
        <f>VLOOKUP(C79,Teilnehmer!$A$1:$A$200,1,FALSE())</f>
        <v>Tom Ruhl</v>
      </c>
      <c r="H79" s="62">
        <f t="shared" si="3"/>
        <v>1</v>
      </c>
    </row>
    <row r="80" spans="1:8" x14ac:dyDescent="0.3">
      <c r="A80" t="s">
        <v>189</v>
      </c>
      <c r="B80" t="s">
        <v>75</v>
      </c>
      <c r="C80" s="57" t="str">
        <f t="shared" si="4"/>
        <v>Ella Kostka</v>
      </c>
      <c r="F80">
        <v>23</v>
      </c>
      <c r="G80" s="62" t="str">
        <f>VLOOKUP(C80,Teilnehmer!$A$1:$A$200,1,FALSE())</f>
        <v>Ella Kostka</v>
      </c>
      <c r="H80" s="62">
        <f t="shared" si="3"/>
        <v>0</v>
      </c>
    </row>
    <row r="81" spans="1:8" x14ac:dyDescent="0.3">
      <c r="A81" t="s">
        <v>421</v>
      </c>
      <c r="B81" t="s">
        <v>80</v>
      </c>
      <c r="C81" s="57" t="str">
        <f t="shared" si="4"/>
        <v>Mila Müller</v>
      </c>
      <c r="F81">
        <v>23</v>
      </c>
      <c r="G81" s="62" t="str">
        <f>VLOOKUP(C81,Teilnehmer!$A$1:$A$200,1,FALSE())</f>
        <v>Mila Müller</v>
      </c>
      <c r="H81" s="62">
        <f t="shared" si="3"/>
        <v>1</v>
      </c>
    </row>
    <row r="82" spans="1:8" x14ac:dyDescent="0.3">
      <c r="A82" t="s">
        <v>247</v>
      </c>
      <c r="B82" t="s">
        <v>248</v>
      </c>
      <c r="C82" s="57" t="str">
        <f t="shared" si="4"/>
        <v>Talisa Kröll</v>
      </c>
      <c r="F82">
        <v>23</v>
      </c>
      <c r="G82" s="62" t="str">
        <f>VLOOKUP(C82,Teilnehmer!$A$1:$A$200,1,FALSE())</f>
        <v>Talisa Kröll</v>
      </c>
      <c r="H82" s="62">
        <f t="shared" ref="H82:H95" si="5">MOD(ROW(),2)</f>
        <v>0</v>
      </c>
    </row>
    <row r="83" spans="1:8" x14ac:dyDescent="0.3">
      <c r="A83" t="s">
        <v>452</v>
      </c>
      <c r="B83" t="s">
        <v>453</v>
      </c>
      <c r="C83" s="57" t="str">
        <f t="shared" si="4"/>
        <v>Mariellla Trostmann</v>
      </c>
      <c r="F83">
        <v>23</v>
      </c>
      <c r="G83" s="62" t="str">
        <f>VLOOKUP(C83,Teilnehmer!$A$1:$A$200,1,FALSE())</f>
        <v>Mariellla Trostmann</v>
      </c>
      <c r="H83" s="62">
        <f t="shared" si="5"/>
        <v>1</v>
      </c>
    </row>
    <row r="84" spans="1:8" x14ac:dyDescent="0.3">
      <c r="A84" t="s">
        <v>213</v>
      </c>
      <c r="B84" t="s">
        <v>214</v>
      </c>
      <c r="C84" s="57" t="str">
        <f t="shared" si="4"/>
        <v>Helene Jokisch</v>
      </c>
      <c r="F84">
        <v>22</v>
      </c>
      <c r="G84" s="62" t="str">
        <f>VLOOKUP(C84,Teilnehmer!$A$1:$A$200,1,FALSE())</f>
        <v>Helene Jokisch</v>
      </c>
      <c r="H84" s="62">
        <f t="shared" si="5"/>
        <v>0</v>
      </c>
    </row>
    <row r="85" spans="1:8" x14ac:dyDescent="0.3">
      <c r="A85" t="s">
        <v>236</v>
      </c>
      <c r="B85" t="s">
        <v>237</v>
      </c>
      <c r="C85" s="57" t="str">
        <f t="shared" si="4"/>
        <v>Benaja Stock</v>
      </c>
      <c r="F85">
        <v>21</v>
      </c>
      <c r="G85" s="62" t="str">
        <f>VLOOKUP(C85,Teilnehmer!$A$1:$A$200,1,FALSE())</f>
        <v>Benaja Stock</v>
      </c>
      <c r="H85" s="62">
        <f t="shared" si="5"/>
        <v>1</v>
      </c>
    </row>
    <row r="86" spans="1:8" x14ac:dyDescent="0.3">
      <c r="A86" t="s">
        <v>144</v>
      </c>
      <c r="B86" t="s">
        <v>190</v>
      </c>
      <c r="C86" s="57" t="str">
        <f t="shared" si="4"/>
        <v>Pia Klug</v>
      </c>
      <c r="F86">
        <v>21</v>
      </c>
      <c r="G86" s="62" t="str">
        <f>VLOOKUP(C86,Teilnehmer!$A$1:$A$200,1,FALSE())</f>
        <v>Pia Klug</v>
      </c>
      <c r="H86" s="62">
        <f t="shared" si="5"/>
        <v>0</v>
      </c>
    </row>
    <row r="87" spans="1:8" x14ac:dyDescent="0.3">
      <c r="A87" t="s">
        <v>429</v>
      </c>
      <c r="B87" t="s">
        <v>430</v>
      </c>
      <c r="C87" s="57" t="str">
        <f t="shared" si="4"/>
        <v>Nena Trost</v>
      </c>
      <c r="F87">
        <v>21</v>
      </c>
      <c r="G87" s="62" t="str">
        <f>VLOOKUP(C87,Teilnehmer!$A$1:$A$200,1,FALSE())</f>
        <v>Nena Trost</v>
      </c>
      <c r="H87" s="62">
        <f t="shared" si="5"/>
        <v>1</v>
      </c>
    </row>
    <row r="88" spans="1:8" x14ac:dyDescent="0.3">
      <c r="A88" t="s">
        <v>189</v>
      </c>
      <c r="B88" t="s">
        <v>190</v>
      </c>
      <c r="C88" s="57" t="str">
        <f t="shared" si="4"/>
        <v>Pia Kostka</v>
      </c>
      <c r="F88">
        <v>20</v>
      </c>
      <c r="G88" s="62" t="str">
        <f>VLOOKUP(C88,Teilnehmer!$A$1:$A$200,1,FALSE())</f>
        <v>Pia Kostka</v>
      </c>
      <c r="H88" s="62">
        <f t="shared" si="5"/>
        <v>0</v>
      </c>
    </row>
    <row r="89" spans="1:8" x14ac:dyDescent="0.3">
      <c r="A89" t="s">
        <v>421</v>
      </c>
      <c r="B89" t="s">
        <v>428</v>
      </c>
      <c r="C89" s="57" t="str">
        <f t="shared" si="4"/>
        <v>Marla Müller</v>
      </c>
      <c r="F89">
        <v>20</v>
      </c>
      <c r="G89" s="62" t="str">
        <f>VLOOKUP(C89,Teilnehmer!$A$1:$A$200,1,FALSE())</f>
        <v>Marla Müller</v>
      </c>
      <c r="H89" s="62">
        <f t="shared" si="5"/>
        <v>1</v>
      </c>
    </row>
    <row r="90" spans="1:8" x14ac:dyDescent="0.3">
      <c r="A90" t="s">
        <v>443</v>
      </c>
      <c r="B90" t="s">
        <v>444</v>
      </c>
      <c r="C90" s="57" t="str">
        <f t="shared" si="4"/>
        <v>Johannes Schröder</v>
      </c>
      <c r="F90">
        <v>19</v>
      </c>
      <c r="G90" s="62" t="str">
        <f>VLOOKUP(C90,Teilnehmer!$A$1:$A$200,1,FALSE())</f>
        <v>Johannes Schröder</v>
      </c>
      <c r="H90" s="62">
        <f t="shared" si="5"/>
        <v>0</v>
      </c>
    </row>
    <row r="91" spans="1:8" x14ac:dyDescent="0.3">
      <c r="A91" t="s">
        <v>238</v>
      </c>
      <c r="B91" t="s">
        <v>239</v>
      </c>
      <c r="C91" s="57" t="str">
        <f t="shared" si="4"/>
        <v>Leni Steudter</v>
      </c>
      <c r="F91">
        <v>19</v>
      </c>
      <c r="G91" s="62" t="str">
        <f>VLOOKUP(C91,Teilnehmer!$A$1:$A$200,1,FALSE())</f>
        <v>Leni Steudter</v>
      </c>
      <c r="H91" s="62">
        <f t="shared" si="5"/>
        <v>1</v>
      </c>
    </row>
    <row r="92" spans="1:8" x14ac:dyDescent="0.3">
      <c r="A92" t="s">
        <v>42</v>
      </c>
      <c r="B92" t="s">
        <v>295</v>
      </c>
      <c r="C92" s="57" t="str">
        <f t="shared" si="4"/>
        <v>Karolina Wahl</v>
      </c>
      <c r="F92">
        <v>18</v>
      </c>
      <c r="G92" s="62" t="str">
        <f>VLOOKUP(C92,Teilnehmer!$A$1:$A$200,1,FALSE())</f>
        <v>Karolina Wahl</v>
      </c>
      <c r="H92" s="62">
        <f t="shared" si="5"/>
        <v>0</v>
      </c>
    </row>
    <row r="93" spans="1:8" x14ac:dyDescent="0.3">
      <c r="A93" t="s">
        <v>437</v>
      </c>
      <c r="B93" t="s">
        <v>103</v>
      </c>
      <c r="C93" s="57" t="str">
        <f t="shared" si="4"/>
        <v>Amelie Wolf</v>
      </c>
      <c r="F93">
        <v>11</v>
      </c>
      <c r="G93" s="62" t="str">
        <f>VLOOKUP(C93,Teilnehmer!$A$1:$A$200,1,FALSE())</f>
        <v>Amelie Wolf</v>
      </c>
      <c r="H93" s="62">
        <f t="shared" si="5"/>
        <v>1</v>
      </c>
    </row>
    <row r="94" spans="1:8" x14ac:dyDescent="0.3">
      <c r="A94" t="s">
        <v>147</v>
      </c>
      <c r="B94" t="s">
        <v>82</v>
      </c>
      <c r="C94" s="57" t="str">
        <f t="shared" si="4"/>
        <v>Marie Braun</v>
      </c>
      <c r="F94" t="s">
        <v>459</v>
      </c>
      <c r="G94" s="62" t="str">
        <f>VLOOKUP(C94,Teilnehmer!$A$1:$A$200,1,FALSE())</f>
        <v>Marie Braun</v>
      </c>
      <c r="H94" s="62">
        <f t="shared" si="5"/>
        <v>0</v>
      </c>
    </row>
    <row r="95" spans="1:8" x14ac:dyDescent="0.3">
      <c r="A95" t="s">
        <v>235</v>
      </c>
      <c r="B95" t="s">
        <v>82</v>
      </c>
      <c r="C95" s="57" t="str">
        <f t="shared" si="4"/>
        <v>Marie Winkler</v>
      </c>
      <c r="F95" t="s">
        <v>459</v>
      </c>
      <c r="G95" s="62" t="str">
        <f>VLOOKUP(C95,Teilnehmer!$A$1:$A$200,1,FALSE())</f>
        <v>Marie Winkler</v>
      </c>
      <c r="H95" s="62">
        <f t="shared" si="5"/>
        <v>1</v>
      </c>
    </row>
  </sheetData>
  <autoFilter ref="A1:H95" xr:uid="{00000000-0009-0000-0000-00000A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21.44140625" customWidth="1"/>
    <col min="2" max="2" width="13.5546875" customWidth="1"/>
    <col min="3" max="3" width="19" customWidth="1"/>
    <col min="7" max="7" width="21.44140625" customWidth="1"/>
  </cols>
  <sheetData>
    <row r="1" spans="1:8" x14ac:dyDescent="0.3">
      <c r="A1" s="57" t="s">
        <v>160</v>
      </c>
      <c r="B1" s="57" t="s">
        <v>150</v>
      </c>
      <c r="C1" s="57" t="str">
        <f t="shared" ref="C1:C53" si="0">B1&amp;" "&amp;A1</f>
        <v>Weitsprung TU10_Stockhausen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B2" t="s">
        <v>120</v>
      </c>
      <c r="C2" s="57" t="str">
        <f t="shared" si="0"/>
        <v xml:space="preserve">Lena </v>
      </c>
      <c r="E2">
        <v>2015</v>
      </c>
      <c r="F2">
        <v>11.63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46</v>
      </c>
      <c r="B3" t="s">
        <v>47</v>
      </c>
      <c r="C3" s="57" t="str">
        <f t="shared" si="0"/>
        <v>Jonathan Dehnel</v>
      </c>
      <c r="E3">
        <v>2015</v>
      </c>
      <c r="F3">
        <v>11.63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48</v>
      </c>
      <c r="B4" t="s">
        <v>49</v>
      </c>
      <c r="C4" s="57" t="str">
        <f t="shared" si="0"/>
        <v>Maximilian Gilbert</v>
      </c>
      <c r="E4">
        <v>2015</v>
      </c>
      <c r="F4">
        <v>11.56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27</v>
      </c>
      <c r="B5" t="s">
        <v>28</v>
      </c>
      <c r="C5" s="57" t="str">
        <f t="shared" si="0"/>
        <v>Malte Krusche</v>
      </c>
      <c r="E5">
        <v>2014</v>
      </c>
      <c r="F5">
        <v>11.43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25</v>
      </c>
      <c r="B6" t="s">
        <v>26</v>
      </c>
      <c r="C6" s="57" t="str">
        <f t="shared" si="0"/>
        <v>Jakob Ludwig</v>
      </c>
      <c r="E6">
        <v>2014</v>
      </c>
      <c r="F6">
        <v>11.35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87</v>
      </c>
      <c r="B7" t="s">
        <v>82</v>
      </c>
      <c r="C7" s="57" t="str">
        <f t="shared" si="0"/>
        <v>Marie Kimpel</v>
      </c>
      <c r="E7">
        <v>2015</v>
      </c>
      <c r="F7">
        <v>10.99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29</v>
      </c>
      <c r="B8" t="s">
        <v>30</v>
      </c>
      <c r="C8" s="57" t="str">
        <f t="shared" si="0"/>
        <v>Max Grabow</v>
      </c>
      <c r="E8">
        <v>2014</v>
      </c>
      <c r="F8">
        <v>10.73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134</v>
      </c>
      <c r="B9" t="s">
        <v>135</v>
      </c>
      <c r="C9" s="57" t="str">
        <f t="shared" si="0"/>
        <v>Charlotte Loll</v>
      </c>
      <c r="E9">
        <v>2015</v>
      </c>
      <c r="F9">
        <v>10.55</v>
      </c>
      <c r="G9" s="62" t="e">
        <f>VLOOKUP(C9,Teilnehmer!$A$1:$A$200,1,FALSE())</f>
        <v>#N/A</v>
      </c>
      <c r="H9">
        <f t="shared" si="1"/>
        <v>1</v>
      </c>
    </row>
    <row r="10" spans="1:8" x14ac:dyDescent="0.3">
      <c r="A10" t="s">
        <v>44</v>
      </c>
      <c r="B10" t="s">
        <v>45</v>
      </c>
      <c r="C10" s="57" t="str">
        <f t="shared" si="0"/>
        <v>Luca Habl</v>
      </c>
      <c r="E10">
        <v>2015</v>
      </c>
      <c r="F10">
        <v>10.34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72</v>
      </c>
      <c r="B11" t="s">
        <v>73</v>
      </c>
      <c r="C11" s="57" t="str">
        <f t="shared" si="0"/>
        <v>Ida Weiland</v>
      </c>
      <c r="E11">
        <v>2014</v>
      </c>
      <c r="F11">
        <v>10.33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38</v>
      </c>
      <c r="B12" t="s">
        <v>39</v>
      </c>
      <c r="C12" s="57" t="str">
        <f t="shared" si="0"/>
        <v>Lucas Bernhardt</v>
      </c>
      <c r="E12">
        <v>2014</v>
      </c>
      <c r="F12">
        <v>10.28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36</v>
      </c>
      <c r="B13" t="s">
        <v>37</v>
      </c>
      <c r="C13" s="57" t="str">
        <f t="shared" si="0"/>
        <v>Leonas Beyer</v>
      </c>
      <c r="E13">
        <v>2014</v>
      </c>
      <c r="F13">
        <v>10.199999999999999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70</v>
      </c>
      <c r="B14" t="s">
        <v>71</v>
      </c>
      <c r="C14" s="57" t="str">
        <f t="shared" si="0"/>
        <v>Pauline Heiß</v>
      </c>
      <c r="E14">
        <v>2014</v>
      </c>
      <c r="F14">
        <v>10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88</v>
      </c>
      <c r="B15" t="s">
        <v>89</v>
      </c>
      <c r="C15" s="57" t="str">
        <f t="shared" si="0"/>
        <v>Franziska Stark</v>
      </c>
      <c r="E15">
        <v>2015</v>
      </c>
      <c r="F15">
        <v>9.9499999999999993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76</v>
      </c>
      <c r="B16" t="s">
        <v>77</v>
      </c>
      <c r="C16" s="57" t="str">
        <f t="shared" si="0"/>
        <v>Lina Wicke</v>
      </c>
      <c r="E16">
        <v>2014</v>
      </c>
      <c r="F16">
        <v>9.91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85</v>
      </c>
      <c r="B17" t="s">
        <v>86</v>
      </c>
      <c r="C17" s="57" t="str">
        <f t="shared" si="0"/>
        <v>Emma Zimmermann</v>
      </c>
      <c r="E17">
        <v>2015</v>
      </c>
      <c r="F17">
        <v>9.8699999999999992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50</v>
      </c>
      <c r="B18" t="s">
        <v>51</v>
      </c>
      <c r="C18" s="57" t="str">
        <f t="shared" si="0"/>
        <v>Richard Röse</v>
      </c>
      <c r="E18">
        <v>2015</v>
      </c>
      <c r="F18">
        <v>9.84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53</v>
      </c>
      <c r="B19" t="s">
        <v>78</v>
      </c>
      <c r="C19" s="57" t="str">
        <f t="shared" si="0"/>
        <v>Hanna Schmidt</v>
      </c>
      <c r="E19">
        <v>2014</v>
      </c>
      <c r="F19">
        <v>9.81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94</v>
      </c>
      <c r="B20" t="s">
        <v>95</v>
      </c>
      <c r="C20" s="57" t="str">
        <f t="shared" si="0"/>
        <v>Valerie Röhrig</v>
      </c>
      <c r="E20">
        <v>2015</v>
      </c>
      <c r="F20">
        <v>9.75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147</v>
      </c>
      <c r="B21" t="s">
        <v>133</v>
      </c>
      <c r="C21" s="57" t="str">
        <f t="shared" si="0"/>
        <v>Hannes Braun</v>
      </c>
      <c r="E21">
        <v>2015</v>
      </c>
      <c r="F21">
        <v>9.75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66</v>
      </c>
      <c r="B22" t="s">
        <v>67</v>
      </c>
      <c r="C22" s="57" t="str">
        <f t="shared" si="0"/>
        <v>Nora Pettermann</v>
      </c>
      <c r="E22">
        <v>2014</v>
      </c>
      <c r="F22">
        <v>9.73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83</v>
      </c>
      <c r="B23" t="s">
        <v>84</v>
      </c>
      <c r="C23" s="57" t="str">
        <f t="shared" si="0"/>
        <v>Paula Weppler</v>
      </c>
      <c r="E23">
        <v>2015</v>
      </c>
      <c r="F23">
        <v>9.73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t="s">
        <v>126</v>
      </c>
      <c r="B24" t="s">
        <v>116</v>
      </c>
      <c r="C24" s="57" t="str">
        <f t="shared" si="0"/>
        <v>Paul Göbel</v>
      </c>
      <c r="E24">
        <v>2015</v>
      </c>
      <c r="F24">
        <v>9.66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92</v>
      </c>
      <c r="B25" t="s">
        <v>93</v>
      </c>
      <c r="C25" s="57" t="str">
        <f t="shared" si="0"/>
        <v>Rosa Landsiedel</v>
      </c>
      <c r="E25">
        <v>2015</v>
      </c>
      <c r="F25">
        <v>9.66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68</v>
      </c>
      <c r="B26" t="s">
        <v>69</v>
      </c>
      <c r="C26" s="57" t="str">
        <f t="shared" si="0"/>
        <v>Liel Möller</v>
      </c>
      <c r="E26">
        <v>2014</v>
      </c>
      <c r="F26">
        <v>9.64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55</v>
      </c>
      <c r="B27" t="s">
        <v>56</v>
      </c>
      <c r="C27" s="57" t="str">
        <f t="shared" si="0"/>
        <v>Liam Hess</v>
      </c>
      <c r="E27">
        <v>2015</v>
      </c>
      <c r="F27">
        <v>9.6300000000000008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64</v>
      </c>
      <c r="B28" t="s">
        <v>65</v>
      </c>
      <c r="C28" s="57" t="str">
        <f t="shared" si="0"/>
        <v>Emmi Illgen</v>
      </c>
      <c r="E28">
        <v>2014</v>
      </c>
      <c r="F28">
        <v>9.59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122</v>
      </c>
      <c r="B29" t="s">
        <v>123</v>
      </c>
      <c r="C29" s="57" t="str">
        <f t="shared" si="0"/>
        <v>Konrad Reuber</v>
      </c>
      <c r="E29">
        <v>2015</v>
      </c>
      <c r="F29">
        <v>9.57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137</v>
      </c>
      <c r="B30" t="s">
        <v>52</v>
      </c>
      <c r="C30" s="57" t="str">
        <f t="shared" si="0"/>
        <v>Jannes De Maertelaere</v>
      </c>
      <c r="E30">
        <v>2015</v>
      </c>
      <c r="F30">
        <v>9.51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35</v>
      </c>
      <c r="B31" t="s">
        <v>143</v>
      </c>
      <c r="C31" s="57" t="str">
        <f t="shared" si="0"/>
        <v>Finn Marlon Lerch</v>
      </c>
      <c r="E31">
        <v>2014</v>
      </c>
      <c r="F31">
        <v>9.5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132</v>
      </c>
      <c r="B32" t="s">
        <v>133</v>
      </c>
      <c r="C32" s="57" t="str">
        <f t="shared" si="0"/>
        <v>Hannes Wilhelm</v>
      </c>
      <c r="E32">
        <v>2015</v>
      </c>
      <c r="F32">
        <v>9.44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53</v>
      </c>
      <c r="B33" t="s">
        <v>54</v>
      </c>
      <c r="C33" s="57" t="str">
        <f t="shared" si="0"/>
        <v>Caspar Schmidt</v>
      </c>
      <c r="E33">
        <v>2015</v>
      </c>
      <c r="F33">
        <v>9.31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151</v>
      </c>
      <c r="B34" t="s">
        <v>152</v>
      </c>
      <c r="C34" s="57" t="str">
        <f t="shared" si="0"/>
        <v>Aris Donath</v>
      </c>
      <c r="E34">
        <v>2015</v>
      </c>
      <c r="F34">
        <v>9.2899999999999991</v>
      </c>
      <c r="G34" s="62" t="e">
        <f>VLOOKUP(C34,Teilnehmer!$A$1:$A$200,1,FALSE())</f>
        <v>#N/A</v>
      </c>
      <c r="H34" s="62">
        <f t="shared" ref="H34:H53" si="2">MOD(ROW(),2)</f>
        <v>0</v>
      </c>
    </row>
    <row r="35" spans="1:8" x14ac:dyDescent="0.3">
      <c r="A35" t="s">
        <v>124</v>
      </c>
      <c r="B35" t="s">
        <v>125</v>
      </c>
      <c r="C35" s="57" t="str">
        <f t="shared" si="0"/>
        <v>Mathilda Kraft</v>
      </c>
      <c r="E35">
        <v>2015</v>
      </c>
      <c r="F35">
        <v>9.25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53</v>
      </c>
      <c r="B36" t="s">
        <v>80</v>
      </c>
      <c r="C36" s="57" t="str">
        <f t="shared" si="0"/>
        <v>Mila Schmidt</v>
      </c>
      <c r="E36">
        <v>2015</v>
      </c>
      <c r="F36">
        <v>9.0399999999999991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62</v>
      </c>
      <c r="B37" t="s">
        <v>63</v>
      </c>
      <c r="C37" s="57" t="str">
        <f t="shared" si="0"/>
        <v>Emil Ortwein</v>
      </c>
      <c r="E37">
        <v>2015</v>
      </c>
      <c r="F37">
        <v>8.9600000000000009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79</v>
      </c>
      <c r="B38" t="s">
        <v>80</v>
      </c>
      <c r="C38" s="57" t="str">
        <f t="shared" si="0"/>
        <v>Mila Jost</v>
      </c>
      <c r="E38">
        <v>2014</v>
      </c>
      <c r="F38">
        <v>8.84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131</v>
      </c>
      <c r="B39" t="s">
        <v>45</v>
      </c>
      <c r="C39" s="57" t="str">
        <f t="shared" si="0"/>
        <v>Luca Günther</v>
      </c>
      <c r="E39">
        <v>2014</v>
      </c>
      <c r="F39">
        <v>8.83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74</v>
      </c>
      <c r="B40" t="s">
        <v>75</v>
      </c>
      <c r="C40" s="57" t="str">
        <f t="shared" si="0"/>
        <v>Ella Renker</v>
      </c>
      <c r="E40">
        <v>2014</v>
      </c>
      <c r="F40">
        <v>8.83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100</v>
      </c>
      <c r="B41" t="s">
        <v>101</v>
      </c>
      <c r="C41" s="57" t="str">
        <f t="shared" si="0"/>
        <v>Marta Bugge</v>
      </c>
      <c r="E41">
        <v>2015</v>
      </c>
      <c r="F41">
        <v>8.67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40</v>
      </c>
      <c r="B42" t="s">
        <v>41</v>
      </c>
      <c r="C42" s="57" t="str">
        <f t="shared" si="0"/>
        <v>Thomas Steinacker</v>
      </c>
      <c r="E42">
        <v>2014</v>
      </c>
      <c r="F42">
        <v>8.24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96</v>
      </c>
      <c r="B43" t="s">
        <v>97</v>
      </c>
      <c r="C43" s="57" t="str">
        <f t="shared" si="0"/>
        <v>Johanna Schrimpf</v>
      </c>
      <c r="E43">
        <v>2015</v>
      </c>
      <c r="F43">
        <v>8.2200000000000006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127</v>
      </c>
      <c r="B44" t="s">
        <v>128</v>
      </c>
      <c r="C44" s="57" t="str">
        <f t="shared" si="0"/>
        <v>Sophie Eydt</v>
      </c>
      <c r="E44">
        <v>2015</v>
      </c>
      <c r="F44">
        <v>8.17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61</v>
      </c>
      <c r="B45" t="s">
        <v>58</v>
      </c>
      <c r="C45" s="57" t="str">
        <f t="shared" si="0"/>
        <v>Ben Liesner</v>
      </c>
      <c r="E45">
        <v>2015</v>
      </c>
      <c r="F45">
        <v>8.1199999999999992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104</v>
      </c>
      <c r="B46" t="s">
        <v>105</v>
      </c>
      <c r="C46" s="57" t="str">
        <f t="shared" si="0"/>
        <v>Leana Hainbuch</v>
      </c>
      <c r="E46">
        <v>2015</v>
      </c>
      <c r="F46">
        <v>8.0399999999999991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106</v>
      </c>
      <c r="B47" t="s">
        <v>77</v>
      </c>
      <c r="C47" s="57" t="str">
        <f t="shared" si="0"/>
        <v>Lina Burgschweiger</v>
      </c>
      <c r="E47">
        <v>2015</v>
      </c>
      <c r="F47">
        <v>7.84</v>
      </c>
      <c r="G47" s="62" t="e">
        <f>VLOOKUP(C47,Teilnehmer!$A$1:$A$200,1,FALSE())</f>
        <v>#N/A</v>
      </c>
      <c r="H47" s="62">
        <f t="shared" si="2"/>
        <v>1</v>
      </c>
    </row>
    <row r="48" spans="1:8" x14ac:dyDescent="0.3">
      <c r="A48" t="s">
        <v>148</v>
      </c>
      <c r="B48" t="s">
        <v>149</v>
      </c>
      <c r="C48" s="57" t="str">
        <f t="shared" si="0"/>
        <v>Merle Langefeld</v>
      </c>
      <c r="E48">
        <v>2015</v>
      </c>
      <c r="F48">
        <v>7.75</v>
      </c>
      <c r="G48" s="62" t="e">
        <f>VLOOKUP(C48,Teilnehmer!$A$1:$A$200,1,FALSE())</f>
        <v>#N/A</v>
      </c>
      <c r="H48" s="62">
        <f t="shared" si="2"/>
        <v>0</v>
      </c>
    </row>
    <row r="49" spans="1:8" x14ac:dyDescent="0.3">
      <c r="A49" t="s">
        <v>81</v>
      </c>
      <c r="B49" t="s">
        <v>82</v>
      </c>
      <c r="C49" s="57" t="str">
        <f t="shared" si="0"/>
        <v>Marie Scheuermann</v>
      </c>
      <c r="E49">
        <v>2014</v>
      </c>
      <c r="F49">
        <v>7.61</v>
      </c>
      <c r="G49" s="62" t="e">
        <f>VLOOKUP(C49,Teilnehmer!$A$1:$A$200,1,FALSE())</f>
        <v>#N/A</v>
      </c>
      <c r="H49" s="62">
        <f t="shared" si="2"/>
        <v>1</v>
      </c>
    </row>
    <row r="50" spans="1:8" x14ac:dyDescent="0.3">
      <c r="A50" t="s">
        <v>112</v>
      </c>
      <c r="B50" t="s">
        <v>113</v>
      </c>
      <c r="C50" s="57" t="str">
        <f t="shared" si="0"/>
        <v>Annika Dickhaut</v>
      </c>
      <c r="E50">
        <v>2015</v>
      </c>
      <c r="F50">
        <v>6.49</v>
      </c>
      <c r="G50" s="62" t="e">
        <f>VLOOKUP(C50,Teilnehmer!$A$1:$A$200,1,FALSE())</f>
        <v>#N/A</v>
      </c>
      <c r="H50" s="62">
        <f t="shared" si="2"/>
        <v>0</v>
      </c>
    </row>
    <row r="51" spans="1:8" x14ac:dyDescent="0.3">
      <c r="A51" t="s">
        <v>42</v>
      </c>
      <c r="B51" t="s">
        <v>43</v>
      </c>
      <c r="C51" s="57" t="str">
        <f t="shared" si="0"/>
        <v>Friedrich Wahl</v>
      </c>
      <c r="E51">
        <v>2014</v>
      </c>
      <c r="F51">
        <v>6.26</v>
      </c>
      <c r="G51" s="62" t="e">
        <f>VLOOKUP(C51,Teilnehmer!$A$1:$A$200,1,FALSE())</f>
        <v>#N/A</v>
      </c>
      <c r="H51" s="62">
        <f t="shared" si="2"/>
        <v>1</v>
      </c>
    </row>
    <row r="52" spans="1:8" x14ac:dyDescent="0.3">
      <c r="A52" t="s">
        <v>108</v>
      </c>
      <c r="B52" t="s">
        <v>109</v>
      </c>
      <c r="C52" s="57" t="str">
        <f t="shared" si="0"/>
        <v>Helena Heddrich</v>
      </c>
      <c r="E52">
        <v>2015</v>
      </c>
      <c r="F52">
        <v>4.5999999999999996</v>
      </c>
      <c r="G52" s="62" t="e">
        <f>VLOOKUP(C52,Teilnehmer!$A$1:$A$200,1,FALSE())</f>
        <v>#N/A</v>
      </c>
      <c r="H52" s="62">
        <f t="shared" si="2"/>
        <v>0</v>
      </c>
    </row>
    <row r="53" spans="1:8" x14ac:dyDescent="0.3">
      <c r="A53" t="s">
        <v>90</v>
      </c>
      <c r="B53" t="s">
        <v>91</v>
      </c>
      <c r="C53" s="57" t="str">
        <f t="shared" si="0"/>
        <v>Finja Dickert</v>
      </c>
      <c r="E53">
        <v>2015</v>
      </c>
      <c r="F53">
        <v>9.23</v>
      </c>
      <c r="G53" s="62" t="e">
        <f>VLOOKUP(C53,Teilnehmer!$A$1:$A$200,1,FALSE())</f>
        <v>#N/A</v>
      </c>
      <c r="H53" s="62">
        <f t="shared" si="2"/>
        <v>1</v>
      </c>
    </row>
  </sheetData>
  <autoFilter ref="A1:H54" xr:uid="{00000000-0009-0000-0000-00000B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3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160</v>
      </c>
      <c r="B1" s="57" t="s">
        <v>13</v>
      </c>
      <c r="C1" s="57" t="str">
        <f t="shared" ref="C1:C53" si="0">B1&amp;" "&amp;A1</f>
        <v>Schlagwurf TU10_Stockhausen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B2" t="s">
        <v>47</v>
      </c>
      <c r="C2" s="57" t="str">
        <f t="shared" si="0"/>
        <v xml:space="preserve">Jonathan </v>
      </c>
      <c r="F2">
        <v>95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38</v>
      </c>
      <c r="B3" t="s">
        <v>39</v>
      </c>
      <c r="C3" s="57" t="str">
        <f t="shared" si="0"/>
        <v>Lucas Bernhardt</v>
      </c>
      <c r="F3">
        <v>92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42</v>
      </c>
      <c r="B4" t="s">
        <v>43</v>
      </c>
      <c r="C4" s="57" t="str">
        <f t="shared" si="0"/>
        <v>Friedrich Wahl</v>
      </c>
      <c r="F4">
        <v>81</v>
      </c>
      <c r="G4" s="62" t="e">
        <f>VLOOKUP(C4,Teilnehmer!$A$1:$A$200,1,FALSE())</f>
        <v>#N/A</v>
      </c>
      <c r="H4">
        <f t="shared" si="1"/>
        <v>0</v>
      </c>
    </row>
    <row r="5" spans="1:8" x14ac:dyDescent="0.3">
      <c r="A5" t="s">
        <v>29</v>
      </c>
      <c r="B5" t="s">
        <v>30</v>
      </c>
      <c r="C5" s="57" t="str">
        <f t="shared" si="0"/>
        <v>Max Grabow</v>
      </c>
      <c r="F5">
        <v>81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27</v>
      </c>
      <c r="B6" t="s">
        <v>28</v>
      </c>
      <c r="C6" s="57" t="str">
        <f t="shared" si="0"/>
        <v>Malte Krusche</v>
      </c>
      <c r="F6">
        <v>79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40</v>
      </c>
      <c r="B7" t="s">
        <v>41</v>
      </c>
      <c r="C7" s="57" t="str">
        <f t="shared" si="0"/>
        <v>Thomas Steinacker</v>
      </c>
      <c r="F7">
        <v>77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64</v>
      </c>
      <c r="B8" t="s">
        <v>65</v>
      </c>
      <c r="C8" s="57" t="str">
        <f t="shared" si="0"/>
        <v>Emmi Illgen</v>
      </c>
      <c r="F8">
        <v>76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50</v>
      </c>
      <c r="B9" t="s">
        <v>51</v>
      </c>
      <c r="C9" s="57" t="str">
        <f t="shared" si="0"/>
        <v>Richard Röse</v>
      </c>
      <c r="F9">
        <v>75</v>
      </c>
      <c r="G9" s="62" t="e">
        <f>VLOOKUP(C9,Teilnehmer!$A$1:$A$200,1,FALSE())</f>
        <v>#N/A</v>
      </c>
      <c r="H9">
        <f t="shared" si="1"/>
        <v>1</v>
      </c>
    </row>
    <row r="10" spans="1:8" x14ac:dyDescent="0.3">
      <c r="A10" t="s">
        <v>126</v>
      </c>
      <c r="B10" t="s">
        <v>116</v>
      </c>
      <c r="C10" s="57" t="str">
        <f t="shared" si="0"/>
        <v>Paul Göbel</v>
      </c>
      <c r="F10">
        <v>75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137</v>
      </c>
      <c r="B11" t="s">
        <v>52</v>
      </c>
      <c r="C11" s="57" t="str">
        <f t="shared" si="0"/>
        <v>Jannes De Maertelaere</v>
      </c>
      <c r="F11">
        <v>71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53</v>
      </c>
      <c r="B12" t="s">
        <v>54</v>
      </c>
      <c r="C12" s="57" t="str">
        <f t="shared" si="0"/>
        <v>Caspar Schmidt</v>
      </c>
      <c r="F12">
        <v>68</v>
      </c>
      <c r="G12" s="62" t="e">
        <f>VLOOKUP(C12,Teilnehmer!$A$1:$A$200,1,FALSE())</f>
        <v>#N/A</v>
      </c>
      <c r="H12">
        <f t="shared" si="1"/>
        <v>0</v>
      </c>
    </row>
    <row r="13" spans="1:8" x14ac:dyDescent="0.3">
      <c r="A13" t="s">
        <v>66</v>
      </c>
      <c r="B13" t="s">
        <v>67</v>
      </c>
      <c r="C13" s="57" t="str">
        <f t="shared" si="0"/>
        <v>Nora Pettermann</v>
      </c>
      <c r="F13">
        <v>68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48</v>
      </c>
      <c r="B14" t="s">
        <v>49</v>
      </c>
      <c r="C14" s="57" t="str">
        <f t="shared" si="0"/>
        <v>Maximilian Gilbert</v>
      </c>
      <c r="F14">
        <v>67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131</v>
      </c>
      <c r="B15" t="s">
        <v>45</v>
      </c>
      <c r="C15" s="57" t="str">
        <f t="shared" si="0"/>
        <v>Luca Günther</v>
      </c>
      <c r="F15">
        <v>66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134</v>
      </c>
      <c r="B16" t="s">
        <v>135</v>
      </c>
      <c r="C16" s="57" t="str">
        <f t="shared" si="0"/>
        <v>Charlotte Loll</v>
      </c>
      <c r="F16">
        <v>66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25</v>
      </c>
      <c r="B17" t="s">
        <v>26</v>
      </c>
      <c r="C17" s="57" t="str">
        <f t="shared" si="0"/>
        <v>Jakob Ludwig</v>
      </c>
      <c r="F17">
        <v>65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35</v>
      </c>
      <c r="B18" t="s">
        <v>143</v>
      </c>
      <c r="C18" s="57" t="str">
        <f t="shared" si="0"/>
        <v>Finn Marlon Lerch</v>
      </c>
      <c r="F18">
        <v>65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90</v>
      </c>
      <c r="B19" t="s">
        <v>91</v>
      </c>
      <c r="C19" s="57" t="str">
        <f t="shared" si="0"/>
        <v>Finja Dickert</v>
      </c>
      <c r="F19">
        <v>65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122</v>
      </c>
      <c r="B20" t="s">
        <v>123</v>
      </c>
      <c r="C20" s="57" t="str">
        <f t="shared" si="0"/>
        <v>Konrad Reuber</v>
      </c>
      <c r="F20">
        <v>65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74</v>
      </c>
      <c r="B21" t="s">
        <v>75</v>
      </c>
      <c r="C21" s="57" t="str">
        <f t="shared" si="0"/>
        <v>Ella Renker</v>
      </c>
      <c r="F21">
        <v>64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70</v>
      </c>
      <c r="B22" t="s">
        <v>71</v>
      </c>
      <c r="C22" s="57" t="str">
        <f t="shared" si="0"/>
        <v>Pauline Heiß</v>
      </c>
      <c r="F22">
        <v>64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147</v>
      </c>
      <c r="B23" t="s">
        <v>133</v>
      </c>
      <c r="C23" s="57" t="str">
        <f t="shared" si="0"/>
        <v>Hannes Braun</v>
      </c>
      <c r="F23">
        <v>64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t="s">
        <v>36</v>
      </c>
      <c r="B24" t="s">
        <v>37</v>
      </c>
      <c r="C24" s="57" t="str">
        <f t="shared" si="0"/>
        <v>Leonas Beyer</v>
      </c>
      <c r="F24">
        <v>62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55</v>
      </c>
      <c r="B25" t="s">
        <v>56</v>
      </c>
      <c r="C25" s="57" t="str">
        <f t="shared" si="0"/>
        <v>Liam Hess</v>
      </c>
      <c r="F25">
        <v>61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151</v>
      </c>
      <c r="B26" t="s">
        <v>152</v>
      </c>
      <c r="C26" s="57" t="str">
        <f t="shared" si="0"/>
        <v>Aris Donath</v>
      </c>
      <c r="F26">
        <v>60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68</v>
      </c>
      <c r="B27" t="s">
        <v>69</v>
      </c>
      <c r="C27" s="57" t="str">
        <f t="shared" si="0"/>
        <v>Liel Möller</v>
      </c>
      <c r="F27">
        <v>58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76</v>
      </c>
      <c r="B28" t="s">
        <v>77</v>
      </c>
      <c r="C28" s="57" t="str">
        <f t="shared" si="0"/>
        <v>Lina Wicke</v>
      </c>
      <c r="F28">
        <v>56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72</v>
      </c>
      <c r="B29" t="s">
        <v>73</v>
      </c>
      <c r="C29" s="57" t="str">
        <f t="shared" si="0"/>
        <v>Ida Weiland</v>
      </c>
      <c r="F29">
        <v>56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85</v>
      </c>
      <c r="B30" t="s">
        <v>86</v>
      </c>
      <c r="C30" s="57" t="str">
        <f t="shared" si="0"/>
        <v>Emma Zimmermann</v>
      </c>
      <c r="F30">
        <v>55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44</v>
      </c>
      <c r="B31" t="s">
        <v>45</v>
      </c>
      <c r="C31" s="57" t="str">
        <f t="shared" si="0"/>
        <v>Luca Habl</v>
      </c>
      <c r="F31">
        <v>54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119</v>
      </c>
      <c r="B32" t="s">
        <v>120</v>
      </c>
      <c r="C32" s="57" t="str">
        <f t="shared" si="0"/>
        <v>Lena Zielinski</v>
      </c>
      <c r="F32">
        <v>53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81</v>
      </c>
      <c r="B33" t="s">
        <v>82</v>
      </c>
      <c r="C33" s="57" t="str">
        <f t="shared" si="0"/>
        <v>Marie Scheuermann</v>
      </c>
      <c r="F33">
        <v>51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96</v>
      </c>
      <c r="B34" t="s">
        <v>97</v>
      </c>
      <c r="C34" s="57" t="str">
        <f t="shared" si="0"/>
        <v>Johanna Schrimpf</v>
      </c>
      <c r="F34">
        <v>50</v>
      </c>
      <c r="G34" s="62" t="e">
        <f>VLOOKUP(C34,Teilnehmer!$A$1:$A$200,1,FALSE())</f>
        <v>#N/A</v>
      </c>
      <c r="H34" s="62">
        <f t="shared" ref="H34:H53" si="2">MOD(ROW(),2)</f>
        <v>0</v>
      </c>
    </row>
    <row r="35" spans="1:8" x14ac:dyDescent="0.3">
      <c r="A35" t="s">
        <v>88</v>
      </c>
      <c r="B35" t="s">
        <v>89</v>
      </c>
      <c r="C35" s="57" t="str">
        <f t="shared" si="0"/>
        <v>Franziska Stark</v>
      </c>
      <c r="F35">
        <v>50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108</v>
      </c>
      <c r="B36" t="s">
        <v>109</v>
      </c>
      <c r="C36" s="57" t="str">
        <f t="shared" si="0"/>
        <v>Helena Heddrich</v>
      </c>
      <c r="F36">
        <v>49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132</v>
      </c>
      <c r="B37" t="s">
        <v>133</v>
      </c>
      <c r="C37" s="57" t="str">
        <f t="shared" si="0"/>
        <v>Hannes Wilhelm</v>
      </c>
      <c r="F37">
        <v>48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87</v>
      </c>
      <c r="B38" t="s">
        <v>82</v>
      </c>
      <c r="C38" s="57" t="str">
        <f t="shared" si="0"/>
        <v>Marie Kimpel</v>
      </c>
      <c r="F38">
        <v>48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127</v>
      </c>
      <c r="B39" t="s">
        <v>128</v>
      </c>
      <c r="C39" s="57" t="str">
        <f t="shared" si="0"/>
        <v>Sophie Eydt</v>
      </c>
      <c r="F39">
        <v>48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106</v>
      </c>
      <c r="B40" t="s">
        <v>77</v>
      </c>
      <c r="C40" s="57" t="str">
        <f t="shared" si="0"/>
        <v>Lina Burgschweiger</v>
      </c>
      <c r="F40">
        <v>46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62</v>
      </c>
      <c r="B41" t="s">
        <v>63</v>
      </c>
      <c r="C41" s="57" t="str">
        <f t="shared" si="0"/>
        <v>Emil Ortwein</v>
      </c>
      <c r="F41">
        <v>45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79</v>
      </c>
      <c r="B42" t="s">
        <v>80</v>
      </c>
      <c r="C42" s="57" t="str">
        <f t="shared" si="0"/>
        <v>Mila Jost</v>
      </c>
      <c r="F42">
        <v>45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53</v>
      </c>
      <c r="B43" t="s">
        <v>78</v>
      </c>
      <c r="C43" s="57" t="str">
        <f t="shared" si="0"/>
        <v>Hanna Schmidt</v>
      </c>
      <c r="F43">
        <v>44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61</v>
      </c>
      <c r="B44" t="s">
        <v>58</v>
      </c>
      <c r="C44" s="57" t="str">
        <f t="shared" si="0"/>
        <v>Ben Liesner</v>
      </c>
      <c r="F44">
        <v>44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104</v>
      </c>
      <c r="B45" t="s">
        <v>105</v>
      </c>
      <c r="C45" s="57" t="str">
        <f t="shared" si="0"/>
        <v>Leana Hainbuch</v>
      </c>
      <c r="F45">
        <v>44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148</v>
      </c>
      <c r="B46" t="s">
        <v>149</v>
      </c>
      <c r="C46" s="57" t="str">
        <f t="shared" si="0"/>
        <v>Merle Langefeld</v>
      </c>
      <c r="F46">
        <v>44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83</v>
      </c>
      <c r="B47" t="s">
        <v>84</v>
      </c>
      <c r="C47" s="57" t="str">
        <f t="shared" si="0"/>
        <v>Paula Weppler</v>
      </c>
      <c r="F47">
        <v>44</v>
      </c>
      <c r="G47" s="62" t="e">
        <f>VLOOKUP(C47,Teilnehmer!$A$1:$A$200,1,FALSE())</f>
        <v>#N/A</v>
      </c>
      <c r="H47" s="62">
        <f t="shared" si="2"/>
        <v>1</v>
      </c>
    </row>
    <row r="48" spans="1:8" x14ac:dyDescent="0.3">
      <c r="A48" t="s">
        <v>94</v>
      </c>
      <c r="B48" t="s">
        <v>95</v>
      </c>
      <c r="C48" s="57" t="str">
        <f t="shared" si="0"/>
        <v>Valerie Röhrig</v>
      </c>
      <c r="F48">
        <v>41</v>
      </c>
      <c r="G48" s="62" t="e">
        <f>VLOOKUP(C48,Teilnehmer!$A$1:$A$200,1,FALSE())</f>
        <v>#N/A</v>
      </c>
      <c r="H48" s="62">
        <f t="shared" si="2"/>
        <v>0</v>
      </c>
    </row>
    <row r="49" spans="1:8" x14ac:dyDescent="0.3">
      <c r="A49" t="s">
        <v>53</v>
      </c>
      <c r="B49" t="s">
        <v>80</v>
      </c>
      <c r="C49" s="57" t="str">
        <f t="shared" si="0"/>
        <v>Mila Schmidt</v>
      </c>
      <c r="F49">
        <v>41</v>
      </c>
      <c r="G49" s="62" t="e">
        <f>VLOOKUP(C49,Teilnehmer!$A$1:$A$200,1,FALSE())</f>
        <v>#N/A</v>
      </c>
      <c r="H49" s="62">
        <f t="shared" si="2"/>
        <v>1</v>
      </c>
    </row>
    <row r="50" spans="1:8" x14ac:dyDescent="0.3">
      <c r="A50" t="s">
        <v>124</v>
      </c>
      <c r="B50" t="s">
        <v>125</v>
      </c>
      <c r="C50" s="57" t="str">
        <f t="shared" si="0"/>
        <v>Mathilda Kraft</v>
      </c>
      <c r="F50">
        <v>39</v>
      </c>
      <c r="G50" s="62" t="e">
        <f>VLOOKUP(C50,Teilnehmer!$A$1:$A$200,1,FALSE())</f>
        <v>#N/A</v>
      </c>
      <c r="H50" s="62">
        <f t="shared" si="2"/>
        <v>0</v>
      </c>
    </row>
    <row r="51" spans="1:8" x14ac:dyDescent="0.3">
      <c r="A51" t="s">
        <v>92</v>
      </c>
      <c r="B51" t="s">
        <v>93</v>
      </c>
      <c r="C51" s="57" t="str">
        <f t="shared" si="0"/>
        <v>Rosa Landsiedel</v>
      </c>
      <c r="F51">
        <v>38</v>
      </c>
      <c r="G51" s="62" t="e">
        <f>VLOOKUP(C51,Teilnehmer!$A$1:$A$200,1,FALSE())</f>
        <v>#N/A</v>
      </c>
      <c r="H51" s="62">
        <f t="shared" si="2"/>
        <v>1</v>
      </c>
    </row>
    <row r="52" spans="1:8" x14ac:dyDescent="0.3">
      <c r="A52" t="s">
        <v>100</v>
      </c>
      <c r="B52" t="s">
        <v>101</v>
      </c>
      <c r="C52" s="57" t="str">
        <f t="shared" si="0"/>
        <v>Marta Bugge</v>
      </c>
      <c r="F52">
        <v>29</v>
      </c>
      <c r="G52" s="62" t="e">
        <f>VLOOKUP(C52,Teilnehmer!$A$1:$A$200,1,FALSE())</f>
        <v>#N/A</v>
      </c>
      <c r="H52" s="62">
        <f t="shared" si="2"/>
        <v>0</v>
      </c>
    </row>
    <row r="53" spans="1:8" x14ac:dyDescent="0.3">
      <c r="A53" t="s">
        <v>112</v>
      </c>
      <c r="B53" t="s">
        <v>113</v>
      </c>
      <c r="C53" s="57" t="str">
        <f t="shared" si="0"/>
        <v>Annika Dickhaut</v>
      </c>
      <c r="F53">
        <v>28</v>
      </c>
      <c r="G53" s="62" t="e">
        <f>VLOOKUP(C53,Teilnehmer!$A$1:$A$200,1,FALSE())</f>
        <v>#N/A</v>
      </c>
      <c r="H53" s="62">
        <f t="shared" si="2"/>
        <v>1</v>
      </c>
    </row>
  </sheetData>
  <autoFilter ref="A1:H53" xr:uid="{00000000-0009-0000-0000-00000C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4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10" x14ac:dyDescent="0.3">
      <c r="A1" s="57" t="s">
        <v>161</v>
      </c>
      <c r="B1" s="57" t="s">
        <v>12</v>
      </c>
      <c r="C1" s="57" t="str">
        <f t="shared" ref="C1:C49" si="0">B1&amp;" "&amp;A1</f>
        <v>Hindernissprint TU10_Angersbach</v>
      </c>
      <c r="D1" s="57" t="s">
        <v>15</v>
      </c>
      <c r="E1" s="57" t="s">
        <v>16</v>
      </c>
      <c r="F1" s="57" t="s">
        <v>19</v>
      </c>
      <c r="G1" t="s">
        <v>23</v>
      </c>
      <c r="H1" t="s">
        <v>24</v>
      </c>
    </row>
    <row r="2" spans="1:10" x14ac:dyDescent="0.3">
      <c r="B2" t="s">
        <v>47</v>
      </c>
      <c r="C2" s="57" t="str">
        <f t="shared" si="0"/>
        <v xml:space="preserve">Jonathan </v>
      </c>
      <c r="F2">
        <v>7.83</v>
      </c>
      <c r="G2" t="e">
        <f>VLOOKUP(C2,Teilnehmer!$A$1:$A$200,1,FALSE())</f>
        <v>#N/A</v>
      </c>
      <c r="H2">
        <f t="shared" ref="H2:H33" si="1">MOD(ROW(),2)</f>
        <v>0</v>
      </c>
    </row>
    <row r="3" spans="1:10" x14ac:dyDescent="0.3">
      <c r="A3" t="s">
        <v>55</v>
      </c>
      <c r="B3" t="s">
        <v>56</v>
      </c>
      <c r="C3" s="57" t="str">
        <f t="shared" si="0"/>
        <v>Liam Hess</v>
      </c>
      <c r="F3">
        <v>7.96</v>
      </c>
      <c r="G3" s="62" t="e">
        <f>VLOOKUP(C3,Teilnehmer!$A$1:$A$200,1,FALSE())</f>
        <v>#N/A</v>
      </c>
      <c r="H3">
        <f t="shared" si="1"/>
        <v>1</v>
      </c>
    </row>
    <row r="4" spans="1:10" x14ac:dyDescent="0.3">
      <c r="A4" t="s">
        <v>72</v>
      </c>
      <c r="B4" t="s">
        <v>73</v>
      </c>
      <c r="C4" s="57" t="str">
        <f t="shared" si="0"/>
        <v>Ida Weiland</v>
      </c>
      <c r="F4">
        <v>8.06</v>
      </c>
      <c r="G4" s="62" t="e">
        <f>VLOOKUP(C4,Teilnehmer!$A$1:$A$200,1,FALSE())</f>
        <v>#N/A</v>
      </c>
      <c r="H4">
        <f t="shared" si="1"/>
        <v>0</v>
      </c>
    </row>
    <row r="5" spans="1:10" x14ac:dyDescent="0.3">
      <c r="A5" t="s">
        <v>88</v>
      </c>
      <c r="B5" t="s">
        <v>89</v>
      </c>
      <c r="C5" s="57" t="str">
        <f t="shared" si="0"/>
        <v>Franziska Stark</v>
      </c>
      <c r="F5">
        <v>8.07</v>
      </c>
      <c r="G5" t="e">
        <f>VLOOKUP(C5,Teilnehmer!$A$1:$A$200,1,FALSE())</f>
        <v>#N/A</v>
      </c>
      <c r="H5">
        <f t="shared" si="1"/>
        <v>1</v>
      </c>
    </row>
    <row r="6" spans="1:10" x14ac:dyDescent="0.3">
      <c r="A6" t="s">
        <v>44</v>
      </c>
      <c r="B6" t="s">
        <v>45</v>
      </c>
      <c r="C6" s="57" t="str">
        <f t="shared" si="0"/>
        <v>Luca Habl</v>
      </c>
      <c r="F6">
        <v>8.08</v>
      </c>
      <c r="G6" t="e">
        <f>VLOOKUP(C6,Teilnehmer!$A$1:$A$200,1,FALSE())</f>
        <v>#N/A</v>
      </c>
      <c r="H6">
        <f t="shared" si="1"/>
        <v>0</v>
      </c>
    </row>
    <row r="7" spans="1:10" x14ac:dyDescent="0.3">
      <c r="A7" t="s">
        <v>29</v>
      </c>
      <c r="B7" t="s">
        <v>30</v>
      </c>
      <c r="C7" s="57" t="str">
        <f t="shared" si="0"/>
        <v>Max Grabow</v>
      </c>
      <c r="F7">
        <v>8.18</v>
      </c>
      <c r="G7" t="e">
        <f>VLOOKUP(C7,Teilnehmer!$A$1:$A$200,1,FALSE())</f>
        <v>#N/A</v>
      </c>
      <c r="H7">
        <f t="shared" si="1"/>
        <v>1</v>
      </c>
    </row>
    <row r="8" spans="1:10" x14ac:dyDescent="0.3">
      <c r="A8" t="s">
        <v>85</v>
      </c>
      <c r="B8" t="s">
        <v>86</v>
      </c>
      <c r="C8" s="57" t="str">
        <f t="shared" si="0"/>
        <v>Emma Zimmermann</v>
      </c>
      <c r="F8">
        <v>8.2100000000000009</v>
      </c>
      <c r="G8" s="62" t="e">
        <f>VLOOKUP(C8,Teilnehmer!$A$1:$A$200,1,FALSE())</f>
        <v>#N/A</v>
      </c>
      <c r="H8">
        <f t="shared" si="1"/>
        <v>0</v>
      </c>
    </row>
    <row r="9" spans="1:10" x14ac:dyDescent="0.3">
      <c r="A9" t="s">
        <v>48</v>
      </c>
      <c r="B9" t="s">
        <v>49</v>
      </c>
      <c r="C9" s="57" t="str">
        <f t="shared" si="0"/>
        <v>Maximilian Gilbert</v>
      </c>
      <c r="F9">
        <v>8.2100000000000009</v>
      </c>
      <c r="G9" t="e">
        <f>VLOOKUP(C9,Teilnehmer!$A$1:$A$200,1,FALSE())</f>
        <v>#N/A</v>
      </c>
      <c r="H9">
        <f t="shared" si="1"/>
        <v>1</v>
      </c>
    </row>
    <row r="10" spans="1:10" x14ac:dyDescent="0.3">
      <c r="A10" t="s">
        <v>25</v>
      </c>
      <c r="B10" t="s">
        <v>26</v>
      </c>
      <c r="C10" s="57" t="str">
        <f t="shared" si="0"/>
        <v>Jakob Ludwig</v>
      </c>
      <c r="F10">
        <v>8.24</v>
      </c>
      <c r="G10" t="e">
        <f>VLOOKUP(C10,Teilnehmer!$A$1:$A$200,1,FALSE())</f>
        <v>#N/A</v>
      </c>
      <c r="H10">
        <f t="shared" si="1"/>
        <v>0</v>
      </c>
    </row>
    <row r="11" spans="1:10" x14ac:dyDescent="0.3">
      <c r="A11" t="s">
        <v>66</v>
      </c>
      <c r="B11" t="s">
        <v>67</v>
      </c>
      <c r="C11" s="57" t="str">
        <f t="shared" si="0"/>
        <v>Nora Pettermann</v>
      </c>
      <c r="F11" s="1">
        <v>8.2899999999999991</v>
      </c>
      <c r="G11" t="e">
        <f>VLOOKUP(C11,Teilnehmer!$A$1:$A$200,1,FALSE())</f>
        <v>#N/A</v>
      </c>
      <c r="H11">
        <f t="shared" si="1"/>
        <v>1</v>
      </c>
      <c r="J11" s="1"/>
    </row>
    <row r="12" spans="1:10" x14ac:dyDescent="0.3">
      <c r="A12" t="s">
        <v>27</v>
      </c>
      <c r="B12" t="s">
        <v>28</v>
      </c>
      <c r="C12" s="57" t="str">
        <f t="shared" si="0"/>
        <v>Malte Krusche</v>
      </c>
      <c r="F12">
        <v>8.31</v>
      </c>
      <c r="G12" t="e">
        <f>VLOOKUP(C12,Teilnehmer!$A$1:$A$200,1,FALSE())</f>
        <v>#N/A</v>
      </c>
      <c r="H12">
        <f t="shared" si="1"/>
        <v>0</v>
      </c>
    </row>
    <row r="13" spans="1:10" x14ac:dyDescent="0.3">
      <c r="A13" t="s">
        <v>68</v>
      </c>
      <c r="B13" t="s">
        <v>69</v>
      </c>
      <c r="C13" s="57" t="str">
        <f t="shared" si="0"/>
        <v>Liel Möller</v>
      </c>
      <c r="F13">
        <v>8.32</v>
      </c>
      <c r="G13" t="e">
        <f>VLOOKUP(C13,Teilnehmer!$A$1:$A$200,1,FALSE())</f>
        <v>#N/A</v>
      </c>
      <c r="H13">
        <f t="shared" si="1"/>
        <v>1</v>
      </c>
    </row>
    <row r="14" spans="1:10" x14ac:dyDescent="0.3">
      <c r="A14" t="s">
        <v>83</v>
      </c>
      <c r="B14" t="s">
        <v>84</v>
      </c>
      <c r="C14" s="57" t="str">
        <f t="shared" si="0"/>
        <v>Paula Weppler</v>
      </c>
      <c r="F14">
        <v>8.3699999999999992</v>
      </c>
      <c r="G14" t="e">
        <f>VLOOKUP(C14,Teilnehmer!$A$1:$A$200,1,FALSE())</f>
        <v>#N/A</v>
      </c>
      <c r="H14">
        <f t="shared" si="1"/>
        <v>0</v>
      </c>
    </row>
    <row r="15" spans="1:10" x14ac:dyDescent="0.3">
      <c r="A15" t="s">
        <v>74</v>
      </c>
      <c r="B15" t="s">
        <v>75</v>
      </c>
      <c r="C15" s="57" t="str">
        <f t="shared" si="0"/>
        <v>Ella Renker</v>
      </c>
      <c r="F15">
        <v>8.3699999999999992</v>
      </c>
      <c r="G15" t="e">
        <f>VLOOKUP(C15,Teilnehmer!$A$1:$A$200,1,FALSE())</f>
        <v>#N/A</v>
      </c>
      <c r="H15">
        <f t="shared" si="1"/>
        <v>1</v>
      </c>
    </row>
    <row r="16" spans="1:10" x14ac:dyDescent="0.3">
      <c r="A16" t="s">
        <v>119</v>
      </c>
      <c r="B16" t="s">
        <v>120</v>
      </c>
      <c r="C16" s="57" t="str">
        <f t="shared" si="0"/>
        <v>Lena Zielinski</v>
      </c>
      <c r="F16">
        <v>8.3800000000000008</v>
      </c>
      <c r="G16" s="62" t="e">
        <f>VLOOKUP(C16,Teilnehmer!$A$1:$A$200,1,FALSE())</f>
        <v>#N/A</v>
      </c>
      <c r="H16">
        <f t="shared" si="1"/>
        <v>0</v>
      </c>
    </row>
    <row r="17" spans="1:8" x14ac:dyDescent="0.3">
      <c r="A17" t="s">
        <v>126</v>
      </c>
      <c r="B17" t="s">
        <v>116</v>
      </c>
      <c r="C17" s="57" t="str">
        <f t="shared" si="0"/>
        <v>Paul Göbel</v>
      </c>
      <c r="F17">
        <v>8.48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147</v>
      </c>
      <c r="B18" t="s">
        <v>133</v>
      </c>
      <c r="C18" s="57" t="str">
        <f t="shared" si="0"/>
        <v>Hannes Braun</v>
      </c>
      <c r="F18">
        <v>8.49</v>
      </c>
      <c r="G18" s="62" t="e">
        <f>VLOOKUP(C18,Teilnehmer!$A$1:$A$200,1,FALSE())</f>
        <v>#N/A</v>
      </c>
      <c r="H18">
        <f t="shared" si="1"/>
        <v>0</v>
      </c>
    </row>
    <row r="19" spans="1:8" x14ac:dyDescent="0.3">
      <c r="A19" t="s">
        <v>134</v>
      </c>
      <c r="B19" t="s">
        <v>135</v>
      </c>
      <c r="C19" s="57" t="str">
        <f t="shared" si="0"/>
        <v>Charlotte Loll</v>
      </c>
      <c r="F19">
        <v>8.5500000000000007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122</v>
      </c>
      <c r="B20" t="s">
        <v>123</v>
      </c>
      <c r="C20" s="57" t="str">
        <f t="shared" si="0"/>
        <v>Konrad Reuber</v>
      </c>
      <c r="F20">
        <v>8.56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90</v>
      </c>
      <c r="B21" t="s">
        <v>91</v>
      </c>
      <c r="C21" s="57" t="str">
        <f t="shared" si="0"/>
        <v>Finja Dickert</v>
      </c>
      <c r="F21">
        <v>8.57</v>
      </c>
      <c r="G21" s="62" t="e">
        <f>VLOOKUP(C21,Teilnehmer!$A$1:$A$200,1,FALSE())</f>
        <v>#N/A</v>
      </c>
      <c r="H21">
        <f t="shared" si="1"/>
        <v>1</v>
      </c>
    </row>
    <row r="22" spans="1:8" x14ac:dyDescent="0.3">
      <c r="A22" t="s">
        <v>151</v>
      </c>
      <c r="B22" t="s">
        <v>152</v>
      </c>
      <c r="C22" s="57" t="str">
        <f t="shared" si="0"/>
        <v>Aris Donath</v>
      </c>
      <c r="F22">
        <v>8.74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53</v>
      </c>
      <c r="B23" t="s">
        <v>54</v>
      </c>
      <c r="C23" s="57" t="str">
        <f t="shared" si="0"/>
        <v>Caspar Schmidt</v>
      </c>
      <c r="F23">
        <v>8.85</v>
      </c>
      <c r="G23" t="e">
        <f>VLOOKUP(C23,Teilnehmer!$A$1:$A$200,1,FALSE())</f>
        <v>#N/A</v>
      </c>
      <c r="H23">
        <f t="shared" si="1"/>
        <v>1</v>
      </c>
    </row>
    <row r="24" spans="1:8" x14ac:dyDescent="0.3">
      <c r="A24" t="s">
        <v>38</v>
      </c>
      <c r="B24" t="s">
        <v>39</v>
      </c>
      <c r="C24" s="57" t="str">
        <f t="shared" si="0"/>
        <v>Lucas Bernhardt</v>
      </c>
      <c r="F24">
        <v>8.8699999999999992</v>
      </c>
      <c r="G24" t="e">
        <f>VLOOKUP(C24,Teilnehmer!$A$1:$A$200,1,FALSE())</f>
        <v>#N/A</v>
      </c>
      <c r="H24">
        <f t="shared" si="1"/>
        <v>0</v>
      </c>
    </row>
    <row r="25" spans="1:8" x14ac:dyDescent="0.3">
      <c r="A25" t="s">
        <v>70</v>
      </c>
      <c r="B25" t="s">
        <v>71</v>
      </c>
      <c r="C25" s="57" t="str">
        <f t="shared" si="0"/>
        <v>Pauline Heiß</v>
      </c>
      <c r="F25">
        <v>8.9</v>
      </c>
      <c r="G25" t="e">
        <f>VLOOKUP(C25,Teilnehmer!$A$1:$A$200,1,FALSE())</f>
        <v>#N/A</v>
      </c>
      <c r="H25">
        <f t="shared" si="1"/>
        <v>1</v>
      </c>
    </row>
    <row r="26" spans="1:8" x14ac:dyDescent="0.3">
      <c r="A26" t="s">
        <v>76</v>
      </c>
      <c r="B26" t="s">
        <v>77</v>
      </c>
      <c r="C26" s="57" t="str">
        <f t="shared" si="0"/>
        <v>Lina Wicke</v>
      </c>
      <c r="F26">
        <v>8.9</v>
      </c>
      <c r="G26" t="e">
        <f>VLOOKUP(C26,Teilnehmer!$A$1:$A$200,1,FALSE())</f>
        <v>#N/A</v>
      </c>
      <c r="H26">
        <f t="shared" si="1"/>
        <v>0</v>
      </c>
    </row>
    <row r="27" spans="1:8" x14ac:dyDescent="0.3">
      <c r="A27" t="s">
        <v>92</v>
      </c>
      <c r="B27" t="s">
        <v>93</v>
      </c>
      <c r="C27" s="57" t="str">
        <f t="shared" si="0"/>
        <v>Rosa Landsiedel</v>
      </c>
      <c r="F27">
        <v>8.94</v>
      </c>
      <c r="G27" s="62" t="e">
        <f>VLOOKUP(C27,Teilnehmer!$A$1:$A$200,1,FALSE())</f>
        <v>#N/A</v>
      </c>
      <c r="H27">
        <f t="shared" si="1"/>
        <v>1</v>
      </c>
    </row>
    <row r="28" spans="1:8" x14ac:dyDescent="0.3">
      <c r="A28" t="s">
        <v>139</v>
      </c>
      <c r="B28" t="s">
        <v>140</v>
      </c>
      <c r="C28" s="57" t="str">
        <f t="shared" si="0"/>
        <v>Liv Hofmann</v>
      </c>
      <c r="F28">
        <v>9</v>
      </c>
      <c r="G28" t="e">
        <f>VLOOKUP(C28,Teilnehmer!$A$1:$A$200,1,FALSE())</f>
        <v>#N/A</v>
      </c>
      <c r="H28">
        <f t="shared" si="1"/>
        <v>0</v>
      </c>
    </row>
    <row r="29" spans="1:8" x14ac:dyDescent="0.3">
      <c r="A29" t="s">
        <v>100</v>
      </c>
      <c r="B29" t="s">
        <v>101</v>
      </c>
      <c r="C29" s="57" t="str">
        <f t="shared" si="0"/>
        <v>Marta Bugge</v>
      </c>
      <c r="F29">
        <v>9.02</v>
      </c>
      <c r="G29" t="e">
        <f>VLOOKUP(C29,Teilnehmer!$A$1:$A$200,1,FALSE())</f>
        <v>#N/A</v>
      </c>
      <c r="H29">
        <f t="shared" si="1"/>
        <v>1</v>
      </c>
    </row>
    <row r="30" spans="1:8" x14ac:dyDescent="0.3">
      <c r="A30" t="s">
        <v>64</v>
      </c>
      <c r="B30" t="s">
        <v>65</v>
      </c>
      <c r="C30" s="57" t="str">
        <f t="shared" si="0"/>
        <v>Emmi Illgen</v>
      </c>
      <c r="F30">
        <v>9.0399999999999991</v>
      </c>
      <c r="G30" s="62" t="e">
        <f>VLOOKUP(C30,Teilnehmer!$A$1:$A$200,1,FALSE())</f>
        <v>#N/A</v>
      </c>
      <c r="H30">
        <f t="shared" si="1"/>
        <v>0</v>
      </c>
    </row>
    <row r="31" spans="1:8" x14ac:dyDescent="0.3">
      <c r="A31" t="s">
        <v>53</v>
      </c>
      <c r="B31" t="s">
        <v>78</v>
      </c>
      <c r="C31" s="57" t="str">
        <f t="shared" si="0"/>
        <v>Hanna Schmidt</v>
      </c>
      <c r="F31">
        <v>9.1999999999999993</v>
      </c>
      <c r="G31" t="e">
        <f>VLOOKUP(C31,Teilnehmer!$A$1:$A$200,1,FALSE())</f>
        <v>#N/A</v>
      </c>
      <c r="H31">
        <f t="shared" si="1"/>
        <v>1</v>
      </c>
    </row>
    <row r="32" spans="1:8" x14ac:dyDescent="0.3">
      <c r="A32" t="s">
        <v>50</v>
      </c>
      <c r="B32" t="s">
        <v>51</v>
      </c>
      <c r="C32" s="57" t="str">
        <f t="shared" si="0"/>
        <v>Richard Röse</v>
      </c>
      <c r="F32">
        <v>9.23</v>
      </c>
      <c r="G32" t="e">
        <f>VLOOKUP(C32,Teilnehmer!$A$1:$A$200,1,FALSE())</f>
        <v>#N/A</v>
      </c>
      <c r="H32">
        <f t="shared" si="1"/>
        <v>0</v>
      </c>
    </row>
    <row r="33" spans="1:8" x14ac:dyDescent="0.3">
      <c r="A33" t="s">
        <v>131</v>
      </c>
      <c r="B33" t="s">
        <v>45</v>
      </c>
      <c r="C33" s="57" t="str">
        <f t="shared" si="0"/>
        <v>Luca Günther</v>
      </c>
      <c r="F33">
        <v>9.25</v>
      </c>
      <c r="G33" t="e">
        <f>VLOOKUP(C33,Teilnehmer!$A$1:$A$200,1,FALSE())</f>
        <v>#N/A</v>
      </c>
      <c r="H33">
        <f t="shared" si="1"/>
        <v>1</v>
      </c>
    </row>
    <row r="34" spans="1:8" x14ac:dyDescent="0.3">
      <c r="A34" t="s">
        <v>35</v>
      </c>
      <c r="B34" t="s">
        <v>143</v>
      </c>
      <c r="C34" s="57" t="str">
        <f t="shared" si="0"/>
        <v>Finn Marlon Lerch</v>
      </c>
      <c r="F34">
        <v>9.43</v>
      </c>
      <c r="G34" t="e">
        <f>VLOOKUP(C34,Teilnehmer!$A$1:$A$200,1,FALSE())</f>
        <v>#N/A</v>
      </c>
      <c r="H34">
        <f t="shared" ref="H34:H54" si="2">MOD(ROW(),2)</f>
        <v>0</v>
      </c>
    </row>
    <row r="35" spans="1:8" x14ac:dyDescent="0.3">
      <c r="A35" t="s">
        <v>124</v>
      </c>
      <c r="B35" t="s">
        <v>125</v>
      </c>
      <c r="C35" s="57" t="str">
        <f t="shared" si="0"/>
        <v>Mathilda Kraft</v>
      </c>
      <c r="F35">
        <v>9.5500000000000007</v>
      </c>
      <c r="G35" t="e">
        <f>VLOOKUP(C35,Teilnehmer!$A$1:$A$200,1,FALSE())</f>
        <v>#N/A</v>
      </c>
      <c r="H35">
        <f t="shared" si="2"/>
        <v>1</v>
      </c>
    </row>
    <row r="36" spans="1:8" x14ac:dyDescent="0.3">
      <c r="A36" t="s">
        <v>94</v>
      </c>
      <c r="B36" t="s">
        <v>95</v>
      </c>
      <c r="C36" s="57" t="str">
        <f t="shared" si="0"/>
        <v>Valerie Röhrig</v>
      </c>
      <c r="F36">
        <v>9.56</v>
      </c>
      <c r="G36" t="e">
        <f>VLOOKUP(C36,Teilnehmer!$A$1:$A$200,1,FALSE())</f>
        <v>#N/A</v>
      </c>
      <c r="H36">
        <f t="shared" si="2"/>
        <v>0</v>
      </c>
    </row>
    <row r="37" spans="1:8" x14ac:dyDescent="0.3">
      <c r="A37" t="s">
        <v>53</v>
      </c>
      <c r="B37" t="s">
        <v>80</v>
      </c>
      <c r="C37" s="57" t="str">
        <f t="shared" si="0"/>
        <v>Mila Schmidt</v>
      </c>
      <c r="F37">
        <v>9.57</v>
      </c>
      <c r="G37" t="e">
        <f>VLOOKUP(C37,Teilnehmer!$A$1:$A$200,1,FALSE())</f>
        <v>#N/A</v>
      </c>
      <c r="H37">
        <f t="shared" si="2"/>
        <v>1</v>
      </c>
    </row>
    <row r="38" spans="1:8" x14ac:dyDescent="0.3">
      <c r="A38" t="s">
        <v>104</v>
      </c>
      <c r="B38" t="s">
        <v>105</v>
      </c>
      <c r="C38" s="57" t="str">
        <f t="shared" si="0"/>
        <v>Leana Hainbuch</v>
      </c>
      <c r="F38">
        <v>9.67</v>
      </c>
      <c r="G38" t="e">
        <f>VLOOKUP(C38,Teilnehmer!$A$1:$A$200,1,FALSE())</f>
        <v>#N/A</v>
      </c>
      <c r="H38">
        <f t="shared" si="2"/>
        <v>0</v>
      </c>
    </row>
    <row r="39" spans="1:8" x14ac:dyDescent="0.3">
      <c r="A39" t="s">
        <v>62</v>
      </c>
      <c r="B39" t="s">
        <v>63</v>
      </c>
      <c r="C39" s="57" t="str">
        <f t="shared" si="0"/>
        <v>Emil Ortwein</v>
      </c>
      <c r="F39">
        <v>9.85</v>
      </c>
      <c r="G39" t="e">
        <f>VLOOKUP(C39,Teilnehmer!$A$1:$A$200,1,FALSE())</f>
        <v>#N/A</v>
      </c>
      <c r="H39">
        <f t="shared" si="2"/>
        <v>1</v>
      </c>
    </row>
    <row r="40" spans="1:8" x14ac:dyDescent="0.3">
      <c r="A40" t="s">
        <v>132</v>
      </c>
      <c r="B40" t="s">
        <v>133</v>
      </c>
      <c r="C40" s="57" t="str">
        <f t="shared" si="0"/>
        <v>Hannes Wilhelm</v>
      </c>
      <c r="F40">
        <v>9.94</v>
      </c>
      <c r="G40" t="e">
        <f>VLOOKUP(C40,Teilnehmer!$A$1:$A$200,1,FALSE())</f>
        <v>#N/A</v>
      </c>
      <c r="H40">
        <f t="shared" si="2"/>
        <v>0</v>
      </c>
    </row>
    <row r="41" spans="1:8" x14ac:dyDescent="0.3">
      <c r="A41" t="s">
        <v>59</v>
      </c>
      <c r="B41" t="s">
        <v>60</v>
      </c>
      <c r="C41" s="57" t="str">
        <f t="shared" si="0"/>
        <v>Marlon Rausch</v>
      </c>
      <c r="F41">
        <v>10.09</v>
      </c>
      <c r="G41" t="e">
        <f>VLOOKUP(C41,Teilnehmer!$A$1:$A$200,1,FALSE())</f>
        <v>#N/A</v>
      </c>
      <c r="H41">
        <f t="shared" si="2"/>
        <v>1</v>
      </c>
    </row>
    <row r="42" spans="1:8" x14ac:dyDescent="0.3">
      <c r="A42" t="s">
        <v>127</v>
      </c>
      <c r="B42" t="s">
        <v>128</v>
      </c>
      <c r="C42" s="57" t="str">
        <f t="shared" si="0"/>
        <v>Sophie Eydt</v>
      </c>
      <c r="F42">
        <v>10.44</v>
      </c>
      <c r="G42" t="e">
        <f>VLOOKUP(C42,Teilnehmer!$A$1:$A$200,1,FALSE())</f>
        <v>#N/A</v>
      </c>
      <c r="H42">
        <f t="shared" si="2"/>
        <v>0</v>
      </c>
    </row>
    <row r="43" spans="1:8" x14ac:dyDescent="0.3">
      <c r="A43" t="s">
        <v>108</v>
      </c>
      <c r="B43" t="s">
        <v>109</v>
      </c>
      <c r="C43" s="57" t="str">
        <f t="shared" si="0"/>
        <v>Helena Heddrich</v>
      </c>
      <c r="F43">
        <v>10.8</v>
      </c>
      <c r="G43" t="e">
        <f>VLOOKUP(C43,Teilnehmer!$A$1:$A$200,1,FALSE())</f>
        <v>#N/A</v>
      </c>
      <c r="H43">
        <f t="shared" si="2"/>
        <v>1</v>
      </c>
    </row>
    <row r="44" spans="1:8" x14ac:dyDescent="0.3">
      <c r="A44" t="s">
        <v>148</v>
      </c>
      <c r="B44" t="s">
        <v>149</v>
      </c>
      <c r="C44" s="57" t="str">
        <f t="shared" si="0"/>
        <v>Merle Langefeld</v>
      </c>
      <c r="F44">
        <v>11.36</v>
      </c>
      <c r="G44" t="e">
        <f>VLOOKUP(C44,Teilnehmer!$A$1:$A$200,1,FALSE())</f>
        <v>#N/A</v>
      </c>
      <c r="H44">
        <f t="shared" si="2"/>
        <v>0</v>
      </c>
    </row>
    <row r="45" spans="1:8" x14ac:dyDescent="0.3">
      <c r="A45" t="s">
        <v>81</v>
      </c>
      <c r="B45" t="s">
        <v>82</v>
      </c>
      <c r="C45" s="57" t="str">
        <f t="shared" si="0"/>
        <v>Marie Scheuermann</v>
      </c>
      <c r="F45">
        <v>11.59</v>
      </c>
      <c r="G45" t="e">
        <f>VLOOKUP(C45,Teilnehmer!$A$1:$A$200,1,FALSE())</f>
        <v>#N/A</v>
      </c>
      <c r="H45">
        <f t="shared" si="2"/>
        <v>1</v>
      </c>
    </row>
    <row r="46" spans="1:8" x14ac:dyDescent="0.3">
      <c r="A46" t="s">
        <v>98</v>
      </c>
      <c r="B46" t="s">
        <v>99</v>
      </c>
      <c r="C46" s="57" t="str">
        <f t="shared" si="0"/>
        <v>Lisann Ahne</v>
      </c>
      <c r="F46">
        <v>11.79</v>
      </c>
      <c r="G46" t="e">
        <f>VLOOKUP(C46,Teilnehmer!$A$1:$A$200,1,FALSE())</f>
        <v>#N/A</v>
      </c>
      <c r="H46">
        <f t="shared" si="2"/>
        <v>0</v>
      </c>
    </row>
    <row r="47" spans="1:8" x14ac:dyDescent="0.3">
      <c r="A47" t="s">
        <v>112</v>
      </c>
      <c r="B47" t="s">
        <v>113</v>
      </c>
      <c r="C47" s="57" t="str">
        <f t="shared" si="0"/>
        <v>Annika Dickhaut</v>
      </c>
      <c r="F47">
        <v>12.51</v>
      </c>
      <c r="G47" t="e">
        <f>VLOOKUP(C47,Teilnehmer!$A$1:$A$200,1,FALSE())</f>
        <v>#N/A</v>
      </c>
      <c r="H47">
        <f t="shared" si="2"/>
        <v>1</v>
      </c>
    </row>
    <row r="48" spans="1:8" x14ac:dyDescent="0.3">
      <c r="A48" t="s">
        <v>129</v>
      </c>
      <c r="B48" t="s">
        <v>130</v>
      </c>
      <c r="C48" s="57" t="str">
        <f t="shared" si="0"/>
        <v>Leila Trabes</v>
      </c>
      <c r="F48">
        <v>50</v>
      </c>
      <c r="G48" t="e">
        <f>VLOOKUP(C48,Teilnehmer!$A$1:$A$200,1,FALSE())</f>
        <v>#N/A</v>
      </c>
      <c r="H48">
        <f t="shared" si="2"/>
        <v>0</v>
      </c>
    </row>
    <row r="49" spans="1:8" x14ac:dyDescent="0.3">
      <c r="A49" t="s">
        <v>40</v>
      </c>
      <c r="B49" t="s">
        <v>41</v>
      </c>
      <c r="C49" s="57" t="str">
        <f t="shared" si="0"/>
        <v>Thomas Steinacker</v>
      </c>
      <c r="F49">
        <v>50</v>
      </c>
      <c r="G49" t="e">
        <f>VLOOKUP(C49,Teilnehmer!$A$1:$A$200,1,FALSE())</f>
        <v>#N/A</v>
      </c>
      <c r="H49">
        <f t="shared" si="2"/>
        <v>1</v>
      </c>
    </row>
    <row r="50" spans="1:8" x14ac:dyDescent="0.3">
      <c r="G50">
        <f>VLOOKUP(C50,Teilnehmer!$A$1:$A$200,1,FALSE())</f>
        <v>0</v>
      </c>
      <c r="H50">
        <f t="shared" si="2"/>
        <v>0</v>
      </c>
    </row>
    <row r="51" spans="1:8" x14ac:dyDescent="0.3">
      <c r="G51">
        <f>VLOOKUP(C51,Teilnehmer!$A$1:$A$200,1,FALSE())</f>
        <v>0</v>
      </c>
      <c r="H51">
        <f t="shared" si="2"/>
        <v>1</v>
      </c>
    </row>
    <row r="52" spans="1:8" x14ac:dyDescent="0.3">
      <c r="G52">
        <f>VLOOKUP(C52,Teilnehmer!$A$1:$A$200,1,FALSE())</f>
        <v>0</v>
      </c>
      <c r="H52">
        <f t="shared" si="2"/>
        <v>0</v>
      </c>
    </row>
    <row r="53" spans="1:8" x14ac:dyDescent="0.3">
      <c r="G53">
        <f>VLOOKUP(C53,Teilnehmer!$A$1:$A$200,1,FALSE())</f>
        <v>0</v>
      </c>
      <c r="H53">
        <f t="shared" si="2"/>
        <v>1</v>
      </c>
    </row>
    <row r="54" spans="1:8" x14ac:dyDescent="0.3">
      <c r="G54">
        <f>VLOOKUP(C54,Teilnehmer!$A$1:$A$200,1,FALSE())</f>
        <v>0</v>
      </c>
      <c r="H54">
        <f t="shared" si="2"/>
        <v>0</v>
      </c>
    </row>
  </sheetData>
  <autoFilter ref="A1:F30" xr:uid="{00000000-0009-0000-0000-00000D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161</v>
      </c>
      <c r="B1" s="57" t="s">
        <v>153</v>
      </c>
      <c r="C1" s="57" t="str">
        <f t="shared" ref="C1:C33" si="0">B1&amp;" "&amp;A1</f>
        <v>Hochsprung TU10_Angersbach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B2" t="s">
        <v>26</v>
      </c>
      <c r="C2" s="57" t="str">
        <f t="shared" si="0"/>
        <v xml:space="preserve">Jakob </v>
      </c>
      <c r="F2">
        <v>1.3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27</v>
      </c>
      <c r="B3" t="s">
        <v>28</v>
      </c>
      <c r="C3" s="57" t="str">
        <f t="shared" si="0"/>
        <v>Malte Krusche</v>
      </c>
      <c r="F3">
        <v>1.1499999999999999</v>
      </c>
      <c r="G3" t="e">
        <f>VLOOKUP(C3,Teilnehmer!$A$1:$A$200,1,FALSE())</f>
        <v>#N/A</v>
      </c>
      <c r="H3">
        <f t="shared" si="1"/>
        <v>1</v>
      </c>
    </row>
    <row r="4" spans="1:8" x14ac:dyDescent="0.3">
      <c r="A4" t="s">
        <v>72</v>
      </c>
      <c r="B4" t="s">
        <v>73</v>
      </c>
      <c r="C4" s="57" t="str">
        <f t="shared" si="0"/>
        <v>Ida Weiland</v>
      </c>
      <c r="F4">
        <v>1.1499999999999999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66</v>
      </c>
      <c r="B5" t="s">
        <v>67</v>
      </c>
      <c r="C5" s="57" t="str">
        <f t="shared" si="0"/>
        <v>Nora Pettermann</v>
      </c>
      <c r="F5">
        <v>1.1499999999999999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48</v>
      </c>
      <c r="B6" t="s">
        <v>49</v>
      </c>
      <c r="C6" s="57" t="str">
        <f t="shared" si="0"/>
        <v>Maximilian Gilbert</v>
      </c>
      <c r="F6">
        <v>1.1499999999999999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68</v>
      </c>
      <c r="B7" t="s">
        <v>69</v>
      </c>
      <c r="C7" s="57" t="str">
        <f t="shared" si="0"/>
        <v>Liel Möller</v>
      </c>
      <c r="F7">
        <v>1.1499999999999999</v>
      </c>
      <c r="G7" s="62" t="e">
        <f>VLOOKUP(C7,Teilnehmer!$A$1:$A$200,1,FALSE())</f>
        <v>#N/A</v>
      </c>
      <c r="H7">
        <f t="shared" si="1"/>
        <v>1</v>
      </c>
    </row>
    <row r="8" spans="1:8" x14ac:dyDescent="0.3">
      <c r="A8" t="s">
        <v>70</v>
      </c>
      <c r="B8" t="s">
        <v>71</v>
      </c>
      <c r="C8" s="57" t="str">
        <f t="shared" si="0"/>
        <v>Pauline Heiß</v>
      </c>
      <c r="F8">
        <v>1.1499999999999999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119</v>
      </c>
      <c r="B9" t="s">
        <v>120</v>
      </c>
      <c r="C9" s="57" t="str">
        <f t="shared" si="0"/>
        <v>Lena Zielinski</v>
      </c>
      <c r="F9">
        <v>1.1499999999999999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134</v>
      </c>
      <c r="B10" t="s">
        <v>135</v>
      </c>
      <c r="C10" s="57" t="str">
        <f t="shared" si="0"/>
        <v>Charlotte Loll</v>
      </c>
      <c r="F10">
        <v>1.1000000000000001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38</v>
      </c>
      <c r="B11" t="s">
        <v>39</v>
      </c>
      <c r="C11" s="57" t="str">
        <f t="shared" si="0"/>
        <v>Lucas Bernhardt</v>
      </c>
      <c r="F11">
        <v>1.1000000000000001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35</v>
      </c>
      <c r="B12" t="s">
        <v>143</v>
      </c>
      <c r="C12" s="57" t="str">
        <f t="shared" si="0"/>
        <v>Finn Marlon Lerch</v>
      </c>
      <c r="F12">
        <v>1.1000000000000001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74</v>
      </c>
      <c r="B13" t="s">
        <v>75</v>
      </c>
      <c r="C13" s="57" t="str">
        <f t="shared" si="0"/>
        <v>Ella Renker</v>
      </c>
      <c r="F13">
        <v>1.1000000000000001</v>
      </c>
      <c r="G13" s="62" t="e">
        <f>VLOOKUP(C13,Teilnehmer!$A$1:$A$200,1,FALSE())</f>
        <v>#N/A</v>
      </c>
      <c r="H13">
        <f t="shared" si="1"/>
        <v>1</v>
      </c>
    </row>
    <row r="14" spans="1:8" x14ac:dyDescent="0.3">
      <c r="A14" t="s">
        <v>55</v>
      </c>
      <c r="B14" t="s">
        <v>56</v>
      </c>
      <c r="C14" s="57" t="str">
        <f t="shared" si="0"/>
        <v>Liam Hess</v>
      </c>
      <c r="F14">
        <v>1.1000000000000001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151</v>
      </c>
      <c r="B15" t="s">
        <v>152</v>
      </c>
      <c r="C15" s="57" t="str">
        <f t="shared" si="0"/>
        <v>Aris Donath</v>
      </c>
      <c r="F15">
        <v>1.05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46</v>
      </c>
      <c r="B16" t="s">
        <v>47</v>
      </c>
      <c r="C16" s="57" t="str">
        <f t="shared" si="0"/>
        <v>Jonathan Dehnel</v>
      </c>
      <c r="F16">
        <v>1.05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29</v>
      </c>
      <c r="B17" t="s">
        <v>30</v>
      </c>
      <c r="C17" s="57" t="str">
        <f t="shared" si="0"/>
        <v>Max Grabow</v>
      </c>
      <c r="F17">
        <v>1.05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85</v>
      </c>
      <c r="B18" t="s">
        <v>86</v>
      </c>
      <c r="C18" s="57" t="str">
        <f t="shared" si="0"/>
        <v>Emma Zimmermann</v>
      </c>
      <c r="F18">
        <v>1.05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122</v>
      </c>
      <c r="B19" t="s">
        <v>123</v>
      </c>
      <c r="C19" s="57" t="str">
        <f t="shared" si="0"/>
        <v>Konrad Reuber</v>
      </c>
      <c r="F19">
        <v>1.05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92</v>
      </c>
      <c r="B20" t="s">
        <v>93</v>
      </c>
      <c r="C20" s="57" t="str">
        <f t="shared" si="0"/>
        <v>Rosa Landsiedel</v>
      </c>
      <c r="F20">
        <v>1.05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88</v>
      </c>
      <c r="B21" t="s">
        <v>89</v>
      </c>
      <c r="C21" s="57" t="str">
        <f t="shared" si="0"/>
        <v>Franziska Stark</v>
      </c>
      <c r="F21">
        <v>1.05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t="s">
        <v>126</v>
      </c>
      <c r="B22" t="s">
        <v>116</v>
      </c>
      <c r="C22" s="57" t="str">
        <f t="shared" si="0"/>
        <v>Paul Göbel</v>
      </c>
      <c r="F22">
        <v>1.05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62</v>
      </c>
      <c r="B23" t="s">
        <v>63</v>
      </c>
      <c r="C23" s="57" t="str">
        <f t="shared" si="0"/>
        <v>Emil Ortwein</v>
      </c>
      <c r="F23">
        <v>1.05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t="s">
        <v>53</v>
      </c>
      <c r="B24" t="s">
        <v>78</v>
      </c>
      <c r="C24" s="57" t="str">
        <f t="shared" si="0"/>
        <v>Hanna Schmidt</v>
      </c>
      <c r="F24">
        <v>1.05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64</v>
      </c>
      <c r="B25" t="s">
        <v>65</v>
      </c>
      <c r="C25" s="57" t="str">
        <f t="shared" si="0"/>
        <v>Emmi Illgen</v>
      </c>
      <c r="F25">
        <v>1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83</v>
      </c>
      <c r="B26" t="s">
        <v>84</v>
      </c>
      <c r="C26" s="57" t="str">
        <f t="shared" si="0"/>
        <v>Paula Weppler</v>
      </c>
      <c r="F26">
        <v>1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139</v>
      </c>
      <c r="B27" t="s">
        <v>140</v>
      </c>
      <c r="C27" s="57" t="str">
        <f t="shared" si="0"/>
        <v>Liv Hofmann</v>
      </c>
      <c r="F27">
        <v>1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124</v>
      </c>
      <c r="B28" t="s">
        <v>125</v>
      </c>
      <c r="C28" s="57" t="str">
        <f t="shared" si="0"/>
        <v>Mathilda Kraft</v>
      </c>
      <c r="F28">
        <v>1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53</v>
      </c>
      <c r="B29" t="s">
        <v>54</v>
      </c>
      <c r="C29" s="57" t="str">
        <f t="shared" si="0"/>
        <v>Caspar Schmidt</v>
      </c>
      <c r="F29">
        <v>1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147</v>
      </c>
      <c r="B30" t="s">
        <v>133</v>
      </c>
      <c r="C30" s="57" t="str">
        <f t="shared" si="0"/>
        <v>Hannes Braun</v>
      </c>
      <c r="F30">
        <v>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90</v>
      </c>
      <c r="B31" t="s">
        <v>91</v>
      </c>
      <c r="C31" s="57" t="str">
        <f t="shared" si="0"/>
        <v>Finja Dickert</v>
      </c>
      <c r="F31">
        <v>1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44</v>
      </c>
      <c r="B32" t="s">
        <v>45</v>
      </c>
      <c r="C32" s="57" t="str">
        <f t="shared" si="0"/>
        <v>Luca Habl</v>
      </c>
      <c r="F32">
        <v>1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131</v>
      </c>
      <c r="B33" t="s">
        <v>45</v>
      </c>
      <c r="C33" s="57" t="str">
        <f t="shared" si="0"/>
        <v>Luca Günther</v>
      </c>
      <c r="F33">
        <v>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76</v>
      </c>
      <c r="B34" t="s">
        <v>77</v>
      </c>
      <c r="C34" s="57" t="str">
        <f t="shared" ref="C34:C46" si="2">B34&amp;" "&amp;A34</f>
        <v>Lina Wicke</v>
      </c>
      <c r="F34">
        <v>1</v>
      </c>
      <c r="G34" s="62" t="e">
        <f>VLOOKUP(C34,Teilnehmer!$A$1:$A$200,1,FALSE())</f>
        <v>#N/A</v>
      </c>
      <c r="H34" s="62">
        <f t="shared" ref="H34:H46" si="3">MOD(ROW(),2)</f>
        <v>0</v>
      </c>
    </row>
    <row r="35" spans="1:8" x14ac:dyDescent="0.3">
      <c r="A35" t="s">
        <v>81</v>
      </c>
      <c r="B35" t="s">
        <v>82</v>
      </c>
      <c r="C35" s="57" t="str">
        <f t="shared" si="2"/>
        <v>Marie Scheuermann</v>
      </c>
      <c r="F35">
        <v>0.95</v>
      </c>
      <c r="G35" s="62" t="e">
        <f>VLOOKUP(C35,Teilnehmer!$A$1:$A$200,1,FALSE())</f>
        <v>#N/A</v>
      </c>
      <c r="H35" s="62">
        <f t="shared" si="3"/>
        <v>1</v>
      </c>
    </row>
    <row r="36" spans="1:8" x14ac:dyDescent="0.3">
      <c r="A36" t="s">
        <v>127</v>
      </c>
      <c r="B36" t="s">
        <v>128</v>
      </c>
      <c r="C36" s="57" t="str">
        <f t="shared" si="2"/>
        <v>Sophie Eydt</v>
      </c>
      <c r="F36">
        <v>0.95</v>
      </c>
      <c r="G36" s="62" t="e">
        <f>VLOOKUP(C36,Teilnehmer!$A$1:$A$200,1,FALSE())</f>
        <v>#N/A</v>
      </c>
      <c r="H36" s="62">
        <f t="shared" si="3"/>
        <v>0</v>
      </c>
    </row>
    <row r="37" spans="1:8" x14ac:dyDescent="0.3">
      <c r="A37" t="s">
        <v>59</v>
      </c>
      <c r="B37" t="s">
        <v>60</v>
      </c>
      <c r="C37" s="57" t="str">
        <f t="shared" si="2"/>
        <v>Marlon Rausch</v>
      </c>
      <c r="F37">
        <v>0.95</v>
      </c>
      <c r="G37" s="62" t="e">
        <f>VLOOKUP(C37,Teilnehmer!$A$1:$A$200,1,FALSE())</f>
        <v>#N/A</v>
      </c>
      <c r="H37" s="62">
        <f t="shared" si="3"/>
        <v>1</v>
      </c>
    </row>
    <row r="38" spans="1:8" x14ac:dyDescent="0.3">
      <c r="A38" t="s">
        <v>132</v>
      </c>
      <c r="B38" t="s">
        <v>133</v>
      </c>
      <c r="C38" s="57" t="str">
        <f t="shared" si="2"/>
        <v>Hannes Wilhelm</v>
      </c>
      <c r="F38">
        <v>0.95</v>
      </c>
      <c r="G38" s="62" t="e">
        <f>VLOOKUP(C38,Teilnehmer!$A$1:$A$200,1,FALSE())</f>
        <v>#N/A</v>
      </c>
      <c r="H38" s="62">
        <f t="shared" si="3"/>
        <v>0</v>
      </c>
    </row>
    <row r="39" spans="1:8" x14ac:dyDescent="0.3">
      <c r="A39" t="s">
        <v>50</v>
      </c>
      <c r="B39" t="s">
        <v>51</v>
      </c>
      <c r="C39" s="57" t="str">
        <f t="shared" si="2"/>
        <v>Richard Röse</v>
      </c>
      <c r="F39">
        <v>0.95</v>
      </c>
      <c r="G39" s="62" t="e">
        <f>VLOOKUP(C39,Teilnehmer!$A$1:$A$200,1,FALSE())</f>
        <v>#N/A</v>
      </c>
      <c r="H39" s="62">
        <f t="shared" si="3"/>
        <v>1</v>
      </c>
    </row>
    <row r="40" spans="1:8" x14ac:dyDescent="0.3">
      <c r="A40" t="s">
        <v>148</v>
      </c>
      <c r="B40" t="s">
        <v>149</v>
      </c>
      <c r="C40" s="57" t="str">
        <f t="shared" si="2"/>
        <v>Merle Langefeld</v>
      </c>
      <c r="F40">
        <v>0.85</v>
      </c>
      <c r="G40" s="62" t="e">
        <f>VLOOKUP(C40,Teilnehmer!$A$1:$A$200,1,FALSE())</f>
        <v>#N/A</v>
      </c>
      <c r="H40" s="62">
        <f t="shared" si="3"/>
        <v>0</v>
      </c>
    </row>
    <row r="41" spans="1:8" x14ac:dyDescent="0.3">
      <c r="A41" t="s">
        <v>53</v>
      </c>
      <c r="B41" t="s">
        <v>80</v>
      </c>
      <c r="C41" s="57" t="str">
        <f t="shared" si="2"/>
        <v>Mila Schmidt</v>
      </c>
      <c r="F41">
        <v>0.85</v>
      </c>
      <c r="G41" s="62" t="e">
        <f>VLOOKUP(C41,Teilnehmer!$A$1:$A$200,1,FALSE())</f>
        <v>#N/A</v>
      </c>
      <c r="H41" s="62">
        <f t="shared" si="3"/>
        <v>1</v>
      </c>
    </row>
    <row r="42" spans="1:8" x14ac:dyDescent="0.3">
      <c r="A42" t="s">
        <v>100</v>
      </c>
      <c r="B42" t="s">
        <v>101</v>
      </c>
      <c r="C42" s="57" t="str">
        <f t="shared" si="2"/>
        <v>Marta Bugge</v>
      </c>
      <c r="F42">
        <v>0.85</v>
      </c>
      <c r="G42" s="62" t="e">
        <f>VLOOKUP(C42,Teilnehmer!$A$1:$A$200,1,FALSE())</f>
        <v>#N/A</v>
      </c>
      <c r="H42" s="62">
        <f t="shared" si="3"/>
        <v>0</v>
      </c>
    </row>
    <row r="43" spans="1:8" x14ac:dyDescent="0.3">
      <c r="A43" t="s">
        <v>94</v>
      </c>
      <c r="B43" t="s">
        <v>95</v>
      </c>
      <c r="C43" s="57" t="str">
        <f t="shared" si="2"/>
        <v>Valerie Röhrig</v>
      </c>
      <c r="F43">
        <v>0.85</v>
      </c>
      <c r="G43" s="62" t="e">
        <f>VLOOKUP(C43,Teilnehmer!$A$1:$A$200,1,FALSE())</f>
        <v>#N/A</v>
      </c>
      <c r="H43" s="62">
        <f t="shared" si="3"/>
        <v>1</v>
      </c>
    </row>
    <row r="44" spans="1:8" x14ac:dyDescent="0.3">
      <c r="A44" t="s">
        <v>104</v>
      </c>
      <c r="B44" t="s">
        <v>105</v>
      </c>
      <c r="C44" s="57" t="str">
        <f t="shared" si="2"/>
        <v>Leana Hainbuch</v>
      </c>
      <c r="F44">
        <v>0.75</v>
      </c>
      <c r="G44" s="62" t="e">
        <f>VLOOKUP(C44,Teilnehmer!$A$1:$A$200,1,FALSE())</f>
        <v>#N/A</v>
      </c>
      <c r="H44" s="62">
        <f t="shared" si="3"/>
        <v>0</v>
      </c>
    </row>
    <row r="45" spans="1:8" x14ac:dyDescent="0.3">
      <c r="A45" t="s">
        <v>112</v>
      </c>
      <c r="B45" t="s">
        <v>113</v>
      </c>
      <c r="C45" s="57" t="str">
        <f t="shared" si="2"/>
        <v>Annika Dickhaut</v>
      </c>
      <c r="F45">
        <v>0.75</v>
      </c>
      <c r="G45" s="62" t="e">
        <f>VLOOKUP(C45,Teilnehmer!$A$1:$A$200,1,FALSE())</f>
        <v>#N/A</v>
      </c>
      <c r="H45" s="62">
        <f t="shared" si="3"/>
        <v>1</v>
      </c>
    </row>
    <row r="46" spans="1:8" x14ac:dyDescent="0.3">
      <c r="A46" t="s">
        <v>98</v>
      </c>
      <c r="B46" t="s">
        <v>99</v>
      </c>
      <c r="C46" s="57" t="str">
        <f t="shared" si="2"/>
        <v>Lisann Ahne</v>
      </c>
      <c r="F46">
        <v>0.75</v>
      </c>
      <c r="G46" s="62" t="e">
        <f>VLOOKUP(C46,Teilnehmer!$A$1:$A$200,1,FALSE())</f>
        <v>#N/A</v>
      </c>
      <c r="H46" s="62">
        <f t="shared" si="3"/>
        <v>0</v>
      </c>
    </row>
    <row r="47" spans="1:8" x14ac:dyDescent="0.3">
      <c r="C47" s="57"/>
      <c r="G47" s="62"/>
      <c r="H47" s="62"/>
    </row>
    <row r="48" spans="1:8" x14ac:dyDescent="0.3">
      <c r="C48" s="57"/>
      <c r="G48" s="62"/>
      <c r="H48" s="62"/>
    </row>
    <row r="49" spans="3:8" x14ac:dyDescent="0.3">
      <c r="C49" s="57"/>
      <c r="G49" s="62"/>
      <c r="H49" s="62"/>
    </row>
  </sheetData>
  <autoFilter ref="A1:H49" xr:uid="{00000000-0009-0000-0000-00000E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162</v>
      </c>
      <c r="B1" t="s">
        <v>156</v>
      </c>
      <c r="C1" t="str">
        <f t="shared" ref="C1" si="0">B1&amp;" "&amp;A1</f>
        <v>Stab TU10_Lauterbach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B2" t="s">
        <v>28</v>
      </c>
      <c r="C2" s="62" t="str">
        <f t="shared" ref="C2:C47" si="1">B2&amp;" "&amp;A2</f>
        <v xml:space="preserve">Malte </v>
      </c>
      <c r="D2" t="s">
        <v>21</v>
      </c>
      <c r="E2">
        <v>2014</v>
      </c>
      <c r="F2">
        <v>7.75</v>
      </c>
      <c r="G2" t="e">
        <f>VLOOKUP(C2,Teilnehmer!$A$1:$A$200,1,FALSE())</f>
        <v>#N/A</v>
      </c>
      <c r="H2">
        <f t="shared" ref="H2:H47" si="2">MOD(ROW(),2)</f>
        <v>0</v>
      </c>
    </row>
    <row r="3" spans="1:8" x14ac:dyDescent="0.3">
      <c r="A3" t="s">
        <v>29</v>
      </c>
      <c r="B3" t="s">
        <v>30</v>
      </c>
      <c r="C3" s="62" t="str">
        <f t="shared" si="1"/>
        <v>Max Grabow</v>
      </c>
      <c r="D3" t="s">
        <v>21</v>
      </c>
      <c r="E3">
        <v>2014</v>
      </c>
      <c r="F3">
        <v>7.21</v>
      </c>
      <c r="G3" s="62" t="e">
        <f>VLOOKUP(C3,Teilnehmer!$A$1:$A$200,1,FALSE())</f>
        <v>#N/A</v>
      </c>
      <c r="H3">
        <f t="shared" si="2"/>
        <v>1</v>
      </c>
    </row>
    <row r="4" spans="1:8" x14ac:dyDescent="0.3">
      <c r="A4" t="s">
        <v>38</v>
      </c>
      <c r="B4" t="s">
        <v>39</v>
      </c>
      <c r="C4" s="62" t="str">
        <f t="shared" si="1"/>
        <v>Lucas Bernhardt</v>
      </c>
      <c r="D4" t="s">
        <v>21</v>
      </c>
      <c r="E4">
        <v>2014</v>
      </c>
      <c r="F4">
        <v>6.86</v>
      </c>
      <c r="G4" s="62" t="e">
        <f>VLOOKUP(C4,Teilnehmer!$A$1:$A$200,1,FALSE())</f>
        <v>#N/A</v>
      </c>
      <c r="H4">
        <f t="shared" si="2"/>
        <v>0</v>
      </c>
    </row>
    <row r="5" spans="1:8" x14ac:dyDescent="0.3">
      <c r="A5" t="s">
        <v>31</v>
      </c>
      <c r="B5" t="s">
        <v>32</v>
      </c>
      <c r="C5" s="62" t="str">
        <f t="shared" si="1"/>
        <v>Thore Splitt</v>
      </c>
      <c r="D5" t="s">
        <v>21</v>
      </c>
      <c r="E5">
        <v>2014</v>
      </c>
      <c r="F5">
        <v>6.4</v>
      </c>
      <c r="G5" s="62" t="e">
        <f>VLOOKUP(C5,Teilnehmer!$A$1:$A$200,1,FALSE())</f>
        <v>#N/A</v>
      </c>
      <c r="H5">
        <f t="shared" si="2"/>
        <v>1</v>
      </c>
    </row>
    <row r="6" spans="1:8" x14ac:dyDescent="0.3">
      <c r="A6" t="s">
        <v>33</v>
      </c>
      <c r="B6" t="s">
        <v>34</v>
      </c>
      <c r="C6" s="62" t="str">
        <f t="shared" si="1"/>
        <v>Rami Hasoun</v>
      </c>
      <c r="D6" t="s">
        <v>21</v>
      </c>
      <c r="E6">
        <v>2014</v>
      </c>
      <c r="F6">
        <v>5.25</v>
      </c>
      <c r="G6" t="e">
        <f>VLOOKUP(C6,Teilnehmer!$A$1:$A$200,1,FALSE())</f>
        <v>#N/A</v>
      </c>
      <c r="H6">
        <f t="shared" si="2"/>
        <v>0</v>
      </c>
    </row>
    <row r="7" spans="1:8" x14ac:dyDescent="0.3">
      <c r="A7" t="s">
        <v>131</v>
      </c>
      <c r="B7" t="s">
        <v>45</v>
      </c>
      <c r="C7" s="62" t="str">
        <f t="shared" si="1"/>
        <v>Luca Günther</v>
      </c>
      <c r="D7" t="s">
        <v>21</v>
      </c>
      <c r="E7">
        <v>2014</v>
      </c>
      <c r="F7">
        <v>4.8499999999999996</v>
      </c>
      <c r="G7" t="e">
        <f>VLOOKUP(C7,Teilnehmer!$A$1:$A$200,1,FALSE())</f>
        <v>#N/A</v>
      </c>
      <c r="H7">
        <f t="shared" si="2"/>
        <v>1</v>
      </c>
    </row>
    <row r="8" spans="1:8" x14ac:dyDescent="0.3">
      <c r="A8" t="s">
        <v>48</v>
      </c>
      <c r="B8" t="s">
        <v>49</v>
      </c>
      <c r="C8" s="62" t="str">
        <f t="shared" si="1"/>
        <v>Maximilian Gilbert</v>
      </c>
      <c r="D8" t="s">
        <v>21</v>
      </c>
      <c r="E8">
        <v>2015</v>
      </c>
      <c r="F8">
        <v>6.47</v>
      </c>
      <c r="G8" t="e">
        <f>VLOOKUP(C8,Teilnehmer!$A$1:$A$200,1,FALSE())</f>
        <v>#N/A</v>
      </c>
      <c r="H8">
        <f t="shared" si="2"/>
        <v>0</v>
      </c>
    </row>
    <row r="9" spans="1:8" x14ac:dyDescent="0.3">
      <c r="A9" t="s">
        <v>117</v>
      </c>
      <c r="B9" t="s">
        <v>118</v>
      </c>
      <c r="C9" s="62" t="str">
        <f t="shared" si="1"/>
        <v>Sinan Türkmen</v>
      </c>
      <c r="D9" t="s">
        <v>21</v>
      </c>
      <c r="E9">
        <v>2015</v>
      </c>
      <c r="F9">
        <v>6.36</v>
      </c>
      <c r="G9" t="e">
        <f>VLOOKUP(C9,Teilnehmer!$A$1:$A$200,1,FALSE())</f>
        <v>#N/A</v>
      </c>
      <c r="H9">
        <f t="shared" si="2"/>
        <v>1</v>
      </c>
    </row>
    <row r="10" spans="1:8" x14ac:dyDescent="0.3">
      <c r="A10" t="s">
        <v>44</v>
      </c>
      <c r="B10" t="s">
        <v>45</v>
      </c>
      <c r="C10" s="62" t="str">
        <f t="shared" si="1"/>
        <v>Luca Habl</v>
      </c>
      <c r="D10" t="s">
        <v>21</v>
      </c>
      <c r="E10">
        <v>2015</v>
      </c>
      <c r="F10">
        <v>6.28</v>
      </c>
      <c r="G10" t="e">
        <f>VLOOKUP(C10,Teilnehmer!$A$1:$A$200,1,FALSE())</f>
        <v>#N/A</v>
      </c>
      <c r="H10">
        <f t="shared" si="2"/>
        <v>0</v>
      </c>
    </row>
    <row r="11" spans="1:8" x14ac:dyDescent="0.3">
      <c r="A11" t="s">
        <v>55</v>
      </c>
      <c r="B11" t="s">
        <v>56</v>
      </c>
      <c r="C11" s="62" t="str">
        <f t="shared" si="1"/>
        <v>Liam Hess</v>
      </c>
      <c r="D11" t="s">
        <v>21</v>
      </c>
      <c r="E11">
        <v>2015</v>
      </c>
      <c r="F11">
        <v>5.74</v>
      </c>
      <c r="G11" t="e">
        <f>VLOOKUP(C11,Teilnehmer!$A$1:$A$200,1,FALSE())</f>
        <v>#N/A</v>
      </c>
      <c r="H11">
        <f t="shared" si="2"/>
        <v>1</v>
      </c>
    </row>
    <row r="12" spans="1:8" x14ac:dyDescent="0.3">
      <c r="A12" t="s">
        <v>122</v>
      </c>
      <c r="B12" t="s">
        <v>123</v>
      </c>
      <c r="C12" s="62" t="str">
        <f t="shared" si="1"/>
        <v>Konrad Reuber</v>
      </c>
      <c r="D12" t="s">
        <v>21</v>
      </c>
      <c r="E12">
        <v>2015</v>
      </c>
      <c r="F12">
        <v>5.6</v>
      </c>
      <c r="G12" t="e">
        <f>VLOOKUP(C12,Teilnehmer!$A$1:$A$200,1,FALSE())</f>
        <v>#N/A</v>
      </c>
      <c r="H12">
        <f t="shared" si="2"/>
        <v>0</v>
      </c>
    </row>
    <row r="13" spans="1:8" x14ac:dyDescent="0.3">
      <c r="A13" t="s">
        <v>53</v>
      </c>
      <c r="B13" t="s">
        <v>54</v>
      </c>
      <c r="C13" s="62" t="str">
        <f t="shared" si="1"/>
        <v>Caspar Schmidt</v>
      </c>
      <c r="D13" t="s">
        <v>21</v>
      </c>
      <c r="E13">
        <v>2015</v>
      </c>
      <c r="F13">
        <v>5.35</v>
      </c>
      <c r="G13" t="e">
        <f>VLOOKUP(C13,Teilnehmer!$A$1:$A$200,1,FALSE())</f>
        <v>#N/A</v>
      </c>
      <c r="H13">
        <f t="shared" si="2"/>
        <v>1</v>
      </c>
    </row>
    <row r="14" spans="1:8" x14ac:dyDescent="0.3">
      <c r="A14" t="s">
        <v>137</v>
      </c>
      <c r="B14" t="s">
        <v>52</v>
      </c>
      <c r="C14" s="62" t="str">
        <f t="shared" si="1"/>
        <v>Jannes De Maertelaere</v>
      </c>
      <c r="D14" t="s">
        <v>21</v>
      </c>
      <c r="E14">
        <v>2015</v>
      </c>
      <c r="F14">
        <v>5.24</v>
      </c>
      <c r="G14" t="e">
        <f>VLOOKUP(C14,Teilnehmer!$A$1:$A$200,1,FALSE())</f>
        <v>#N/A</v>
      </c>
      <c r="H14">
        <f t="shared" si="2"/>
        <v>0</v>
      </c>
    </row>
    <row r="15" spans="1:8" x14ac:dyDescent="0.3">
      <c r="A15" t="s">
        <v>126</v>
      </c>
      <c r="B15" t="s">
        <v>116</v>
      </c>
      <c r="C15" s="62" t="str">
        <f t="shared" si="1"/>
        <v>Paul Göbel</v>
      </c>
      <c r="D15" t="s">
        <v>21</v>
      </c>
      <c r="E15">
        <v>2015</v>
      </c>
      <c r="F15">
        <v>5.2</v>
      </c>
      <c r="G15" t="e">
        <f>VLOOKUP(C15,Teilnehmer!$A$1:$A$200,1,FALSE())</f>
        <v>#N/A</v>
      </c>
      <c r="H15">
        <f t="shared" si="2"/>
        <v>1</v>
      </c>
    </row>
    <row r="16" spans="1:8" x14ac:dyDescent="0.3">
      <c r="A16" t="s">
        <v>62</v>
      </c>
      <c r="B16" t="s">
        <v>63</v>
      </c>
      <c r="C16" s="62" t="str">
        <f t="shared" si="1"/>
        <v>Emil Ortwein</v>
      </c>
      <c r="D16" t="s">
        <v>21</v>
      </c>
      <c r="E16">
        <v>2015</v>
      </c>
      <c r="F16">
        <v>5.17</v>
      </c>
      <c r="G16" t="e">
        <f>VLOOKUP(C16,Teilnehmer!$A$1:$A$200,1,FALSE())</f>
        <v>#N/A</v>
      </c>
      <c r="H16">
        <f t="shared" si="2"/>
        <v>0</v>
      </c>
    </row>
    <row r="17" spans="1:8" x14ac:dyDescent="0.3">
      <c r="A17" t="s">
        <v>61</v>
      </c>
      <c r="B17" t="s">
        <v>58</v>
      </c>
      <c r="C17" s="62" t="str">
        <f t="shared" si="1"/>
        <v>Ben Liesner</v>
      </c>
      <c r="D17" t="s">
        <v>21</v>
      </c>
      <c r="E17">
        <v>2015</v>
      </c>
      <c r="F17">
        <v>4.93</v>
      </c>
      <c r="G17" t="e">
        <f>VLOOKUP(C17,Teilnehmer!$A$1:$A$200,1,FALSE())</f>
        <v>#N/A</v>
      </c>
      <c r="H17">
        <f t="shared" si="2"/>
        <v>1</v>
      </c>
    </row>
    <row r="18" spans="1:8" x14ac:dyDescent="0.3">
      <c r="A18" t="s">
        <v>132</v>
      </c>
      <c r="B18" t="s">
        <v>133</v>
      </c>
      <c r="C18" s="62" t="str">
        <f t="shared" si="1"/>
        <v>Hannes Wilhelm</v>
      </c>
      <c r="D18" t="s">
        <v>21</v>
      </c>
      <c r="E18">
        <v>2015</v>
      </c>
      <c r="F18">
        <v>4.5999999999999996</v>
      </c>
      <c r="G18" t="e">
        <f>VLOOKUP(C18,Teilnehmer!$A$1:$A$200,1,FALSE())</f>
        <v>#N/A</v>
      </c>
      <c r="H18">
        <f t="shared" si="2"/>
        <v>0</v>
      </c>
    </row>
    <row r="19" spans="1:8" x14ac:dyDescent="0.3">
      <c r="A19" t="s">
        <v>57</v>
      </c>
      <c r="B19" t="s">
        <v>58</v>
      </c>
      <c r="C19" s="62" t="str">
        <f t="shared" si="1"/>
        <v>Ben Wierzchucki</v>
      </c>
      <c r="D19" t="s">
        <v>21</v>
      </c>
      <c r="E19">
        <v>2015</v>
      </c>
      <c r="F19">
        <v>4.2</v>
      </c>
      <c r="G19" t="e">
        <f>VLOOKUP(C19,Teilnehmer!$A$1:$A$200,1,FALSE())</f>
        <v>#N/A</v>
      </c>
      <c r="H19">
        <f t="shared" si="2"/>
        <v>1</v>
      </c>
    </row>
    <row r="20" spans="1:8" x14ac:dyDescent="0.3">
      <c r="A20" t="s">
        <v>59</v>
      </c>
      <c r="B20" t="s">
        <v>60</v>
      </c>
      <c r="C20" s="62" t="str">
        <f t="shared" si="1"/>
        <v>Marlon Rausch</v>
      </c>
      <c r="D20" t="s">
        <v>21</v>
      </c>
      <c r="E20">
        <v>2015</v>
      </c>
      <c r="F20">
        <v>3.16</v>
      </c>
      <c r="G20" s="62" t="e">
        <f>VLOOKUP(C20,Teilnehmer!$A$1:$A$200,1,FALSE())</f>
        <v>#N/A</v>
      </c>
      <c r="H20" s="62">
        <f t="shared" si="2"/>
        <v>0</v>
      </c>
    </row>
    <row r="21" spans="1:8" x14ac:dyDescent="0.3">
      <c r="A21" t="s">
        <v>72</v>
      </c>
      <c r="B21" t="s">
        <v>73</v>
      </c>
      <c r="C21" s="62" t="str">
        <f t="shared" si="1"/>
        <v>Ida Weiland</v>
      </c>
      <c r="D21" t="s">
        <v>22</v>
      </c>
      <c r="E21">
        <v>2014</v>
      </c>
      <c r="F21">
        <v>6.67</v>
      </c>
      <c r="G21" s="62" t="e">
        <f>VLOOKUP(C21,Teilnehmer!$A$1:$A$200,1,FALSE())</f>
        <v>#N/A</v>
      </c>
      <c r="H21" s="62">
        <f t="shared" si="2"/>
        <v>1</v>
      </c>
    </row>
    <row r="22" spans="1:8" x14ac:dyDescent="0.3">
      <c r="A22" t="s">
        <v>74</v>
      </c>
      <c r="B22" t="s">
        <v>75</v>
      </c>
      <c r="C22" s="62" t="str">
        <f t="shared" si="1"/>
        <v>Ella Renker</v>
      </c>
      <c r="D22" t="s">
        <v>22</v>
      </c>
      <c r="E22">
        <v>2014</v>
      </c>
      <c r="F22">
        <v>6.39</v>
      </c>
      <c r="G22" s="62" t="e">
        <f>VLOOKUP(C22,Teilnehmer!$A$1:$A$200,1,FALSE())</f>
        <v>#N/A</v>
      </c>
      <c r="H22" s="62">
        <f t="shared" si="2"/>
        <v>0</v>
      </c>
    </row>
    <row r="23" spans="1:8" x14ac:dyDescent="0.3">
      <c r="A23" t="s">
        <v>70</v>
      </c>
      <c r="B23" t="s">
        <v>71</v>
      </c>
      <c r="C23" s="62" t="str">
        <f t="shared" si="1"/>
        <v>Pauline Heiß</v>
      </c>
      <c r="D23" t="s">
        <v>22</v>
      </c>
      <c r="E23">
        <v>2014</v>
      </c>
      <c r="F23">
        <v>6.35</v>
      </c>
      <c r="G23" s="62" t="e">
        <f>VLOOKUP(C23,Teilnehmer!$A$1:$A$200,1,FALSE())</f>
        <v>#N/A</v>
      </c>
      <c r="H23" s="62">
        <f t="shared" si="2"/>
        <v>1</v>
      </c>
    </row>
    <row r="24" spans="1:8" x14ac:dyDescent="0.3">
      <c r="A24" t="s">
        <v>64</v>
      </c>
      <c r="B24" t="s">
        <v>65</v>
      </c>
      <c r="C24" s="62" t="str">
        <f t="shared" si="1"/>
        <v>Emmi Illgen</v>
      </c>
      <c r="D24" t="s">
        <v>22</v>
      </c>
      <c r="E24">
        <v>2014</v>
      </c>
      <c r="F24">
        <v>6.23</v>
      </c>
      <c r="G24" s="62" t="e">
        <f>VLOOKUP(C24,Teilnehmer!$A$1:$A$200,1,FALSE())</f>
        <v>#N/A</v>
      </c>
      <c r="H24" s="62">
        <f t="shared" si="2"/>
        <v>0</v>
      </c>
    </row>
    <row r="25" spans="1:8" x14ac:dyDescent="0.3">
      <c r="A25" t="s">
        <v>66</v>
      </c>
      <c r="B25" t="s">
        <v>67</v>
      </c>
      <c r="C25" s="62" t="str">
        <f t="shared" si="1"/>
        <v>Nora Pettermann</v>
      </c>
      <c r="D25" t="s">
        <v>22</v>
      </c>
      <c r="E25">
        <v>2014</v>
      </c>
      <c r="F25">
        <v>6.14</v>
      </c>
      <c r="G25" s="62" t="e">
        <f>VLOOKUP(C25,Teilnehmer!$A$1:$A$200,1,FALSE())</f>
        <v>#N/A</v>
      </c>
      <c r="H25" s="62">
        <f t="shared" si="2"/>
        <v>1</v>
      </c>
    </row>
    <row r="26" spans="1:8" x14ac:dyDescent="0.3">
      <c r="A26" t="s">
        <v>68</v>
      </c>
      <c r="B26" t="s">
        <v>69</v>
      </c>
      <c r="C26" s="62" t="str">
        <f t="shared" si="1"/>
        <v>Liel Möller</v>
      </c>
      <c r="D26" t="s">
        <v>22</v>
      </c>
      <c r="E26">
        <v>2014</v>
      </c>
      <c r="F26">
        <v>6.06</v>
      </c>
      <c r="G26" s="62" t="e">
        <f>VLOOKUP(C26,Teilnehmer!$A$1:$A$200,1,FALSE())</f>
        <v>#N/A</v>
      </c>
      <c r="H26" s="62">
        <f t="shared" si="2"/>
        <v>0</v>
      </c>
    </row>
    <row r="27" spans="1:8" x14ac:dyDescent="0.3">
      <c r="A27" t="s">
        <v>107</v>
      </c>
      <c r="B27" t="s">
        <v>121</v>
      </c>
      <c r="C27" s="62" t="str">
        <f t="shared" si="1"/>
        <v>Lotte Kurz</v>
      </c>
      <c r="D27" t="s">
        <v>22</v>
      </c>
      <c r="E27">
        <v>2014</v>
      </c>
      <c r="F27">
        <v>5.83</v>
      </c>
      <c r="G27" s="62" t="e">
        <f>VLOOKUP(C27,Teilnehmer!$A$1:$A$200,1,FALSE())</f>
        <v>#N/A</v>
      </c>
      <c r="H27" s="62">
        <f t="shared" si="2"/>
        <v>1</v>
      </c>
    </row>
    <row r="28" spans="1:8" x14ac:dyDescent="0.3">
      <c r="A28" t="s">
        <v>81</v>
      </c>
      <c r="B28" t="s">
        <v>82</v>
      </c>
      <c r="C28" s="62" t="str">
        <f t="shared" si="1"/>
        <v>Marie Scheuermann</v>
      </c>
      <c r="D28" t="s">
        <v>22</v>
      </c>
      <c r="E28">
        <v>2014</v>
      </c>
      <c r="F28">
        <v>5.7</v>
      </c>
      <c r="G28" s="62" t="e">
        <f>VLOOKUP(C28,Teilnehmer!$A$1:$A$200,1,FALSE())</f>
        <v>#N/A</v>
      </c>
      <c r="H28" s="62">
        <f t="shared" si="2"/>
        <v>0</v>
      </c>
    </row>
    <row r="29" spans="1:8" x14ac:dyDescent="0.3">
      <c r="A29" t="s">
        <v>53</v>
      </c>
      <c r="B29" t="s">
        <v>78</v>
      </c>
      <c r="C29" s="62" t="str">
        <f t="shared" si="1"/>
        <v>Hanna Schmidt</v>
      </c>
      <c r="D29" t="s">
        <v>22</v>
      </c>
      <c r="E29">
        <v>2014</v>
      </c>
      <c r="F29">
        <v>5.68</v>
      </c>
      <c r="G29" s="62" t="e">
        <f>VLOOKUP(C29,Teilnehmer!$A$1:$A$200,1,FALSE())</f>
        <v>#N/A</v>
      </c>
      <c r="H29" s="62">
        <f t="shared" si="2"/>
        <v>1</v>
      </c>
    </row>
    <row r="30" spans="1:8" x14ac:dyDescent="0.3">
      <c r="A30" t="s">
        <v>76</v>
      </c>
      <c r="B30" t="s">
        <v>77</v>
      </c>
      <c r="C30" s="62" t="str">
        <f t="shared" si="1"/>
        <v>Lina Wicke</v>
      </c>
      <c r="D30" t="s">
        <v>22</v>
      </c>
      <c r="E30">
        <v>2014</v>
      </c>
      <c r="F30">
        <v>3.85</v>
      </c>
      <c r="G30" s="62" t="e">
        <f>VLOOKUP(C30,Teilnehmer!$A$1:$A$200,1,FALSE())</f>
        <v>#N/A</v>
      </c>
      <c r="H30" s="62">
        <f t="shared" si="2"/>
        <v>0</v>
      </c>
    </row>
    <row r="31" spans="1:8" x14ac:dyDescent="0.3">
      <c r="A31" t="s">
        <v>87</v>
      </c>
      <c r="B31" t="s">
        <v>82</v>
      </c>
      <c r="C31" s="62" t="str">
        <f t="shared" si="1"/>
        <v>Marie Kimpel</v>
      </c>
      <c r="D31" t="s">
        <v>22</v>
      </c>
      <c r="E31">
        <v>2015</v>
      </c>
      <c r="F31">
        <v>7.89</v>
      </c>
      <c r="G31" s="62" t="e">
        <f>VLOOKUP(C31,Teilnehmer!$A$1:$A$200,1,FALSE())</f>
        <v>#N/A</v>
      </c>
      <c r="H31" s="62">
        <f t="shared" si="2"/>
        <v>1</v>
      </c>
    </row>
    <row r="32" spans="1:8" x14ac:dyDescent="0.3">
      <c r="A32" t="s">
        <v>88</v>
      </c>
      <c r="B32" t="s">
        <v>89</v>
      </c>
      <c r="C32" s="62" t="str">
        <f t="shared" si="1"/>
        <v>Franziska Stark</v>
      </c>
      <c r="D32" t="s">
        <v>22</v>
      </c>
      <c r="E32">
        <v>2015</v>
      </c>
      <c r="F32">
        <v>6.47</v>
      </c>
      <c r="G32" s="62" t="e">
        <f>VLOOKUP(C32,Teilnehmer!$A$1:$A$200,1,FALSE())</f>
        <v>#N/A</v>
      </c>
      <c r="H32" s="62">
        <f t="shared" si="2"/>
        <v>0</v>
      </c>
    </row>
    <row r="33" spans="1:8" x14ac:dyDescent="0.3">
      <c r="A33" t="s">
        <v>102</v>
      </c>
      <c r="B33" t="s">
        <v>103</v>
      </c>
      <c r="C33" s="62" t="str">
        <f t="shared" si="1"/>
        <v>Amelie Maiwald</v>
      </c>
      <c r="D33" t="s">
        <v>22</v>
      </c>
      <c r="E33">
        <v>2015</v>
      </c>
      <c r="F33">
        <v>6.4</v>
      </c>
      <c r="G33" s="62" t="e">
        <f>VLOOKUP(C33,Teilnehmer!$A$1:$A$200,1,FALSE())</f>
        <v>#N/A</v>
      </c>
      <c r="H33" s="62">
        <f t="shared" si="2"/>
        <v>1</v>
      </c>
    </row>
    <row r="34" spans="1:8" x14ac:dyDescent="0.3">
      <c r="A34" t="s">
        <v>119</v>
      </c>
      <c r="B34" t="s">
        <v>120</v>
      </c>
      <c r="C34" s="62" t="str">
        <f t="shared" si="1"/>
        <v>Lena Zielinski</v>
      </c>
      <c r="D34" t="s">
        <v>22</v>
      </c>
      <c r="E34">
        <v>2015</v>
      </c>
      <c r="F34">
        <v>6.28</v>
      </c>
      <c r="G34" s="62" t="e">
        <f>VLOOKUP(C34,Teilnehmer!$A$1:$A$200,1,FALSE())</f>
        <v>#N/A</v>
      </c>
      <c r="H34" s="62">
        <f t="shared" si="2"/>
        <v>0</v>
      </c>
    </row>
    <row r="35" spans="1:8" x14ac:dyDescent="0.3">
      <c r="A35" t="s">
        <v>106</v>
      </c>
      <c r="B35" t="s">
        <v>77</v>
      </c>
      <c r="C35" s="62" t="str">
        <f t="shared" si="1"/>
        <v>Lina Burgschweiger</v>
      </c>
      <c r="D35" t="s">
        <v>22</v>
      </c>
      <c r="E35">
        <v>2015</v>
      </c>
      <c r="F35">
        <v>6.05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83</v>
      </c>
      <c r="B36" t="s">
        <v>84</v>
      </c>
      <c r="C36" s="62" t="str">
        <f t="shared" si="1"/>
        <v>Paula Weppler</v>
      </c>
      <c r="D36" t="s">
        <v>22</v>
      </c>
      <c r="E36">
        <v>2015</v>
      </c>
      <c r="F36">
        <v>5.87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94</v>
      </c>
      <c r="B37" t="s">
        <v>95</v>
      </c>
      <c r="C37" s="62" t="str">
        <f t="shared" si="1"/>
        <v>Valerie Röhrig</v>
      </c>
      <c r="D37" t="s">
        <v>22</v>
      </c>
      <c r="E37">
        <v>2015</v>
      </c>
      <c r="F37">
        <v>5.85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90</v>
      </c>
      <c r="B38" t="s">
        <v>91</v>
      </c>
      <c r="C38" s="62" t="str">
        <f t="shared" si="1"/>
        <v>Finja Dickert</v>
      </c>
      <c r="D38" t="s">
        <v>22</v>
      </c>
      <c r="E38">
        <v>2015</v>
      </c>
      <c r="F38">
        <v>5.59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124</v>
      </c>
      <c r="B39" t="s">
        <v>125</v>
      </c>
      <c r="C39" s="62" t="str">
        <f t="shared" si="1"/>
        <v>Mathilda Kraft</v>
      </c>
      <c r="D39" t="s">
        <v>22</v>
      </c>
      <c r="E39">
        <v>2015</v>
      </c>
      <c r="F39">
        <v>5.27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127</v>
      </c>
      <c r="B40" t="s">
        <v>128</v>
      </c>
      <c r="C40" s="62" t="str">
        <f t="shared" si="1"/>
        <v>Sophie Eydt</v>
      </c>
      <c r="D40" t="s">
        <v>22</v>
      </c>
      <c r="E40">
        <v>2015</v>
      </c>
      <c r="F40">
        <v>5.12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129</v>
      </c>
      <c r="B41" t="s">
        <v>130</v>
      </c>
      <c r="C41" s="62" t="str">
        <f t="shared" si="1"/>
        <v>Leila Trabes</v>
      </c>
      <c r="D41" t="s">
        <v>22</v>
      </c>
      <c r="E41">
        <v>2015</v>
      </c>
      <c r="F41">
        <v>5.05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85</v>
      </c>
      <c r="B42" t="s">
        <v>86</v>
      </c>
      <c r="C42" s="62" t="str">
        <f t="shared" si="1"/>
        <v>Emma Zimmermann</v>
      </c>
      <c r="D42" t="s">
        <v>22</v>
      </c>
      <c r="E42">
        <v>2015</v>
      </c>
      <c r="F42">
        <v>4.9000000000000004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110</v>
      </c>
      <c r="B43" t="s">
        <v>111</v>
      </c>
      <c r="C43" s="62" t="str">
        <f t="shared" si="1"/>
        <v>Leonie Retzlaff</v>
      </c>
      <c r="D43" t="s">
        <v>22</v>
      </c>
      <c r="E43">
        <v>2015</v>
      </c>
      <c r="F43">
        <v>4.4800000000000004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134</v>
      </c>
      <c r="B44" t="s">
        <v>135</v>
      </c>
      <c r="C44" s="62" t="str">
        <f t="shared" si="1"/>
        <v>Charlotte Loll</v>
      </c>
      <c r="D44" t="s">
        <v>22</v>
      </c>
      <c r="E44">
        <v>2015</v>
      </c>
      <c r="F44">
        <v>4.2699999999999996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104</v>
      </c>
      <c r="B45" t="s">
        <v>105</v>
      </c>
      <c r="C45" s="62" t="str">
        <f t="shared" si="1"/>
        <v>Leana Hainbuch</v>
      </c>
      <c r="D45" t="s">
        <v>22</v>
      </c>
      <c r="E45">
        <v>2015</v>
      </c>
      <c r="F45">
        <v>4.1500000000000004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136</v>
      </c>
      <c r="B46" t="s">
        <v>77</v>
      </c>
      <c r="C46" s="62" t="str">
        <f t="shared" si="1"/>
        <v>Lina Berger</v>
      </c>
      <c r="D46" t="s">
        <v>22</v>
      </c>
      <c r="E46">
        <v>2015</v>
      </c>
      <c r="F46">
        <v>4.1100000000000003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100</v>
      </c>
      <c r="B47" t="s">
        <v>101</v>
      </c>
      <c r="C47" s="62" t="str">
        <f t="shared" si="1"/>
        <v>Marta Bugge</v>
      </c>
      <c r="D47" t="s">
        <v>22</v>
      </c>
      <c r="E47">
        <v>2015</v>
      </c>
      <c r="F47">
        <v>4.04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0000000}"/>
  <sortState xmlns:xlrd2="http://schemas.microsoft.com/office/spreadsheetml/2017/richdata2" ref="A2:H47">
    <sortCondition ref="D2:D47"/>
    <sortCondition ref="E2:E4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162</v>
      </c>
      <c r="B1" t="s">
        <v>10</v>
      </c>
      <c r="C1" t="str">
        <f t="shared" ref="C1:C47" si="0">B1&amp;" "&amp;A1</f>
        <v>Stoß TU10_Lauterbach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B2" t="s">
        <v>58</v>
      </c>
      <c r="C2" s="62" t="str">
        <f t="shared" si="0"/>
        <v xml:space="preserve">Ben </v>
      </c>
      <c r="E2">
        <v>2015</v>
      </c>
      <c r="F2">
        <v>46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29</v>
      </c>
      <c r="B3" t="s">
        <v>30</v>
      </c>
      <c r="C3" s="62" t="str">
        <f t="shared" si="0"/>
        <v>Max Grabow</v>
      </c>
      <c r="E3">
        <v>2014</v>
      </c>
      <c r="F3">
        <v>42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38</v>
      </c>
      <c r="B4" t="s">
        <v>39</v>
      </c>
      <c r="C4" s="62" t="str">
        <f t="shared" si="0"/>
        <v>Lucas Bernhardt</v>
      </c>
      <c r="E4">
        <v>2014</v>
      </c>
      <c r="F4">
        <v>40</v>
      </c>
      <c r="G4" s="62" t="e">
        <f>VLOOKUP(C4,Teilnehmer!$A$1:$A$200,1,FALSE())</f>
        <v>#N/A</v>
      </c>
      <c r="H4">
        <f t="shared" si="1"/>
        <v>0</v>
      </c>
    </row>
    <row r="5" spans="1:8" x14ac:dyDescent="0.3">
      <c r="A5" t="s">
        <v>64</v>
      </c>
      <c r="B5" t="s">
        <v>65</v>
      </c>
      <c r="C5" s="62" t="str">
        <f t="shared" si="0"/>
        <v>Emmi Illgen</v>
      </c>
      <c r="E5">
        <v>2014</v>
      </c>
      <c r="F5">
        <v>40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66</v>
      </c>
      <c r="B6" t="s">
        <v>67</v>
      </c>
      <c r="C6" s="62" t="str">
        <f t="shared" si="0"/>
        <v>Nora Pettermann</v>
      </c>
      <c r="E6">
        <v>2014</v>
      </c>
      <c r="F6">
        <v>38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70</v>
      </c>
      <c r="B7" t="s">
        <v>71</v>
      </c>
      <c r="C7" s="62" t="str">
        <f t="shared" si="0"/>
        <v>Pauline Heiß</v>
      </c>
      <c r="E7">
        <v>2014</v>
      </c>
      <c r="F7">
        <v>37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27</v>
      </c>
      <c r="B8" t="s">
        <v>28</v>
      </c>
      <c r="C8" s="62" t="str">
        <f t="shared" si="0"/>
        <v>Malte Krusche</v>
      </c>
      <c r="E8">
        <v>2014</v>
      </c>
      <c r="F8">
        <v>36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48</v>
      </c>
      <c r="B9" t="s">
        <v>49</v>
      </c>
      <c r="C9" s="62" t="str">
        <f t="shared" si="0"/>
        <v>Maximilian Gilbert</v>
      </c>
      <c r="E9">
        <v>2015</v>
      </c>
      <c r="F9">
        <v>36</v>
      </c>
      <c r="G9" s="62" t="e">
        <f>VLOOKUP(C9,Teilnehmer!$A$1:$A$200,1,FALSE())</f>
        <v>#N/A</v>
      </c>
      <c r="H9">
        <f t="shared" si="1"/>
        <v>1</v>
      </c>
    </row>
    <row r="10" spans="1:8" x14ac:dyDescent="0.3">
      <c r="A10" t="s">
        <v>122</v>
      </c>
      <c r="B10" t="s">
        <v>123</v>
      </c>
      <c r="C10" s="62" t="str">
        <f t="shared" si="0"/>
        <v>Konrad Reuber</v>
      </c>
      <c r="E10">
        <v>2015</v>
      </c>
      <c r="F10">
        <v>36</v>
      </c>
      <c r="G10" s="62" t="e">
        <f>VLOOKUP(C10,Teilnehmer!$A$1:$A$200,1,FALSE())</f>
        <v>#N/A</v>
      </c>
      <c r="H10">
        <f t="shared" si="1"/>
        <v>0</v>
      </c>
    </row>
    <row r="11" spans="1:8" x14ac:dyDescent="0.3">
      <c r="A11" t="s">
        <v>83</v>
      </c>
      <c r="B11" t="s">
        <v>84</v>
      </c>
      <c r="C11" s="62" t="str">
        <f t="shared" si="0"/>
        <v>Paula Weppler</v>
      </c>
      <c r="E11">
        <v>2015</v>
      </c>
      <c r="F11">
        <v>34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74</v>
      </c>
      <c r="B12" t="s">
        <v>75</v>
      </c>
      <c r="C12" s="62" t="str">
        <f t="shared" si="0"/>
        <v>Ella Renker</v>
      </c>
      <c r="E12">
        <v>2014</v>
      </c>
      <c r="F12">
        <v>34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88</v>
      </c>
      <c r="B13" t="s">
        <v>89</v>
      </c>
      <c r="C13" s="62" t="str">
        <f t="shared" si="0"/>
        <v>Franziska Stark</v>
      </c>
      <c r="E13">
        <v>2015</v>
      </c>
      <c r="F13">
        <v>34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87</v>
      </c>
      <c r="B14" t="s">
        <v>82</v>
      </c>
      <c r="C14" s="62" t="str">
        <f t="shared" si="0"/>
        <v>Marie Kimpel</v>
      </c>
      <c r="E14">
        <v>2015</v>
      </c>
      <c r="F14">
        <v>33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31</v>
      </c>
      <c r="B15" t="s">
        <v>32</v>
      </c>
      <c r="C15" s="62" t="str">
        <f t="shared" si="0"/>
        <v>Thore Splitt</v>
      </c>
      <c r="E15">
        <v>2014</v>
      </c>
      <c r="F15">
        <v>33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136</v>
      </c>
      <c r="B16" t="s">
        <v>77</v>
      </c>
      <c r="C16" s="62" t="str">
        <f t="shared" si="0"/>
        <v>Lina Berger</v>
      </c>
      <c r="E16">
        <v>2015</v>
      </c>
      <c r="F16">
        <v>33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44</v>
      </c>
      <c r="B17" t="s">
        <v>45</v>
      </c>
      <c r="C17" s="62" t="str">
        <f t="shared" si="0"/>
        <v>Luca Habl</v>
      </c>
      <c r="E17">
        <v>2015</v>
      </c>
      <c r="F17">
        <v>33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102</v>
      </c>
      <c r="B18" t="s">
        <v>103</v>
      </c>
      <c r="C18" s="62" t="str">
        <f t="shared" si="0"/>
        <v>Amelie Maiwald</v>
      </c>
      <c r="E18">
        <v>2015</v>
      </c>
      <c r="F18">
        <v>33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33</v>
      </c>
      <c r="B19" t="s">
        <v>34</v>
      </c>
      <c r="C19" s="62" t="str">
        <f t="shared" si="0"/>
        <v>Rami Hasoun</v>
      </c>
      <c r="E19">
        <v>2014</v>
      </c>
      <c r="F19">
        <v>32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72</v>
      </c>
      <c r="B20" t="s">
        <v>73</v>
      </c>
      <c r="C20" s="62" t="str">
        <f t="shared" si="0"/>
        <v>Ida Weiland</v>
      </c>
      <c r="E20">
        <v>2014</v>
      </c>
      <c r="F20">
        <v>32</v>
      </c>
      <c r="G20" s="62" t="e">
        <f>VLOOKUP(C20,Teilnehmer!$A$1:$A$200,1,FALSE())</f>
        <v>#N/A</v>
      </c>
      <c r="H20" s="62">
        <f t="shared" si="1"/>
        <v>0</v>
      </c>
    </row>
    <row r="21" spans="1:8" x14ac:dyDescent="0.3">
      <c r="A21" t="s">
        <v>90</v>
      </c>
      <c r="B21" t="s">
        <v>91</v>
      </c>
      <c r="C21" s="62" t="str">
        <f t="shared" si="0"/>
        <v>Finja Dickert</v>
      </c>
      <c r="E21">
        <v>2015</v>
      </c>
      <c r="F21">
        <v>32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t="s">
        <v>126</v>
      </c>
      <c r="B22" t="s">
        <v>116</v>
      </c>
      <c r="C22" s="62" t="str">
        <f t="shared" si="0"/>
        <v>Paul Göbel</v>
      </c>
      <c r="E22">
        <v>2015</v>
      </c>
      <c r="F22">
        <v>32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55</v>
      </c>
      <c r="B23" t="s">
        <v>56</v>
      </c>
      <c r="C23" s="62" t="str">
        <f t="shared" si="0"/>
        <v>Liam Hess</v>
      </c>
      <c r="E23">
        <v>2015</v>
      </c>
      <c r="F23">
        <v>32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t="s">
        <v>68</v>
      </c>
      <c r="B24" t="s">
        <v>69</v>
      </c>
      <c r="C24" s="62" t="str">
        <f t="shared" si="0"/>
        <v>Liel Möller</v>
      </c>
      <c r="E24">
        <v>2014</v>
      </c>
      <c r="F24">
        <v>32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131</v>
      </c>
      <c r="B25" t="s">
        <v>45</v>
      </c>
      <c r="C25" s="62" t="str">
        <f t="shared" si="0"/>
        <v>Luca Günther</v>
      </c>
      <c r="E25">
        <v>2014</v>
      </c>
      <c r="F25">
        <v>32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94</v>
      </c>
      <c r="B26" t="s">
        <v>95</v>
      </c>
      <c r="C26" s="62" t="str">
        <f t="shared" si="0"/>
        <v>Valerie Röhrig</v>
      </c>
      <c r="E26">
        <v>2015</v>
      </c>
      <c r="F26">
        <v>32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117</v>
      </c>
      <c r="B27" t="s">
        <v>118</v>
      </c>
      <c r="C27" s="62" t="str">
        <f t="shared" si="0"/>
        <v>Sinan Türkmen</v>
      </c>
      <c r="E27">
        <v>2015</v>
      </c>
      <c r="F27">
        <v>32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119</v>
      </c>
      <c r="B28" t="s">
        <v>120</v>
      </c>
      <c r="C28" s="62" t="str">
        <f t="shared" si="0"/>
        <v>Lena Zielinski</v>
      </c>
      <c r="E28">
        <v>2015</v>
      </c>
      <c r="F28">
        <v>32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107</v>
      </c>
      <c r="B29" t="s">
        <v>121</v>
      </c>
      <c r="C29" s="62" t="str">
        <f t="shared" si="0"/>
        <v>Lotte Kurz</v>
      </c>
      <c r="E29">
        <v>2014</v>
      </c>
      <c r="F29">
        <v>32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81</v>
      </c>
      <c r="B30" t="s">
        <v>82</v>
      </c>
      <c r="C30" s="62" t="str">
        <f t="shared" si="0"/>
        <v>Marie Scheuermann</v>
      </c>
      <c r="E30">
        <v>2014</v>
      </c>
      <c r="F30">
        <v>31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53</v>
      </c>
      <c r="B31" t="s">
        <v>54</v>
      </c>
      <c r="C31" s="62" t="str">
        <f t="shared" si="0"/>
        <v>Caspar Schmidt</v>
      </c>
      <c r="E31">
        <v>2015</v>
      </c>
      <c r="F31">
        <v>31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76</v>
      </c>
      <c r="B32" t="s">
        <v>77</v>
      </c>
      <c r="C32" s="62" t="str">
        <f t="shared" si="0"/>
        <v>Lina Wicke</v>
      </c>
      <c r="E32">
        <v>2014</v>
      </c>
      <c r="F32">
        <v>31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132</v>
      </c>
      <c r="B33" t="s">
        <v>133</v>
      </c>
      <c r="C33" s="62" t="str">
        <f t="shared" si="0"/>
        <v>Hannes Wilhelm</v>
      </c>
      <c r="E33">
        <v>2015</v>
      </c>
      <c r="F33">
        <v>31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134</v>
      </c>
      <c r="B34" t="s">
        <v>135</v>
      </c>
      <c r="C34" s="62" t="str">
        <f t="shared" si="0"/>
        <v>Charlotte Loll</v>
      </c>
      <c r="E34">
        <v>2015</v>
      </c>
      <c r="F34">
        <v>29</v>
      </c>
      <c r="G34" s="62" t="e">
        <f>VLOOKUP(C34,Teilnehmer!$A$1:$A$200,1,FALSE())</f>
        <v>#N/A</v>
      </c>
      <c r="H34" s="62">
        <f t="shared" ref="H34:H47" si="2">MOD(ROW(),2)</f>
        <v>0</v>
      </c>
    </row>
    <row r="35" spans="1:8" x14ac:dyDescent="0.3">
      <c r="A35" t="s">
        <v>137</v>
      </c>
      <c r="B35" t="s">
        <v>52</v>
      </c>
      <c r="C35" s="62" t="str">
        <f t="shared" si="0"/>
        <v>Jannes De Maertelaere</v>
      </c>
      <c r="E35">
        <v>2015</v>
      </c>
      <c r="F35">
        <v>29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61</v>
      </c>
      <c r="B36" t="s">
        <v>58</v>
      </c>
      <c r="C36" s="62" t="str">
        <f t="shared" si="0"/>
        <v>Ben Liesner</v>
      </c>
      <c r="E36">
        <v>2015</v>
      </c>
      <c r="F36">
        <v>29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62</v>
      </c>
      <c r="B37" t="s">
        <v>63</v>
      </c>
      <c r="C37" s="62" t="str">
        <f t="shared" si="0"/>
        <v>Emil Ortwein</v>
      </c>
      <c r="E37">
        <v>2015</v>
      </c>
      <c r="F37">
        <v>29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106</v>
      </c>
      <c r="B38" t="s">
        <v>77</v>
      </c>
      <c r="C38" s="62" t="str">
        <f t="shared" si="0"/>
        <v>Lina Burgschweiger</v>
      </c>
      <c r="E38">
        <v>2015</v>
      </c>
      <c r="F38">
        <v>28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129</v>
      </c>
      <c r="B39" t="s">
        <v>130</v>
      </c>
      <c r="C39" s="62" t="str">
        <f t="shared" si="0"/>
        <v>Leila Trabes</v>
      </c>
      <c r="E39">
        <v>2015</v>
      </c>
      <c r="F39">
        <v>28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110</v>
      </c>
      <c r="B40" t="s">
        <v>111</v>
      </c>
      <c r="C40" s="62" t="str">
        <f t="shared" si="0"/>
        <v>Leonie Retzlaff</v>
      </c>
      <c r="E40">
        <v>2015</v>
      </c>
      <c r="F40">
        <v>27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85</v>
      </c>
      <c r="B41" t="s">
        <v>86</v>
      </c>
      <c r="C41" s="62" t="str">
        <f t="shared" si="0"/>
        <v>Emma Zimmermann</v>
      </c>
      <c r="E41">
        <v>2015</v>
      </c>
      <c r="F41">
        <v>27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53</v>
      </c>
      <c r="B42" t="s">
        <v>78</v>
      </c>
      <c r="C42" s="62" t="str">
        <f t="shared" si="0"/>
        <v>Hanna Schmidt</v>
      </c>
      <c r="E42">
        <v>2014</v>
      </c>
      <c r="F42">
        <v>27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104</v>
      </c>
      <c r="B43" t="s">
        <v>105</v>
      </c>
      <c r="C43" s="62" t="str">
        <f t="shared" si="0"/>
        <v>Leana Hainbuch</v>
      </c>
      <c r="E43">
        <v>2015</v>
      </c>
      <c r="F43">
        <v>26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127</v>
      </c>
      <c r="B44" t="s">
        <v>128</v>
      </c>
      <c r="C44" s="62" t="str">
        <f t="shared" si="0"/>
        <v>Sophie Eydt</v>
      </c>
      <c r="E44">
        <v>2015</v>
      </c>
      <c r="F44">
        <v>26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124</v>
      </c>
      <c r="B45" t="s">
        <v>125</v>
      </c>
      <c r="C45" s="62" t="str">
        <f t="shared" si="0"/>
        <v>Mathilda Kraft</v>
      </c>
      <c r="E45">
        <v>2015</v>
      </c>
      <c r="F45">
        <v>25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59</v>
      </c>
      <c r="B46" t="s">
        <v>60</v>
      </c>
      <c r="C46" s="62" t="str">
        <f t="shared" si="0"/>
        <v>Marlon Rausch</v>
      </c>
      <c r="E46">
        <v>2015</v>
      </c>
      <c r="F46">
        <v>24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100</v>
      </c>
      <c r="B47" t="s">
        <v>101</v>
      </c>
      <c r="C47" s="62" t="str">
        <f t="shared" si="0"/>
        <v>Marta Bugge</v>
      </c>
      <c r="E47">
        <v>2015</v>
      </c>
      <c r="F47">
        <v>20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00B-97FD-4BA4-8D20-2B5578C8E03F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>
        <v>0</v>
      </c>
      <c r="B1" s="62" t="s">
        <v>9</v>
      </c>
      <c r="C1" s="62" t="str">
        <f t="shared" ref="C1:C47" si="0">B1&amp;" "&amp;A1</f>
        <v>Sprint 0</v>
      </c>
      <c r="D1" s="62" t="s">
        <v>15</v>
      </c>
      <c r="E1" s="62" t="s">
        <v>16</v>
      </c>
      <c r="F1" s="62" t="s">
        <v>19</v>
      </c>
      <c r="G1" s="62" t="s">
        <v>23</v>
      </c>
      <c r="H1" s="57" t="s">
        <v>24</v>
      </c>
    </row>
    <row r="2" spans="1:8" x14ac:dyDescent="0.3">
      <c r="B2" s="62" t="s">
        <v>28</v>
      </c>
      <c r="C2" s="62" t="str">
        <f t="shared" si="0"/>
        <v xml:space="preserve">Malte </v>
      </c>
      <c r="D2" s="62" t="s">
        <v>21</v>
      </c>
      <c r="E2" s="62">
        <v>2014</v>
      </c>
      <c r="F2" s="62">
        <v>7.75</v>
      </c>
      <c r="G2" s="62" t="e">
        <f>VLOOKUP(C2,Teilnehmer!$A$1:$A$200,1,FALSE())</f>
        <v>#N/A</v>
      </c>
      <c r="H2" s="62">
        <f t="shared" ref="H2:H47" si="1">MOD(ROW(),2)</f>
        <v>0</v>
      </c>
    </row>
    <row r="3" spans="1:8" x14ac:dyDescent="0.3">
      <c r="A3" s="62" t="s">
        <v>29</v>
      </c>
      <c r="B3" s="62" t="s">
        <v>30</v>
      </c>
      <c r="C3" s="62" t="str">
        <f t="shared" si="0"/>
        <v>Max Grabow</v>
      </c>
      <c r="D3" s="62" t="s">
        <v>21</v>
      </c>
      <c r="E3" s="62">
        <v>2014</v>
      </c>
      <c r="F3" s="62">
        <v>7.21</v>
      </c>
      <c r="G3" s="62" t="e">
        <f>VLOOKUP(C3,Teilnehmer!$A$1:$A$200,1,FALSE())</f>
        <v>#N/A</v>
      </c>
      <c r="H3" s="62">
        <f t="shared" si="1"/>
        <v>1</v>
      </c>
    </row>
    <row r="4" spans="1:8" x14ac:dyDescent="0.3">
      <c r="A4" s="62" t="s">
        <v>38</v>
      </c>
      <c r="B4" s="62" t="s">
        <v>39</v>
      </c>
      <c r="C4" s="62" t="str">
        <f t="shared" si="0"/>
        <v>Lucas Bernhardt</v>
      </c>
      <c r="D4" s="62" t="s">
        <v>21</v>
      </c>
      <c r="E4" s="62">
        <v>2014</v>
      </c>
      <c r="F4" s="62">
        <v>6.86</v>
      </c>
      <c r="G4" s="62" t="e">
        <f>VLOOKUP(C4,Teilnehmer!$A$1:$A$200,1,FALSE())</f>
        <v>#N/A</v>
      </c>
      <c r="H4" s="62">
        <f t="shared" si="1"/>
        <v>0</v>
      </c>
    </row>
    <row r="5" spans="1:8" x14ac:dyDescent="0.3">
      <c r="A5" s="62" t="s">
        <v>31</v>
      </c>
      <c r="B5" s="62" t="s">
        <v>32</v>
      </c>
      <c r="C5" s="62" t="str">
        <f t="shared" si="0"/>
        <v>Thore Splitt</v>
      </c>
      <c r="D5" s="62" t="s">
        <v>21</v>
      </c>
      <c r="E5" s="62">
        <v>2014</v>
      </c>
      <c r="F5" s="62">
        <v>6.4</v>
      </c>
      <c r="G5" s="62" t="e">
        <f>VLOOKUP(C5,Teilnehmer!$A$1:$A$200,1,FALSE())</f>
        <v>#N/A</v>
      </c>
      <c r="H5" s="62">
        <f t="shared" si="1"/>
        <v>1</v>
      </c>
    </row>
    <row r="6" spans="1:8" x14ac:dyDescent="0.3">
      <c r="A6" s="62" t="s">
        <v>33</v>
      </c>
      <c r="B6" s="62" t="s">
        <v>34</v>
      </c>
      <c r="C6" s="62" t="str">
        <f t="shared" si="0"/>
        <v>Rami Hasoun</v>
      </c>
      <c r="D6" s="62" t="s">
        <v>21</v>
      </c>
      <c r="E6" s="62">
        <v>2014</v>
      </c>
      <c r="F6" s="62">
        <v>5.25</v>
      </c>
      <c r="G6" s="62" t="e">
        <f>VLOOKUP(C6,Teilnehmer!$A$1:$A$200,1,FALSE())</f>
        <v>#N/A</v>
      </c>
      <c r="H6" s="62">
        <f t="shared" si="1"/>
        <v>0</v>
      </c>
    </row>
    <row r="7" spans="1:8" x14ac:dyDescent="0.3">
      <c r="A7" s="62" t="s">
        <v>131</v>
      </c>
      <c r="B7" s="62" t="s">
        <v>45</v>
      </c>
      <c r="C7" s="62" t="str">
        <f t="shared" si="0"/>
        <v>Luca Günther</v>
      </c>
      <c r="D7" s="62" t="s">
        <v>21</v>
      </c>
      <c r="E7" s="62">
        <v>2014</v>
      </c>
      <c r="F7" s="62">
        <v>4.8499999999999996</v>
      </c>
      <c r="G7" s="62" t="e">
        <f>VLOOKUP(C7,Teilnehmer!$A$1:$A$200,1,FALSE())</f>
        <v>#N/A</v>
      </c>
      <c r="H7" s="62">
        <f t="shared" si="1"/>
        <v>1</v>
      </c>
    </row>
    <row r="8" spans="1:8" x14ac:dyDescent="0.3">
      <c r="A8" s="62" t="s">
        <v>48</v>
      </c>
      <c r="B8" s="62" t="s">
        <v>49</v>
      </c>
      <c r="C8" s="62" t="str">
        <f t="shared" si="0"/>
        <v>Maximilian Gilbert</v>
      </c>
      <c r="D8" s="62" t="s">
        <v>21</v>
      </c>
      <c r="E8" s="62">
        <v>2015</v>
      </c>
      <c r="F8" s="62">
        <v>6.47</v>
      </c>
      <c r="G8" s="62" t="e">
        <f>VLOOKUP(C8,Teilnehmer!$A$1:$A$200,1,FALSE())</f>
        <v>#N/A</v>
      </c>
      <c r="H8" s="62">
        <f t="shared" si="1"/>
        <v>0</v>
      </c>
    </row>
    <row r="9" spans="1:8" x14ac:dyDescent="0.3">
      <c r="A9" s="62" t="s">
        <v>117</v>
      </c>
      <c r="B9" s="62" t="s">
        <v>118</v>
      </c>
      <c r="C9" s="62" t="str">
        <f t="shared" si="0"/>
        <v>Sinan Türkmen</v>
      </c>
      <c r="D9" s="62" t="s">
        <v>21</v>
      </c>
      <c r="E9" s="62">
        <v>2015</v>
      </c>
      <c r="F9" s="62">
        <v>6.36</v>
      </c>
      <c r="G9" s="62" t="e">
        <f>VLOOKUP(C9,Teilnehmer!$A$1:$A$200,1,FALSE())</f>
        <v>#N/A</v>
      </c>
      <c r="H9" s="62">
        <f t="shared" si="1"/>
        <v>1</v>
      </c>
    </row>
    <row r="10" spans="1:8" x14ac:dyDescent="0.3">
      <c r="A10" s="62" t="s">
        <v>44</v>
      </c>
      <c r="B10" s="62" t="s">
        <v>45</v>
      </c>
      <c r="C10" s="62" t="str">
        <f t="shared" si="0"/>
        <v>Luca Habl</v>
      </c>
      <c r="D10" s="62" t="s">
        <v>21</v>
      </c>
      <c r="E10" s="62">
        <v>2015</v>
      </c>
      <c r="F10" s="62">
        <v>6.28</v>
      </c>
      <c r="G10" s="62" t="e">
        <f>VLOOKUP(C10,Teilnehmer!$A$1:$A$200,1,FALSE())</f>
        <v>#N/A</v>
      </c>
      <c r="H10" s="62">
        <f t="shared" si="1"/>
        <v>0</v>
      </c>
    </row>
    <row r="11" spans="1:8" x14ac:dyDescent="0.3">
      <c r="A11" s="62" t="s">
        <v>55</v>
      </c>
      <c r="B11" s="62" t="s">
        <v>56</v>
      </c>
      <c r="C11" s="62" t="str">
        <f t="shared" si="0"/>
        <v>Liam Hess</v>
      </c>
      <c r="D11" s="62" t="s">
        <v>21</v>
      </c>
      <c r="E11" s="62">
        <v>2015</v>
      </c>
      <c r="F11" s="62">
        <v>5.74</v>
      </c>
      <c r="G11" s="62" t="e">
        <f>VLOOKUP(C11,Teilnehmer!$A$1:$A$200,1,FALSE())</f>
        <v>#N/A</v>
      </c>
      <c r="H11" s="62">
        <f t="shared" si="1"/>
        <v>1</v>
      </c>
    </row>
    <row r="12" spans="1:8" x14ac:dyDescent="0.3">
      <c r="A12" s="62" t="s">
        <v>122</v>
      </c>
      <c r="B12" s="62" t="s">
        <v>123</v>
      </c>
      <c r="C12" s="62" t="str">
        <f t="shared" si="0"/>
        <v>Konrad Reuber</v>
      </c>
      <c r="D12" s="62" t="s">
        <v>21</v>
      </c>
      <c r="E12" s="62">
        <v>2015</v>
      </c>
      <c r="F12" s="62">
        <v>5.6</v>
      </c>
      <c r="G12" s="62" t="e">
        <f>VLOOKUP(C12,Teilnehmer!$A$1:$A$200,1,FALSE())</f>
        <v>#N/A</v>
      </c>
      <c r="H12" s="62">
        <f t="shared" si="1"/>
        <v>0</v>
      </c>
    </row>
    <row r="13" spans="1:8" x14ac:dyDescent="0.3">
      <c r="A13" s="62" t="s">
        <v>53</v>
      </c>
      <c r="B13" s="62" t="s">
        <v>54</v>
      </c>
      <c r="C13" s="62" t="str">
        <f t="shared" si="0"/>
        <v>Caspar Schmidt</v>
      </c>
      <c r="D13" s="62" t="s">
        <v>21</v>
      </c>
      <c r="E13" s="62">
        <v>2015</v>
      </c>
      <c r="F13" s="62">
        <v>5.35</v>
      </c>
      <c r="G13" s="62" t="e">
        <f>VLOOKUP(C13,Teilnehmer!$A$1:$A$200,1,FALSE())</f>
        <v>#N/A</v>
      </c>
      <c r="H13" s="62">
        <f t="shared" si="1"/>
        <v>1</v>
      </c>
    </row>
    <row r="14" spans="1:8" x14ac:dyDescent="0.3">
      <c r="A14" s="62" t="s">
        <v>137</v>
      </c>
      <c r="B14" s="62" t="s">
        <v>52</v>
      </c>
      <c r="C14" s="62" t="str">
        <f t="shared" si="0"/>
        <v>Jannes De Maertelaere</v>
      </c>
      <c r="D14" s="62" t="s">
        <v>21</v>
      </c>
      <c r="E14" s="62">
        <v>2015</v>
      </c>
      <c r="F14" s="62">
        <v>5.24</v>
      </c>
      <c r="G14" s="62" t="e">
        <f>VLOOKUP(C14,Teilnehmer!$A$1:$A$200,1,FALSE())</f>
        <v>#N/A</v>
      </c>
      <c r="H14" s="62">
        <f t="shared" si="1"/>
        <v>0</v>
      </c>
    </row>
    <row r="15" spans="1:8" x14ac:dyDescent="0.3">
      <c r="A15" s="62" t="s">
        <v>126</v>
      </c>
      <c r="B15" s="62" t="s">
        <v>116</v>
      </c>
      <c r="C15" s="62" t="str">
        <f t="shared" si="0"/>
        <v>Paul Göbel</v>
      </c>
      <c r="D15" s="62" t="s">
        <v>21</v>
      </c>
      <c r="E15" s="62">
        <v>2015</v>
      </c>
      <c r="F15" s="62">
        <v>5.2</v>
      </c>
      <c r="G15" s="62" t="e">
        <f>VLOOKUP(C15,Teilnehmer!$A$1:$A$200,1,FALSE())</f>
        <v>#N/A</v>
      </c>
      <c r="H15" s="62">
        <f t="shared" si="1"/>
        <v>1</v>
      </c>
    </row>
    <row r="16" spans="1:8" x14ac:dyDescent="0.3">
      <c r="A16" s="62" t="s">
        <v>62</v>
      </c>
      <c r="B16" s="62" t="s">
        <v>63</v>
      </c>
      <c r="C16" s="62" t="str">
        <f t="shared" si="0"/>
        <v>Emil Ortwein</v>
      </c>
      <c r="D16" s="62" t="s">
        <v>21</v>
      </c>
      <c r="E16" s="62">
        <v>2015</v>
      </c>
      <c r="F16" s="62">
        <v>5.17</v>
      </c>
      <c r="G16" s="62" t="e">
        <f>VLOOKUP(C16,Teilnehmer!$A$1:$A$200,1,FALSE())</f>
        <v>#N/A</v>
      </c>
      <c r="H16" s="62">
        <f t="shared" si="1"/>
        <v>0</v>
      </c>
    </row>
    <row r="17" spans="1:8" x14ac:dyDescent="0.3">
      <c r="A17" s="62" t="s">
        <v>61</v>
      </c>
      <c r="B17" s="62" t="s">
        <v>58</v>
      </c>
      <c r="C17" s="62" t="str">
        <f t="shared" si="0"/>
        <v>Ben Liesner</v>
      </c>
      <c r="D17" s="62" t="s">
        <v>21</v>
      </c>
      <c r="E17" s="62">
        <v>2015</v>
      </c>
      <c r="F17" s="62">
        <v>4.93</v>
      </c>
      <c r="G17" s="62" t="e">
        <f>VLOOKUP(C17,Teilnehmer!$A$1:$A$200,1,FALSE())</f>
        <v>#N/A</v>
      </c>
      <c r="H17" s="62">
        <f t="shared" si="1"/>
        <v>1</v>
      </c>
    </row>
    <row r="18" spans="1:8" x14ac:dyDescent="0.3">
      <c r="A18" s="62" t="s">
        <v>132</v>
      </c>
      <c r="B18" s="62" t="s">
        <v>133</v>
      </c>
      <c r="C18" s="62" t="str">
        <f t="shared" si="0"/>
        <v>Hannes Wilhelm</v>
      </c>
      <c r="D18" s="62" t="s">
        <v>21</v>
      </c>
      <c r="E18" s="62">
        <v>2015</v>
      </c>
      <c r="F18" s="62">
        <v>4.5999999999999996</v>
      </c>
      <c r="G18" s="62" t="e">
        <f>VLOOKUP(C18,Teilnehmer!$A$1:$A$200,1,FALSE())</f>
        <v>#N/A</v>
      </c>
      <c r="H18" s="62">
        <f t="shared" si="1"/>
        <v>0</v>
      </c>
    </row>
    <row r="19" spans="1:8" x14ac:dyDescent="0.3">
      <c r="A19" s="62" t="s">
        <v>57</v>
      </c>
      <c r="B19" s="62" t="s">
        <v>58</v>
      </c>
      <c r="C19" s="62" t="str">
        <f t="shared" si="0"/>
        <v>Ben Wierzchucki</v>
      </c>
      <c r="D19" s="62" t="s">
        <v>21</v>
      </c>
      <c r="E19" s="62">
        <v>2015</v>
      </c>
      <c r="F19" s="62">
        <v>4.2</v>
      </c>
      <c r="G19" s="62" t="e">
        <f>VLOOKUP(C19,Teilnehmer!$A$1:$A$200,1,FALSE())</f>
        <v>#N/A</v>
      </c>
      <c r="H19" s="62">
        <f t="shared" si="1"/>
        <v>1</v>
      </c>
    </row>
    <row r="20" spans="1:8" x14ac:dyDescent="0.3">
      <c r="A20" s="62" t="s">
        <v>59</v>
      </c>
      <c r="B20" s="62" t="s">
        <v>60</v>
      </c>
      <c r="C20" s="62" t="str">
        <f t="shared" si="0"/>
        <v>Marlon Rausch</v>
      </c>
      <c r="D20" s="62" t="s">
        <v>21</v>
      </c>
      <c r="E20" s="62">
        <v>2015</v>
      </c>
      <c r="F20" s="62">
        <v>3.16</v>
      </c>
      <c r="G20" s="62" t="e">
        <f>VLOOKUP(C20,Teilnehmer!$A$1:$A$200,1,FALSE())</f>
        <v>#N/A</v>
      </c>
      <c r="H20" s="62">
        <f t="shared" si="1"/>
        <v>0</v>
      </c>
    </row>
    <row r="21" spans="1:8" x14ac:dyDescent="0.3">
      <c r="A21" s="62" t="s">
        <v>72</v>
      </c>
      <c r="B21" s="62" t="s">
        <v>73</v>
      </c>
      <c r="C21" s="62" t="str">
        <f t="shared" si="0"/>
        <v>Ida Weiland</v>
      </c>
      <c r="D21" s="62" t="s">
        <v>22</v>
      </c>
      <c r="E21" s="62">
        <v>2014</v>
      </c>
      <c r="F21" s="62">
        <v>6.67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s="62" t="s">
        <v>74</v>
      </c>
      <c r="B22" s="62" t="s">
        <v>75</v>
      </c>
      <c r="C22" s="62" t="str">
        <f t="shared" si="0"/>
        <v>Ella Renker</v>
      </c>
      <c r="D22" s="62" t="s">
        <v>22</v>
      </c>
      <c r="E22" s="62">
        <v>2014</v>
      </c>
      <c r="F22" s="62">
        <v>6.39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s="62" t="s">
        <v>70</v>
      </c>
      <c r="B23" s="62" t="s">
        <v>71</v>
      </c>
      <c r="C23" s="62" t="str">
        <f t="shared" si="0"/>
        <v>Pauline Heiß</v>
      </c>
      <c r="D23" s="62" t="s">
        <v>22</v>
      </c>
      <c r="E23" s="62">
        <v>2014</v>
      </c>
      <c r="F23" s="62">
        <v>6.35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s="62" t="s">
        <v>64</v>
      </c>
      <c r="B24" s="62" t="s">
        <v>65</v>
      </c>
      <c r="C24" s="62" t="str">
        <f t="shared" si="0"/>
        <v>Emmi Illgen</v>
      </c>
      <c r="D24" s="62" t="s">
        <v>22</v>
      </c>
      <c r="E24" s="62">
        <v>2014</v>
      </c>
      <c r="F24" s="62">
        <v>6.23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s="62" t="s">
        <v>66</v>
      </c>
      <c r="B25" s="62" t="s">
        <v>67</v>
      </c>
      <c r="C25" s="62" t="str">
        <f t="shared" si="0"/>
        <v>Nora Pettermann</v>
      </c>
      <c r="D25" s="62" t="s">
        <v>22</v>
      </c>
      <c r="E25" s="62">
        <v>2014</v>
      </c>
      <c r="F25" s="62">
        <v>6.14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s="62" t="s">
        <v>68</v>
      </c>
      <c r="B26" s="62" t="s">
        <v>69</v>
      </c>
      <c r="C26" s="62" t="str">
        <f t="shared" si="0"/>
        <v>Liel Möller</v>
      </c>
      <c r="D26" s="62" t="s">
        <v>22</v>
      </c>
      <c r="E26" s="62">
        <v>2014</v>
      </c>
      <c r="F26" s="62">
        <v>6.06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s="62" t="s">
        <v>107</v>
      </c>
      <c r="B27" s="62" t="s">
        <v>121</v>
      </c>
      <c r="C27" s="62" t="str">
        <f t="shared" si="0"/>
        <v>Lotte Kurz</v>
      </c>
      <c r="D27" s="62" t="s">
        <v>22</v>
      </c>
      <c r="E27" s="62">
        <v>2014</v>
      </c>
      <c r="F27" s="62">
        <v>5.83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s="62" t="s">
        <v>81</v>
      </c>
      <c r="B28" s="62" t="s">
        <v>82</v>
      </c>
      <c r="C28" s="62" t="str">
        <f t="shared" si="0"/>
        <v>Marie Scheuermann</v>
      </c>
      <c r="D28" s="62" t="s">
        <v>22</v>
      </c>
      <c r="E28" s="62">
        <v>2014</v>
      </c>
      <c r="F28" s="62">
        <v>5.7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s="62" t="s">
        <v>53</v>
      </c>
      <c r="B29" s="62" t="s">
        <v>78</v>
      </c>
      <c r="C29" s="62" t="str">
        <f t="shared" si="0"/>
        <v>Hanna Schmidt</v>
      </c>
      <c r="D29" s="62" t="s">
        <v>22</v>
      </c>
      <c r="E29" s="62">
        <v>2014</v>
      </c>
      <c r="F29" s="62">
        <v>5.68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s="62" t="s">
        <v>76</v>
      </c>
      <c r="B30" s="62" t="s">
        <v>77</v>
      </c>
      <c r="C30" s="62" t="str">
        <f t="shared" si="0"/>
        <v>Lina Wicke</v>
      </c>
      <c r="D30" s="62" t="s">
        <v>22</v>
      </c>
      <c r="E30" s="62">
        <v>2014</v>
      </c>
      <c r="F30" s="62">
        <v>3.85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s="62" t="s">
        <v>87</v>
      </c>
      <c r="B31" s="62" t="s">
        <v>82</v>
      </c>
      <c r="C31" s="62" t="str">
        <f t="shared" si="0"/>
        <v>Marie Kimpel</v>
      </c>
      <c r="D31" s="62" t="s">
        <v>22</v>
      </c>
      <c r="E31" s="62">
        <v>2015</v>
      </c>
      <c r="F31" s="62">
        <v>7.89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s="62" t="s">
        <v>88</v>
      </c>
      <c r="B32" s="62" t="s">
        <v>89</v>
      </c>
      <c r="C32" s="62" t="str">
        <f t="shared" si="0"/>
        <v>Franziska Stark</v>
      </c>
      <c r="D32" s="62" t="s">
        <v>22</v>
      </c>
      <c r="E32" s="62">
        <v>2015</v>
      </c>
      <c r="F32" s="62">
        <v>6.47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s="62" t="s">
        <v>102</v>
      </c>
      <c r="B33" s="62" t="s">
        <v>103</v>
      </c>
      <c r="C33" s="62" t="str">
        <f t="shared" si="0"/>
        <v>Amelie Maiwald</v>
      </c>
      <c r="D33" s="62" t="s">
        <v>22</v>
      </c>
      <c r="E33" s="62">
        <v>2015</v>
      </c>
      <c r="F33" s="62">
        <v>6.4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s="62" t="s">
        <v>119</v>
      </c>
      <c r="B34" s="62" t="s">
        <v>120</v>
      </c>
      <c r="C34" s="62" t="str">
        <f t="shared" si="0"/>
        <v>Lena Zielinski</v>
      </c>
      <c r="D34" s="62" t="s">
        <v>22</v>
      </c>
      <c r="E34" s="62">
        <v>2015</v>
      </c>
      <c r="F34" s="62">
        <v>6.28</v>
      </c>
      <c r="G34" s="62" t="e">
        <f>VLOOKUP(C34,Teilnehmer!$A$1:$A$200,1,FALSE())</f>
        <v>#N/A</v>
      </c>
      <c r="H34" s="62">
        <f t="shared" si="1"/>
        <v>0</v>
      </c>
    </row>
    <row r="35" spans="1:8" x14ac:dyDescent="0.3">
      <c r="A35" s="62" t="s">
        <v>106</v>
      </c>
      <c r="B35" s="62" t="s">
        <v>77</v>
      </c>
      <c r="C35" s="62" t="str">
        <f t="shared" si="0"/>
        <v>Lina Burgschweiger</v>
      </c>
      <c r="D35" s="62" t="s">
        <v>22</v>
      </c>
      <c r="E35" s="62">
        <v>2015</v>
      </c>
      <c r="F35" s="62">
        <v>6.05</v>
      </c>
      <c r="G35" s="62" t="e">
        <f>VLOOKUP(C35,Teilnehmer!$A$1:$A$200,1,FALSE())</f>
        <v>#N/A</v>
      </c>
      <c r="H35" s="62">
        <f t="shared" si="1"/>
        <v>1</v>
      </c>
    </row>
    <row r="36" spans="1:8" x14ac:dyDescent="0.3">
      <c r="A36" s="62" t="s">
        <v>83</v>
      </c>
      <c r="B36" s="62" t="s">
        <v>84</v>
      </c>
      <c r="C36" s="62" t="str">
        <f t="shared" si="0"/>
        <v>Paula Weppler</v>
      </c>
      <c r="D36" s="62" t="s">
        <v>22</v>
      </c>
      <c r="E36" s="62">
        <v>2015</v>
      </c>
      <c r="F36" s="62">
        <v>5.87</v>
      </c>
      <c r="G36" s="62" t="e">
        <f>VLOOKUP(C36,Teilnehmer!$A$1:$A$200,1,FALSE())</f>
        <v>#N/A</v>
      </c>
      <c r="H36" s="62">
        <f t="shared" si="1"/>
        <v>0</v>
      </c>
    </row>
    <row r="37" spans="1:8" x14ac:dyDescent="0.3">
      <c r="A37" s="62" t="s">
        <v>94</v>
      </c>
      <c r="B37" s="62" t="s">
        <v>95</v>
      </c>
      <c r="C37" s="62" t="str">
        <f t="shared" si="0"/>
        <v>Valerie Röhrig</v>
      </c>
      <c r="D37" s="62" t="s">
        <v>22</v>
      </c>
      <c r="E37" s="62">
        <v>2015</v>
      </c>
      <c r="F37" s="62">
        <v>5.85</v>
      </c>
      <c r="G37" s="62" t="e">
        <f>VLOOKUP(C37,Teilnehmer!$A$1:$A$200,1,FALSE())</f>
        <v>#N/A</v>
      </c>
      <c r="H37" s="62">
        <f t="shared" si="1"/>
        <v>1</v>
      </c>
    </row>
    <row r="38" spans="1:8" x14ac:dyDescent="0.3">
      <c r="A38" s="62" t="s">
        <v>90</v>
      </c>
      <c r="B38" s="62" t="s">
        <v>91</v>
      </c>
      <c r="C38" s="62" t="str">
        <f t="shared" si="0"/>
        <v>Finja Dickert</v>
      </c>
      <c r="D38" s="62" t="s">
        <v>22</v>
      </c>
      <c r="E38" s="62">
        <v>2015</v>
      </c>
      <c r="F38" s="62">
        <v>5.59</v>
      </c>
      <c r="G38" s="62" t="e">
        <f>VLOOKUP(C38,Teilnehmer!$A$1:$A$200,1,FALSE())</f>
        <v>#N/A</v>
      </c>
      <c r="H38" s="62">
        <f t="shared" si="1"/>
        <v>0</v>
      </c>
    </row>
    <row r="39" spans="1:8" x14ac:dyDescent="0.3">
      <c r="A39" s="62" t="s">
        <v>124</v>
      </c>
      <c r="B39" s="62" t="s">
        <v>125</v>
      </c>
      <c r="C39" s="62" t="str">
        <f t="shared" si="0"/>
        <v>Mathilda Kraft</v>
      </c>
      <c r="D39" s="62" t="s">
        <v>22</v>
      </c>
      <c r="E39" s="62">
        <v>2015</v>
      </c>
      <c r="F39" s="62">
        <v>5.27</v>
      </c>
      <c r="G39" s="62" t="e">
        <f>VLOOKUP(C39,Teilnehmer!$A$1:$A$200,1,FALSE())</f>
        <v>#N/A</v>
      </c>
      <c r="H39" s="62">
        <f t="shared" si="1"/>
        <v>1</v>
      </c>
    </row>
    <row r="40" spans="1:8" x14ac:dyDescent="0.3">
      <c r="A40" s="62" t="s">
        <v>127</v>
      </c>
      <c r="B40" s="62" t="s">
        <v>128</v>
      </c>
      <c r="C40" s="62" t="str">
        <f t="shared" si="0"/>
        <v>Sophie Eydt</v>
      </c>
      <c r="D40" s="62" t="s">
        <v>22</v>
      </c>
      <c r="E40" s="62">
        <v>2015</v>
      </c>
      <c r="F40" s="62">
        <v>5.12</v>
      </c>
      <c r="G40" s="62" t="e">
        <f>VLOOKUP(C40,Teilnehmer!$A$1:$A$200,1,FALSE())</f>
        <v>#N/A</v>
      </c>
      <c r="H40" s="62">
        <f t="shared" si="1"/>
        <v>0</v>
      </c>
    </row>
    <row r="41" spans="1:8" x14ac:dyDescent="0.3">
      <c r="A41" s="62" t="s">
        <v>129</v>
      </c>
      <c r="B41" s="62" t="s">
        <v>130</v>
      </c>
      <c r="C41" s="62" t="str">
        <f t="shared" si="0"/>
        <v>Leila Trabes</v>
      </c>
      <c r="D41" s="62" t="s">
        <v>22</v>
      </c>
      <c r="E41" s="62">
        <v>2015</v>
      </c>
      <c r="F41" s="62">
        <v>5.05</v>
      </c>
      <c r="G41" s="62" t="e">
        <f>VLOOKUP(C41,Teilnehmer!$A$1:$A$200,1,FALSE())</f>
        <v>#N/A</v>
      </c>
      <c r="H41" s="62">
        <f t="shared" si="1"/>
        <v>1</v>
      </c>
    </row>
    <row r="42" spans="1:8" x14ac:dyDescent="0.3">
      <c r="A42" s="62" t="s">
        <v>85</v>
      </c>
      <c r="B42" s="62" t="s">
        <v>86</v>
      </c>
      <c r="C42" s="62" t="str">
        <f t="shared" si="0"/>
        <v>Emma Zimmermann</v>
      </c>
      <c r="D42" s="62" t="s">
        <v>22</v>
      </c>
      <c r="E42" s="62">
        <v>2015</v>
      </c>
      <c r="F42" s="62">
        <v>4.9000000000000004</v>
      </c>
      <c r="G42" s="62" t="e">
        <f>VLOOKUP(C42,Teilnehmer!$A$1:$A$200,1,FALSE())</f>
        <v>#N/A</v>
      </c>
      <c r="H42" s="62">
        <f t="shared" si="1"/>
        <v>0</v>
      </c>
    </row>
    <row r="43" spans="1:8" x14ac:dyDescent="0.3">
      <c r="A43" s="62" t="s">
        <v>110</v>
      </c>
      <c r="B43" s="62" t="s">
        <v>111</v>
      </c>
      <c r="C43" s="62" t="str">
        <f t="shared" si="0"/>
        <v>Leonie Retzlaff</v>
      </c>
      <c r="D43" s="62" t="s">
        <v>22</v>
      </c>
      <c r="E43" s="62">
        <v>2015</v>
      </c>
      <c r="F43" s="62">
        <v>4.4800000000000004</v>
      </c>
      <c r="G43" s="62" t="e">
        <f>VLOOKUP(C43,Teilnehmer!$A$1:$A$200,1,FALSE())</f>
        <v>#N/A</v>
      </c>
      <c r="H43" s="62">
        <f t="shared" si="1"/>
        <v>1</v>
      </c>
    </row>
    <row r="44" spans="1:8" x14ac:dyDescent="0.3">
      <c r="A44" s="62" t="s">
        <v>134</v>
      </c>
      <c r="B44" s="62" t="s">
        <v>135</v>
      </c>
      <c r="C44" s="62" t="str">
        <f t="shared" si="0"/>
        <v>Charlotte Loll</v>
      </c>
      <c r="D44" s="62" t="s">
        <v>22</v>
      </c>
      <c r="E44" s="62">
        <v>2015</v>
      </c>
      <c r="F44" s="62">
        <v>4.2699999999999996</v>
      </c>
      <c r="G44" s="62" t="e">
        <f>VLOOKUP(C44,Teilnehmer!$A$1:$A$200,1,FALSE())</f>
        <v>#N/A</v>
      </c>
      <c r="H44" s="62">
        <f t="shared" si="1"/>
        <v>0</v>
      </c>
    </row>
    <row r="45" spans="1:8" x14ac:dyDescent="0.3">
      <c r="A45" s="62" t="s">
        <v>104</v>
      </c>
      <c r="B45" s="62" t="s">
        <v>105</v>
      </c>
      <c r="C45" s="62" t="str">
        <f t="shared" si="0"/>
        <v>Leana Hainbuch</v>
      </c>
      <c r="D45" s="62" t="s">
        <v>22</v>
      </c>
      <c r="E45" s="62">
        <v>2015</v>
      </c>
      <c r="F45" s="62">
        <v>4.1500000000000004</v>
      </c>
      <c r="G45" s="62" t="e">
        <f>VLOOKUP(C45,Teilnehmer!$A$1:$A$200,1,FALSE())</f>
        <v>#N/A</v>
      </c>
      <c r="H45" s="62">
        <f t="shared" si="1"/>
        <v>1</v>
      </c>
    </row>
    <row r="46" spans="1:8" x14ac:dyDescent="0.3">
      <c r="A46" s="62" t="s">
        <v>136</v>
      </c>
      <c r="B46" s="62" t="s">
        <v>77</v>
      </c>
      <c r="C46" s="62" t="str">
        <f t="shared" si="0"/>
        <v>Lina Berger</v>
      </c>
      <c r="D46" s="62" t="s">
        <v>22</v>
      </c>
      <c r="E46" s="62">
        <v>2015</v>
      </c>
      <c r="F46" s="62">
        <v>4.1100000000000003</v>
      </c>
      <c r="G46" s="62" t="e">
        <f>VLOOKUP(C46,Teilnehmer!$A$1:$A$200,1,FALSE())</f>
        <v>#N/A</v>
      </c>
      <c r="H46" s="62">
        <f t="shared" si="1"/>
        <v>0</v>
      </c>
    </row>
    <row r="47" spans="1:8" x14ac:dyDescent="0.3">
      <c r="A47" s="62" t="s">
        <v>100</v>
      </c>
      <c r="B47" s="62" t="s">
        <v>101</v>
      </c>
      <c r="C47" s="62" t="str">
        <f t="shared" si="0"/>
        <v>Marta Bugge</v>
      </c>
      <c r="D47" s="62" t="s">
        <v>22</v>
      </c>
      <c r="E47" s="62">
        <v>2015</v>
      </c>
      <c r="F47" s="62">
        <v>4.04</v>
      </c>
      <c r="G47" s="62" t="e">
        <f>VLOOKUP(C47,Teilnehmer!$A$1:$A$200,1,FALSE())</f>
        <v>#N/A</v>
      </c>
      <c r="H47" s="62">
        <f t="shared" si="1"/>
        <v>1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EA3F-3A78-4CB7-8C31-A64DE934CB91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328</v>
      </c>
      <c r="B4" s="28" t="s">
        <v>21</v>
      </c>
      <c r="C4" s="28">
        <v>2018</v>
      </c>
      <c r="D4" s="28" t="s">
        <v>410</v>
      </c>
      <c r="E4" s="38">
        <f t="shared" ref="E4:E29" si="0">IF(F4=0,"",RANK(F4,$F$4:$F$60,0))</f>
        <v>1</v>
      </c>
      <c r="F4" s="30">
        <f>SUM(LARGE(H4:U4,{1;2;3;4;5;6;7;8;9}))</f>
        <v>194</v>
      </c>
      <c r="G4" s="31">
        <f t="shared" ref="G4:G29" si="1">COUNTIF(H4:U4,"&gt;0")</f>
        <v>4</v>
      </c>
      <c r="H4" s="32">
        <f t="shared" ref="H4:H29" si="2">X4</f>
        <v>49</v>
      </c>
      <c r="I4" s="30">
        <f t="shared" ref="I4:I29" si="3">AA4</f>
        <v>50</v>
      </c>
      <c r="J4" s="32">
        <f t="shared" ref="J4:J29" si="4">AD4</f>
        <v>0</v>
      </c>
      <c r="K4" s="30">
        <f t="shared" ref="K4:K29" si="5">AG4</f>
        <v>0</v>
      </c>
      <c r="L4" s="33">
        <f t="shared" ref="L4:L29" si="6">AJ4</f>
        <v>0</v>
      </c>
      <c r="M4" s="34">
        <f t="shared" ref="M4:M29" si="7">AM4</f>
        <v>0</v>
      </c>
      <c r="N4" s="35">
        <f t="shared" ref="N4:N29" si="8">AP4</f>
        <v>48</v>
      </c>
      <c r="O4" s="36">
        <f t="shared" ref="O4:O29" si="9">AS4</f>
        <v>47</v>
      </c>
      <c r="P4" s="32">
        <f t="shared" ref="P4:P29" si="10">AV4</f>
        <v>0</v>
      </c>
      <c r="Q4" s="30">
        <f t="shared" ref="Q4:Q29" si="11">AY4</f>
        <v>0</v>
      </c>
      <c r="R4" s="50"/>
      <c r="S4" s="45"/>
      <c r="T4" s="32">
        <f t="shared" ref="T4:T29" si="12">BB4</f>
        <v>0</v>
      </c>
      <c r="U4" s="30">
        <f t="shared" ref="U4:U29" si="13">BE4</f>
        <v>0</v>
      </c>
      <c r="V4" s="37">
        <f t="array" ref="V4">IF(ISBLANK(ALS_1!$A$2),100,IF(ISBLANK(A4),100,IF((OR(EXACT(A4,ALS_1!$C$2:$C$104))),VLOOKUP(A4,ALS_1!$C$2:$I$104,4,FALSE()))))</f>
        <v>7.29</v>
      </c>
      <c r="W4" s="38">
        <f t="shared" ref="W4:W29" si="14">IF(V4=FALSE,51,IF(V4&gt;=100,51,RANK(V4,$V$4:$V$60,1)))</f>
        <v>2</v>
      </c>
      <c r="X4" s="30">
        <f>VLOOKUP(W4,Punktezuordnung!$A$2:$B$52,2,FALSE())</f>
        <v>49</v>
      </c>
      <c r="Y4" s="39" cm="1">
        <f t="array" ref="Y4">IF(ISBLANK(ALS_2!$A$2),0,IF(ISBLANK(A4),0,IF((OR(EXACT(A4,ALS_2!$C$2:$C$104))),VLOOKUP(A4,ALS_2!$C$2:$I$104,4,FALSE()))))</f>
        <v>67</v>
      </c>
      <c r="Z4" s="38">
        <f t="shared" ref="Z4:Z29" si="15">IF(Y4=FALSE,51,IF(Y4&lt;=0,51,RANK(Y4,$Y$4:$Y$60,0)))</f>
        <v>1</v>
      </c>
      <c r="AA4" s="30">
        <f>VLOOKUP(Z4,Punktezuordnung!$A$2:$B$52,2,FALSE())</f>
        <v>50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29" si="16">IF(AB4=FALSE,51,IF(AB4&gt;=100,51,RANK(AB4,$AB$4:$AB$60,1)))</f>
        <v>51</v>
      </c>
      <c r="AD4" s="30">
        <v>0</v>
      </c>
      <c r="AE4" s="41">
        <f t="array" ref="AE4">IF(ISBLANK(FRI_2!$A$2),0,IF(ISBLANK(A4),0,IF((OR(EXACT(A4,FRI_2!$C$2:$C$150))),VLOOKUP(A4,FRI_2!$C$2:$I$150,4,FALSE()))))</f>
        <v>0</v>
      </c>
      <c r="AF4" s="38">
        <f>IF(AE4&lt;=0,51,RANK(AE4,$AE$4:$AE$60,0))</f>
        <v>51</v>
      </c>
      <c r="AG4" s="30"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29" si="17"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 t="shared" ref="AL4:AL29" si="18">IF(AK4=FALSE,51,IF(AK4&lt;=0,51,RANK(AK4,$AK$4:$AK$49,0)))</f>
        <v>51</v>
      </c>
      <c r="AM4" s="30">
        <v>0</v>
      </c>
      <c r="AN4" s="40">
        <f t="array" ref="AN4">IF(ISBLANK(NIA_1!$A$2),1000,IF(ISBLANK(A4),1000,IF((OR(EXACT(A4,NIA_1!$C$2:$C$200))),VLOOKUP(A4,NIA_1!$C$2:$I$200,4,FALSE()))))</f>
        <v>267.8</v>
      </c>
      <c r="AO4" s="38">
        <f t="shared" ref="AO4:AO29" si="19">IF(AN4=FALSE,51,IF(AN4=1000,51,RANK(AN4,$AN$4:$AN$60,1)))</f>
        <v>3</v>
      </c>
      <c r="AP4" s="70">
        <f>VLOOKUP(AO4,[1]Punktezuordnung!$A$2:$B$52,2,FALSE())</f>
        <v>48</v>
      </c>
      <c r="AQ4" s="46">
        <f t="array" ref="AQ4">IF(ISBLANK(NIA_2!$A$2),0,IF(ISBLANK(A4),0,IF((OR(EXACT(A4,NIA_2!$C$2:$C$200))),VLOOKUP(A4,NIA_2!$C$2:$I$200,4,FALSE()))))</f>
        <v>41</v>
      </c>
      <c r="AR4" s="38">
        <f t="shared" ref="AR4:AR29" si="20">IF(AQ4=FALSE,51,IF(AQ4&lt;=0,51,RANK(AQ4,$AQ$4:$AQ$49,0)))</f>
        <v>4</v>
      </c>
      <c r="AS4" s="30">
        <f>VLOOKUP(AR4,Punktezuordnung!$A$2:$B$52,2,FALSE())</f>
        <v>47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29" si="21">IF(AT4=FALSE,51,IF(AT4&lt;=0,51,RANK(AT4,$AT$4:$AT$49,0)))</f>
        <v>51</v>
      </c>
      <c r="AV4" s="45"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29" si="22">IF(AW4=FALSE,51,IF(AW4&lt;=0,51,RANK(AW4,$AW$4:$AW$49,0)))</f>
        <v>51</v>
      </c>
      <c r="AY4" s="45"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29" si="23"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29" si="24">IF(BC4=FALSE,51,IF(BC4&lt;=0,51,RANK(BC4,$BC$4:$BC$60,0)))</f>
        <v>51</v>
      </c>
      <c r="BE4" s="48"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29" si="25">IF(BF4=FALSE,51,IF(BF4&gt;=100,51,RANK(BF4,$AZ$4:$AZ$60,1)))</f>
        <v>51</v>
      </c>
      <c r="BH4" s="45"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29" si="26">IF(BI4=FALSE,51,IF(BI4&lt;=0,51,RANK(BI4,$BC$4:$BC$60,0)))</f>
        <v>51</v>
      </c>
      <c r="BK4" s="48">
        <v>0</v>
      </c>
    </row>
    <row r="5" spans="1:63" x14ac:dyDescent="0.3">
      <c r="A5" s="28" t="s">
        <v>330</v>
      </c>
      <c r="B5" s="28" t="s">
        <v>21</v>
      </c>
      <c r="C5" s="28">
        <v>2018</v>
      </c>
      <c r="D5" s="28" t="s">
        <v>407</v>
      </c>
      <c r="E5" s="38">
        <f t="shared" si="0"/>
        <v>2</v>
      </c>
      <c r="F5" s="30">
        <f>SUM(LARGE(H5:U5,{1;2;3;4;5;6;7;8;9}))</f>
        <v>187</v>
      </c>
      <c r="G5" s="49">
        <f t="shared" si="1"/>
        <v>4</v>
      </c>
      <c r="H5" s="50">
        <f t="shared" si="2"/>
        <v>47</v>
      </c>
      <c r="I5" s="45">
        <f t="shared" si="3"/>
        <v>43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47</v>
      </c>
      <c r="O5" s="36">
        <f t="shared" si="9"/>
        <v>50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IF(ISBLANK(ALS_1!$A$2),100,IF(ISBLANK(A5),100,IF((OR(EXACT(A5,ALS_1!$C$2:$C$104))),VLOOKUP(A5,ALS_1!$C$2:$I$104,4,FALSE()))))</f>
        <v>7.62</v>
      </c>
      <c r="W5" s="38">
        <f t="shared" si="14"/>
        <v>4</v>
      </c>
      <c r="X5" s="30">
        <f>VLOOKUP(W5,Punktezuordnung!$A$2:$B$52,2,FALSE())</f>
        <v>47</v>
      </c>
      <c r="Y5" s="39" cm="1">
        <f t="array" ref="Y5">IF(ISBLANK(ALS_2!$A$2),0,IF(ISBLANK(A5),0,IF((OR(EXACT(A5,ALS_2!$C$2:$C$104))),VLOOKUP(A5,ALS_2!$C$2:$I$104,4,FALSE()))))</f>
        <v>46</v>
      </c>
      <c r="Z5" s="38">
        <f t="shared" si="15"/>
        <v>8</v>
      </c>
      <c r="AA5" s="30">
        <f>VLOOKUP(Z5,Punktezuordnung!$A$2:$B$52,2,FALSE())</f>
        <v>43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v>0</v>
      </c>
      <c r="AE5" s="41">
        <f t="array" ref="AE5">IF(ISBLANK(FRI_2!$A$2),0,IF(ISBLANK(A5),0,IF((OR(EXACT(A5,FRI_2!$C$2:$C$150))),VLOOKUP(A5,FRI_2!$C$2:$I$150,4,FALSE()))))</f>
        <v>0</v>
      </c>
      <c r="AF5" s="38">
        <f t="shared" ref="AF5:AF29" si="27">IF(AE5=FALSE,51,IF(AE5&lt;=0,51,RANK(AE5,$AE$4:$AE$60,0)))</f>
        <v>51</v>
      </c>
      <c r="AG5" s="30"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7"/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8"/>
        <v>51</v>
      </c>
      <c r="AM5" s="30">
        <v>0</v>
      </c>
      <c r="AN5" s="40">
        <f t="array" ref="AN5">IF(ISBLANK(NIA_1!$A$2),1000,IF(ISBLANK(A5),1000,IF((OR(EXACT(A5,NIA_1!$C$2:$C$200))),VLOOKUP(A5,NIA_1!$C$2:$I$200,4,FALSE()))))</f>
        <v>271.92</v>
      </c>
      <c r="AO5" s="38">
        <f t="shared" si="19"/>
        <v>4</v>
      </c>
      <c r="AP5" s="70">
        <f>VLOOKUP(AO5,[1]Punktezuordnung!$A$2:$B$52,2,FALSE())</f>
        <v>47</v>
      </c>
      <c r="AQ5" s="46">
        <f t="array" ref="AQ5">IF(ISBLANK(NIA_2!$A$2),0,IF(ISBLANK(A5),0,IF((OR(EXACT(A5,NIA_2!$C$2:$C$200))),VLOOKUP(A5,NIA_2!$C$2:$I$200,4,FALSE()))))</f>
        <v>48</v>
      </c>
      <c r="AR5" s="38">
        <f t="shared" si="20"/>
        <v>1</v>
      </c>
      <c r="AS5" s="30">
        <f>VLOOKUP(AR5,Punktezuordnung!$A$2:$B$52,2,FALSE())</f>
        <v>50</v>
      </c>
      <c r="AT5" s="42">
        <f t="array" ref="AT5">IF(ISBLANK(STO_1!$A$2),0,IF(ISBLANK(A5),0,IF((OR(EXACT(A5,STO_1!$C$2:$C$149))),VLOOKUP(A5,STO_1!$C$2:$I$149,4,FALSE()))))</f>
        <v>0</v>
      </c>
      <c r="AU5" s="38">
        <f t="shared" si="21"/>
        <v>51</v>
      </c>
      <c r="AV5" s="45"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2"/>
        <v>51</v>
      </c>
      <c r="AY5" s="45"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3"/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4"/>
        <v>51</v>
      </c>
      <c r="BE5" s="48"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5"/>
        <v>51</v>
      </c>
      <c r="BH5" s="45"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6"/>
        <v>51</v>
      </c>
      <c r="BK5" s="48">
        <v>0</v>
      </c>
    </row>
    <row r="6" spans="1:63" x14ac:dyDescent="0.3">
      <c r="A6" s="28" t="s">
        <v>332</v>
      </c>
      <c r="B6" s="28" t="s">
        <v>21</v>
      </c>
      <c r="C6" s="28">
        <v>2018</v>
      </c>
      <c r="D6" s="28" t="s">
        <v>404</v>
      </c>
      <c r="E6" s="38">
        <f t="shared" si="0"/>
        <v>3</v>
      </c>
      <c r="F6" s="30">
        <f>SUM(LARGE(H6:U6,{1;2;3;4;5;6;7;8;9}))</f>
        <v>180</v>
      </c>
      <c r="G6" s="49">
        <f t="shared" si="1"/>
        <v>4</v>
      </c>
      <c r="H6" s="50">
        <f t="shared" si="2"/>
        <v>45</v>
      </c>
      <c r="I6" s="45">
        <f t="shared" si="3"/>
        <v>38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49</v>
      </c>
      <c r="O6" s="36">
        <f t="shared" si="9"/>
        <v>48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IF(ISBLANK(ALS_1!$A$2),100,IF(ISBLANK(A6),100,IF((OR(EXACT(A6,ALS_1!$C$2:$C$104))),VLOOKUP(A6,ALS_1!$C$2:$I$104,4,FALSE()))))</f>
        <v>7.96</v>
      </c>
      <c r="W6" s="38">
        <f t="shared" si="14"/>
        <v>6</v>
      </c>
      <c r="X6" s="30">
        <f>VLOOKUP(W6,Punktezuordnung!$A$2:$B$52,2,FALSE())</f>
        <v>45</v>
      </c>
      <c r="Y6" s="39" cm="1">
        <f t="array" ref="Y6">IF(ISBLANK(ALS_2!$A$2),0,IF(ISBLANK(A6),0,IF((OR(EXACT(A6,ALS_2!$C$2:$C$104))),VLOOKUP(A6,ALS_2!$C$2:$I$104,4,FALSE()))))</f>
        <v>34</v>
      </c>
      <c r="Z6" s="38">
        <f t="shared" si="15"/>
        <v>13</v>
      </c>
      <c r="AA6" s="30">
        <f>VLOOKUP(Z6,Punktezuordnung!$A$2:$B$52,2,FALSE())</f>
        <v>38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si="27"/>
        <v>51</v>
      </c>
      <c r="AG6" s="30"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7"/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8"/>
        <v>51</v>
      </c>
      <c r="AM6" s="30">
        <v>0</v>
      </c>
      <c r="AN6" s="40">
        <f t="array" ref="AN6">IF(ISBLANK(NIA_1!$A$2),1000,IF(ISBLANK(A6),1000,IF((OR(EXACT(A6,NIA_1!$C$2:$C$200))),VLOOKUP(A6,NIA_1!$C$2:$I$200,4,FALSE()))))</f>
        <v>264.33</v>
      </c>
      <c r="AO6" s="38">
        <f t="shared" si="19"/>
        <v>2</v>
      </c>
      <c r="AP6" s="70">
        <f>VLOOKUP(AO6,[1]Punktezuordnung!$A$2:$B$52,2,FALSE())</f>
        <v>49</v>
      </c>
      <c r="AQ6" s="46">
        <f t="array" ref="AQ6">IF(ISBLANK(NIA_2!$A$2),0,IF(ISBLANK(A6),0,IF((OR(EXACT(A6,NIA_2!$C$2:$C$200))),VLOOKUP(A6,NIA_2!$C$2:$I$200,4,FALSE()))))</f>
        <v>42</v>
      </c>
      <c r="AR6" s="38">
        <f t="shared" si="20"/>
        <v>3</v>
      </c>
      <c r="AS6" s="30">
        <f>VLOOKUP(AR6,Punktezuordnung!$A$2:$B$52,2,FALSE())</f>
        <v>48</v>
      </c>
      <c r="AT6" s="42">
        <f t="array" ref="AT6">IF(ISBLANK(STO_1!$A$2),0,IF(ISBLANK(A6),0,IF((OR(EXACT(A6,STO_1!$C$2:$C$149))),VLOOKUP(A6,STO_1!$C$2:$I$149,4,FALSE()))))</f>
        <v>0</v>
      </c>
      <c r="AU6" s="38">
        <f t="shared" si="21"/>
        <v>51</v>
      </c>
      <c r="AV6" s="45"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2"/>
        <v>51</v>
      </c>
      <c r="AY6" s="45"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3"/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4"/>
        <v>51</v>
      </c>
      <c r="BE6" s="48"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5"/>
        <v>51</v>
      </c>
      <c r="BH6" s="45"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6"/>
        <v>51</v>
      </c>
      <c r="BK6" s="48">
        <v>0</v>
      </c>
    </row>
    <row r="7" spans="1:63" x14ac:dyDescent="0.3">
      <c r="A7" s="28" t="s">
        <v>335</v>
      </c>
      <c r="B7" s="28" t="s">
        <v>21</v>
      </c>
      <c r="C7" s="28">
        <v>2018</v>
      </c>
      <c r="D7" s="28" t="s">
        <v>405</v>
      </c>
      <c r="E7" s="38">
        <f t="shared" si="0"/>
        <v>4</v>
      </c>
      <c r="F7" s="30">
        <f>SUM(LARGE(H7:U7,{1;2;3;4;5;6;7;8;9}))</f>
        <v>173</v>
      </c>
      <c r="G7" s="49">
        <f t="shared" si="1"/>
        <v>4</v>
      </c>
      <c r="H7" s="50">
        <f t="shared" si="2"/>
        <v>40</v>
      </c>
      <c r="I7" s="45">
        <f t="shared" si="3"/>
        <v>47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40</v>
      </c>
      <c r="O7" s="36">
        <f t="shared" si="9"/>
        <v>46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IF(ISBLANK(ALS_1!$A$2),100,IF(ISBLANK(A7),100,IF((OR(EXACT(A7,ALS_1!$C$2:$C$104))),VLOOKUP(A7,ALS_1!$C$2:$I$104,4,FALSE()))))</f>
        <v>8.2100000000000009</v>
      </c>
      <c r="W7" s="38">
        <f t="shared" si="14"/>
        <v>11</v>
      </c>
      <c r="X7" s="30">
        <f>VLOOKUP(W7,Punktezuordnung!$A$2:$B$52,2,FALSE())</f>
        <v>40</v>
      </c>
      <c r="Y7" s="39" cm="1">
        <f t="array" ref="Y7">IF(ISBLANK(ALS_2!$A$2),0,IF(ISBLANK(A7),0,IF((OR(EXACT(A7,ALS_2!$C$2:$C$104))),VLOOKUP(A7,ALS_2!$C$2:$I$104,4,FALSE()))))</f>
        <v>54</v>
      </c>
      <c r="Z7" s="38">
        <f t="shared" si="15"/>
        <v>4</v>
      </c>
      <c r="AA7" s="30">
        <f>VLOOKUP(Z7,Punktezuordnung!$A$2:$B$52,2,FALSE())</f>
        <v>47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27"/>
        <v>51</v>
      </c>
      <c r="AG7" s="30"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7"/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8"/>
        <v>51</v>
      </c>
      <c r="AM7" s="30">
        <v>0</v>
      </c>
      <c r="AN7" s="40">
        <f t="array" ref="AN7">IF(ISBLANK(NIA_1!$A$2),1000,IF(ISBLANK(A7),1000,IF((OR(EXACT(A7,NIA_1!$C$2:$C$200))),VLOOKUP(A7,NIA_1!$C$2:$I$200,4,FALSE()))))</f>
        <v>306.05</v>
      </c>
      <c r="AO7" s="38">
        <f t="shared" si="19"/>
        <v>11</v>
      </c>
      <c r="AP7" s="70">
        <f>VLOOKUP(AO7,[1]Punktezuordnung!$A$2:$B$52,2,FALSE())</f>
        <v>40</v>
      </c>
      <c r="AQ7" s="46">
        <f t="array" ref="AQ7">IF(ISBLANK(NIA_2!$A$2),0,IF(ISBLANK(A7),0,IF((OR(EXACT(A7,NIA_2!$C$2:$C$200))),VLOOKUP(A7,NIA_2!$C$2:$I$200,4,FALSE()))))</f>
        <v>40</v>
      </c>
      <c r="AR7" s="38">
        <f t="shared" si="20"/>
        <v>5</v>
      </c>
      <c r="AS7" s="30">
        <f>VLOOKUP(AR7,Punktezuordnung!$A$2:$B$52,2,FALSE())</f>
        <v>46</v>
      </c>
      <c r="AT7" s="42">
        <f t="array" ref="AT7">IF(ISBLANK(STO_1!$A$2),0,IF(ISBLANK(A7),0,IF((OR(EXACT(A7,STO_1!$C$2:$C$149))),VLOOKUP(A7,STO_1!$C$2:$I$149,4,FALSE()))))</f>
        <v>0</v>
      </c>
      <c r="AU7" s="38">
        <f t="shared" si="21"/>
        <v>51</v>
      </c>
      <c r="AV7" s="45"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2"/>
        <v>51</v>
      </c>
      <c r="AY7" s="45"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3"/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4"/>
        <v>51</v>
      </c>
      <c r="BE7" s="48"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5"/>
        <v>51</v>
      </c>
      <c r="BH7" s="45"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6"/>
        <v>51</v>
      </c>
      <c r="BK7" s="48">
        <v>0</v>
      </c>
    </row>
    <row r="8" spans="1:63" x14ac:dyDescent="0.3">
      <c r="A8" s="28" t="s">
        <v>321</v>
      </c>
      <c r="B8" s="28" t="s">
        <v>21</v>
      </c>
      <c r="C8" s="28">
        <v>2018</v>
      </c>
      <c r="D8" s="28" t="s">
        <v>407</v>
      </c>
      <c r="E8" s="38">
        <f t="shared" si="0"/>
        <v>5</v>
      </c>
      <c r="F8" s="30">
        <f>SUM(LARGE(H8:U8,{1;2;3;4;5;6;7;8;9}))</f>
        <v>172</v>
      </c>
      <c r="G8" s="49">
        <f t="shared" si="1"/>
        <v>4</v>
      </c>
      <c r="H8" s="50">
        <f t="shared" si="2"/>
        <v>43</v>
      </c>
      <c r="I8" s="45">
        <f t="shared" si="3"/>
        <v>44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42</v>
      </c>
      <c r="O8" s="36">
        <f t="shared" si="9"/>
        <v>43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IF(ISBLANK(ALS_1!$A$2),100,IF(ISBLANK(A8),100,IF((OR(EXACT(A8,ALS_1!$C$2:$C$104))),VLOOKUP(A8,ALS_1!$C$2:$I$104,4,FALSE()))))</f>
        <v>8.11</v>
      </c>
      <c r="W8" s="38">
        <f t="shared" si="14"/>
        <v>8</v>
      </c>
      <c r="X8" s="30">
        <f>VLOOKUP(W8,Punktezuordnung!$A$2:$B$52,2,FALSE())</f>
        <v>43</v>
      </c>
      <c r="Y8" s="39" cm="1">
        <f t="array" ref="Y8">IF(ISBLANK(ALS_2!$A$2),0,IF(ISBLANK(A8),0,IF((OR(EXACT(A8,ALS_2!$C$2:$C$104))),VLOOKUP(A8,ALS_2!$C$2:$I$104,4,FALSE()))))</f>
        <v>50</v>
      </c>
      <c r="Z8" s="38">
        <f t="shared" si="15"/>
        <v>7</v>
      </c>
      <c r="AA8" s="30">
        <f>VLOOKUP(Z8,Punktezuordnung!$A$2:$B$52,2,FALSE())</f>
        <v>44</v>
      </c>
      <c r="AB8" s="40">
        <f t="array" ref="AB8">IF(ISBLANK(FRI_1!$A$2),100,IF(ISBLANK(#REF!),100,IF((OR(EXACT(#REF!,FRI_1!$C$2:$C$200))),VLOOKUP(#REF!,FRI_1!$C$2:$I$200,4,FALSE()))))</f>
        <v>100</v>
      </c>
      <c r="AC8" s="38">
        <f t="shared" si="16"/>
        <v>51</v>
      </c>
      <c r="AD8" s="30">
        <v>0</v>
      </c>
      <c r="AE8" s="41">
        <f t="array" ref="AE8">IF(ISBLANK(FRI_2!$A$2),0,IF(ISBLANK(#REF!),0,IF((OR(EXACT(#REF!,FRI_2!$C$2:$C$150))),VLOOKUP(#REF!,FRI_2!$C$2:$I$150,4,FALSE()))))</f>
        <v>0</v>
      </c>
      <c r="AF8" s="38">
        <f t="shared" si="27"/>
        <v>51</v>
      </c>
      <c r="AG8" s="30">
        <v>0</v>
      </c>
      <c r="AH8" s="42">
        <f t="array" ref="AH8">IF(ISBLANK(LAT_1!$A$2),0,IF(ISBLANK(#REF!),0,IF((OR(EXACT(#REF!,LAT_1!$C$2:$C$154))),VLOOKUP(#REF!,LAT_1!$C$2:$I$154,4,FALSE()))))</f>
        <v>0</v>
      </c>
      <c r="AI8" s="38">
        <f t="shared" si="17"/>
        <v>51</v>
      </c>
      <c r="AJ8" s="30">
        <v>0</v>
      </c>
      <c r="AK8" s="44">
        <f t="array" ref="AK8">IF(ISBLANK(LAT_2!$A$2),0,IF(ISBLANK(#REF!),0,IF((OR(EXACT(#REF!,LAT_2!$C$2:$C$154))),VLOOKUP(#REF!,LAT_2!$C$2:$I$154,4,FALSE()))))</f>
        <v>0</v>
      </c>
      <c r="AL8" s="38">
        <f t="shared" si="18"/>
        <v>51</v>
      </c>
      <c r="AM8" s="30">
        <v>0</v>
      </c>
      <c r="AN8" s="40">
        <f t="array" ref="AN8">IF(ISBLANK(NIA_1!$A$2),1000,IF(ISBLANK(A8),1000,IF((OR(EXACT(A8,NIA_1!$C$2:$C$200))),VLOOKUP(A8,NIA_1!$C$2:$I$200,4,FALSE()))))</f>
        <v>296.95</v>
      </c>
      <c r="AO8" s="38">
        <f t="shared" si="19"/>
        <v>9</v>
      </c>
      <c r="AP8" s="70">
        <f>VLOOKUP(AO8,[1]Punktezuordnung!$A$2:$B$52,2,FALSE())</f>
        <v>42</v>
      </c>
      <c r="AQ8" s="46">
        <f t="array" ref="AQ8">IF(ISBLANK(NIA_2!$A$2),0,IF(ISBLANK(A8),0,IF((OR(EXACT(A8,NIA_2!$C$2:$C$200))),VLOOKUP(A8,NIA_2!$C$2:$I$200,4,FALSE()))))</f>
        <v>37</v>
      </c>
      <c r="AR8" s="38">
        <f t="shared" si="20"/>
        <v>8</v>
      </c>
      <c r="AS8" s="30">
        <f>VLOOKUP(AR8,Punktezuordnung!$A$2:$B$52,2,FALSE())</f>
        <v>43</v>
      </c>
      <c r="AT8" s="42">
        <f t="array" ref="AT8">IF(ISBLANK(STO_1!$A$2),0,IF(ISBLANK(#REF!),0,IF((OR(EXACT(#REF!,STO_1!$C$2:$C$149))),VLOOKUP(#REF!,STO_1!$C$2:$I$149,4,FALSE()))))</f>
        <v>0</v>
      </c>
      <c r="AU8" s="38">
        <f t="shared" si="21"/>
        <v>51</v>
      </c>
      <c r="AV8" s="45">
        <v>0</v>
      </c>
      <c r="AW8" s="40">
        <f t="array" ref="AW8">IF(ISBLANK(STO_2!$A$2),0,IF(ISBLANK(#REF!),0,IF((OR(EXACT(#REF!,STO_2!$C$2:$C$148))),VLOOKUP(#REF!,STO_2!$C$2:$I$148,4,FALSE()))))</f>
        <v>0</v>
      </c>
      <c r="AX8" s="38">
        <f t="shared" si="22"/>
        <v>51</v>
      </c>
      <c r="AY8" s="45">
        <v>0</v>
      </c>
      <c r="AZ8" s="42">
        <f t="array" ref="AZ8">IF(ISBLANK(ANG_1!$A$2),100,IF(ISBLANK(#REF!),100,IF((OR(EXACT(#REF!,ANG_1!$C$2:$C$200))),VLOOKUP(#REF!,ANG_1!$C$2:$I$200,4,FALSE()))))</f>
        <v>100</v>
      </c>
      <c r="BA8" s="38">
        <f t="shared" si="23"/>
        <v>51</v>
      </c>
      <c r="BB8" s="45">
        <v>0</v>
      </c>
      <c r="BC8" s="47">
        <f t="array" ref="BC8">IF(ISBLANK(ANG_2!$A$2),0,IF(ISBLANK(#REF!),0,IF((OR(EXACT(#REF!,ANG_2!$C$2:$C$155))),VLOOKUP(#REF!,ANG_2!$C$2:$I$155,4,FALSE()))))</f>
        <v>0</v>
      </c>
      <c r="BD8" s="38">
        <f t="shared" si="24"/>
        <v>51</v>
      </c>
      <c r="BE8" s="48"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5"/>
        <v>51</v>
      </c>
      <c r="BH8" s="45"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6"/>
        <v>51</v>
      </c>
      <c r="BK8" s="48">
        <v>0</v>
      </c>
    </row>
    <row r="9" spans="1:63" x14ac:dyDescent="0.3">
      <c r="A9" s="28" t="s">
        <v>327</v>
      </c>
      <c r="B9" s="28" t="s">
        <v>21</v>
      </c>
      <c r="C9" s="28">
        <v>2018</v>
      </c>
      <c r="D9" s="28" t="s">
        <v>408</v>
      </c>
      <c r="E9" s="38">
        <f t="shared" si="0"/>
        <v>6</v>
      </c>
      <c r="F9" s="30">
        <f>SUM(LARGE(H9:U9,{1;2;3;4;5;6;7;8;9}))</f>
        <v>170</v>
      </c>
      <c r="G9" s="49">
        <f t="shared" si="1"/>
        <v>4</v>
      </c>
      <c r="H9" s="50">
        <f t="shared" si="2"/>
        <v>50</v>
      </c>
      <c r="I9" s="45">
        <f t="shared" si="3"/>
        <v>39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41</v>
      </c>
      <c r="O9" s="36">
        <f t="shared" si="9"/>
        <v>40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IF(ISBLANK(ALS_1!$A$2),100,IF(ISBLANK(A9),100,IF((OR(EXACT(A9,ALS_1!$C$2:$C$104))),VLOOKUP(A9,ALS_1!$C$2:$I$104,4,FALSE()))))</f>
        <v>7.1</v>
      </c>
      <c r="W9" s="38">
        <f t="shared" si="14"/>
        <v>1</v>
      </c>
      <c r="X9" s="30">
        <f>VLOOKUP(W9,Punktezuordnung!$A$2:$B$52,2,FALSE())</f>
        <v>50</v>
      </c>
      <c r="Y9" s="39" cm="1">
        <f t="array" ref="Y9">IF(ISBLANK(ALS_2!$A$2),0,IF(ISBLANK(A9),0,IF((OR(EXACT(A9,ALS_2!$C$2:$C$104))),VLOOKUP(A9,ALS_2!$C$2:$I$104,4,FALSE()))))</f>
        <v>40</v>
      </c>
      <c r="Z9" s="38">
        <f t="shared" si="15"/>
        <v>12</v>
      </c>
      <c r="AA9" s="30">
        <f>VLOOKUP(Z9,Punktezuordnung!$A$2:$B$52,2,FALSE())</f>
        <v>39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27"/>
        <v>51</v>
      </c>
      <c r="AG9" s="30"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7"/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8"/>
        <v>51</v>
      </c>
      <c r="AM9" s="30">
        <v>0</v>
      </c>
      <c r="AN9" s="40">
        <f t="array" ref="AN9">IF(ISBLANK(NIA_1!$A$2),1000,IF(ISBLANK(A9),1000,IF((OR(EXACT(A9,NIA_1!$C$2:$C$200))),VLOOKUP(A9,NIA_1!$C$2:$I$200,4,FALSE()))))</f>
        <v>302.74</v>
      </c>
      <c r="AO9" s="38">
        <f t="shared" si="19"/>
        <v>10</v>
      </c>
      <c r="AP9" s="70">
        <f>VLOOKUP(AO9,[1]Punktezuordnung!$A$2:$B$52,2,FALSE())</f>
        <v>41</v>
      </c>
      <c r="AQ9" s="46">
        <f t="array" ref="AQ9">IF(ISBLANK(NIA_2!$A$2),0,IF(ISBLANK(A9),0,IF((OR(EXACT(A9,NIA_2!$C$2:$C$200))),VLOOKUP(A9,NIA_2!$C$2:$I$200,4,FALSE()))))</f>
        <v>35</v>
      </c>
      <c r="AR9" s="38">
        <f t="shared" si="20"/>
        <v>11</v>
      </c>
      <c r="AS9" s="30">
        <f>VLOOKUP(AR9,Punktezuordnung!$A$2:$B$52,2,FALSE())</f>
        <v>40</v>
      </c>
      <c r="AT9" s="42">
        <f t="array" ref="AT9">IF(ISBLANK(STO_1!$A$2),0,IF(ISBLANK(A9),0,IF((OR(EXACT(A9,STO_1!$C$2:$C$149))),VLOOKUP(A9,STO_1!$C$2:$I$149,4,FALSE()))))</f>
        <v>0</v>
      </c>
      <c r="AU9" s="38">
        <f t="shared" si="21"/>
        <v>51</v>
      </c>
      <c r="AV9" s="45"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2"/>
        <v>51</v>
      </c>
      <c r="AY9" s="45"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3"/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4"/>
        <v>51</v>
      </c>
      <c r="BE9" s="48"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5"/>
        <v>51</v>
      </c>
      <c r="BH9" s="45"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6"/>
        <v>51</v>
      </c>
      <c r="BK9" s="48">
        <v>0</v>
      </c>
    </row>
    <row r="10" spans="1:63" x14ac:dyDescent="0.3">
      <c r="A10" s="28" t="s">
        <v>334</v>
      </c>
      <c r="B10" s="28" t="s">
        <v>21</v>
      </c>
      <c r="C10" s="28">
        <v>2018</v>
      </c>
      <c r="D10" s="28" t="s">
        <v>404</v>
      </c>
      <c r="E10" s="38">
        <f t="shared" si="0"/>
        <v>7</v>
      </c>
      <c r="F10" s="30">
        <f>SUM(LARGE(H10:U10,{1;2;3;4;5;6;7;8;9}))</f>
        <v>164</v>
      </c>
      <c r="G10" s="49">
        <f t="shared" si="1"/>
        <v>4</v>
      </c>
      <c r="H10" s="50">
        <f t="shared" si="2"/>
        <v>42</v>
      </c>
      <c r="I10" s="45">
        <f t="shared" si="3"/>
        <v>47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34</v>
      </c>
      <c r="O10" s="36">
        <f t="shared" si="9"/>
        <v>41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IF(ISBLANK(ALS_1!$A$2),100,IF(ISBLANK(A10),100,IF((OR(EXACT(A10,ALS_1!$C$2:$C$104))),VLOOKUP(A10,ALS_1!$C$2:$I$104,4,FALSE()))))</f>
        <v>8.1199999999999992</v>
      </c>
      <c r="W10" s="38">
        <f t="shared" si="14"/>
        <v>9</v>
      </c>
      <c r="X10" s="30">
        <f>VLOOKUP(W10,Punktezuordnung!$A$2:$B$52,2,FALSE())</f>
        <v>42</v>
      </c>
      <c r="Y10" s="39" cm="1">
        <f t="array" ref="Y10">IF(ISBLANK(ALS_2!$A$2),0,IF(ISBLANK(A10),0,IF((OR(EXACT(A10,ALS_2!$C$2:$C$104))),VLOOKUP(A10,ALS_2!$C$2:$I$104,4,FALSE()))))</f>
        <v>54</v>
      </c>
      <c r="Z10" s="38">
        <f t="shared" si="15"/>
        <v>4</v>
      </c>
      <c r="AA10" s="30">
        <f>VLOOKUP(Z10,Punktezuordnung!$A$2:$B$52,2,FALSE())</f>
        <v>47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27"/>
        <v>51</v>
      </c>
      <c r="AG10" s="30"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7"/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8"/>
        <v>51</v>
      </c>
      <c r="AM10" s="30">
        <v>0</v>
      </c>
      <c r="AN10" s="40">
        <f t="array" ref="AN10">IF(ISBLANK(NIA_1!$A$2),1000,IF(ISBLANK(A10),1000,IF((OR(EXACT(A10,NIA_1!$C$2:$C$200))),VLOOKUP(A10,NIA_1!$C$2:$I$200,4,FALSE()))))</f>
        <v>320.27</v>
      </c>
      <c r="AO10" s="38">
        <f t="shared" si="19"/>
        <v>17</v>
      </c>
      <c r="AP10" s="70">
        <f>VLOOKUP(AO10,[1]Punktezuordnung!$A$2:$B$52,2,FALSE())</f>
        <v>34</v>
      </c>
      <c r="AQ10" s="46">
        <f t="array" ref="AQ10">IF(ISBLANK(NIA_2!$A$2),0,IF(ISBLANK(A10),0,IF((OR(EXACT(A10,NIA_2!$C$2:$C$200))),VLOOKUP(A10,NIA_2!$C$2:$I$200,4,FALSE()))))</f>
        <v>36</v>
      </c>
      <c r="AR10" s="38">
        <f t="shared" si="20"/>
        <v>10</v>
      </c>
      <c r="AS10" s="30">
        <f>VLOOKUP(AR10,Punktezuordnung!$A$2:$B$52,2,FALSE())</f>
        <v>41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1"/>
        <v>51</v>
      </c>
      <c r="AV10" s="45"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2"/>
        <v>51</v>
      </c>
      <c r="AY10" s="45"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3"/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4"/>
        <v>51</v>
      </c>
      <c r="BE10" s="48"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5"/>
        <v>51</v>
      </c>
      <c r="BH10" s="45"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6"/>
        <v>51</v>
      </c>
      <c r="BK10" s="48">
        <v>0</v>
      </c>
    </row>
    <row r="11" spans="1:63" x14ac:dyDescent="0.3">
      <c r="A11" s="28" t="s">
        <v>333</v>
      </c>
      <c r="B11" s="28" t="s">
        <v>21</v>
      </c>
      <c r="C11" s="28">
        <v>2018</v>
      </c>
      <c r="D11" s="28" t="s">
        <v>405</v>
      </c>
      <c r="E11" s="38">
        <f t="shared" si="0"/>
        <v>8</v>
      </c>
      <c r="F11" s="30">
        <f>SUM(LARGE(H11:U11,{1;2;3;4;5;6;7;8;9}))</f>
        <v>163</v>
      </c>
      <c r="G11" s="49">
        <f t="shared" si="1"/>
        <v>4</v>
      </c>
      <c r="H11" s="50">
        <f t="shared" si="2"/>
        <v>44</v>
      </c>
      <c r="I11" s="45">
        <f t="shared" si="3"/>
        <v>43</v>
      </c>
      <c r="J11" s="50">
        <f t="shared" si="4"/>
        <v>0</v>
      </c>
      <c r="K11" s="45">
        <f t="shared" si="5"/>
        <v>0</v>
      </c>
      <c r="L11" s="33">
        <f t="shared" si="6"/>
        <v>0</v>
      </c>
      <c r="M11" s="34">
        <f t="shared" si="7"/>
        <v>0</v>
      </c>
      <c r="N11" s="51">
        <f t="shared" si="8"/>
        <v>43</v>
      </c>
      <c r="O11" s="36">
        <f t="shared" si="9"/>
        <v>33</v>
      </c>
      <c r="P11" s="50">
        <f t="shared" si="10"/>
        <v>0</v>
      </c>
      <c r="Q11" s="45">
        <f t="shared" si="11"/>
        <v>0</v>
      </c>
      <c r="R11" s="50"/>
      <c r="S11" s="45"/>
      <c r="T11" s="50">
        <f t="shared" si="12"/>
        <v>0</v>
      </c>
      <c r="U11" s="45">
        <f t="shared" si="13"/>
        <v>0</v>
      </c>
      <c r="V11" s="37">
        <f t="array" ref="V11">IF(ISBLANK(ALS_1!$A$2),100,IF(ISBLANK(A11),100,IF((OR(EXACT(A11,ALS_1!$C$2:$C$104))),VLOOKUP(A11,ALS_1!$C$2:$I$104,4,FALSE()))))</f>
        <v>8.0500000000000007</v>
      </c>
      <c r="W11" s="38">
        <f t="shared" si="14"/>
        <v>7</v>
      </c>
      <c r="X11" s="30">
        <f>VLOOKUP(W11,Punktezuordnung!$A$2:$B$52,2,FALSE())</f>
        <v>44</v>
      </c>
      <c r="Y11" s="39" cm="1">
        <f t="array" ref="Y11">IF(ISBLANK(ALS_2!$A$2),0,IF(ISBLANK(A11),0,IF((OR(EXACT(A11,ALS_2!$C$2:$C$104))),VLOOKUP(A11,ALS_2!$C$2:$I$104,4,FALSE()))))</f>
        <v>46</v>
      </c>
      <c r="Z11" s="38">
        <f t="shared" si="15"/>
        <v>8</v>
      </c>
      <c r="AA11" s="30">
        <f>VLOOKUP(Z11,Punktezuordnung!$A$2:$B$52,2,FALSE())</f>
        <v>43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27"/>
        <v>51</v>
      </c>
      <c r="AG11" s="30"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7"/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8"/>
        <v>51</v>
      </c>
      <c r="AM11" s="30">
        <v>0</v>
      </c>
      <c r="AN11" s="40">
        <f t="array" ref="AN11">IF(ISBLANK(NIA_1!$A$2),1000,IF(ISBLANK(A11),1000,IF((OR(EXACT(A11,NIA_1!$C$2:$C$200))),VLOOKUP(A11,NIA_1!$C$2:$I$200,4,FALSE()))))</f>
        <v>285.7</v>
      </c>
      <c r="AO11" s="38">
        <f t="shared" si="19"/>
        <v>8</v>
      </c>
      <c r="AP11" s="70">
        <f>VLOOKUP(AO11,[1]Punktezuordnung!$A$2:$B$52,2,FALSE())</f>
        <v>43</v>
      </c>
      <c r="AQ11" s="46">
        <f t="array" ref="AQ11">IF(ISBLANK(NIA_2!$A$2),0,IF(ISBLANK(A11),0,IF((OR(EXACT(A11,NIA_2!$C$2:$C$200))),VLOOKUP(A11,NIA_2!$C$2:$I$200,4,FALSE()))))</f>
        <v>27</v>
      </c>
      <c r="AR11" s="38">
        <f t="shared" si="20"/>
        <v>18</v>
      </c>
      <c r="AS11" s="30">
        <f>VLOOKUP(AR11,Punktezuordnung!$A$2:$B$52,2,FALSE())</f>
        <v>33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1"/>
        <v>51</v>
      </c>
      <c r="AV11" s="45"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2"/>
        <v>51</v>
      </c>
      <c r="AY11" s="45"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3"/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4"/>
        <v>51</v>
      </c>
      <c r="BE11" s="48"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5"/>
        <v>51</v>
      </c>
      <c r="BH11" s="45"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6"/>
        <v>51</v>
      </c>
      <c r="BK11" s="48">
        <v>0</v>
      </c>
    </row>
    <row r="12" spans="1:63" x14ac:dyDescent="0.3">
      <c r="A12" s="28" t="s">
        <v>338</v>
      </c>
      <c r="B12" s="28" t="s">
        <v>21</v>
      </c>
      <c r="C12" s="28">
        <v>2018</v>
      </c>
      <c r="D12" s="28" t="s">
        <v>408</v>
      </c>
      <c r="E12" s="38">
        <f t="shared" si="0"/>
        <v>9</v>
      </c>
      <c r="F12" s="30">
        <f>SUM(LARGE(H12:U12,{1;2;3;4;5;6;7;8;9}))</f>
        <v>157</v>
      </c>
      <c r="G12" s="49">
        <f t="shared" si="1"/>
        <v>4</v>
      </c>
      <c r="H12" s="50">
        <f t="shared" si="2"/>
        <v>37</v>
      </c>
      <c r="I12" s="45">
        <f t="shared" si="3"/>
        <v>41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33</v>
      </c>
      <c r="O12" s="36">
        <f t="shared" si="9"/>
        <v>46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IF(ISBLANK(ALS_1!$A$2),100,IF(ISBLANK(A12),100,IF((OR(EXACT(A12,ALS_1!$C$2:$C$104))),VLOOKUP(A12,ALS_1!$C$2:$I$104,4,FALSE()))))</f>
        <v>8.34</v>
      </c>
      <c r="W12" s="38">
        <f t="shared" si="14"/>
        <v>14</v>
      </c>
      <c r="X12" s="30">
        <f>VLOOKUP(W12,Punktezuordnung!$A$2:$B$52,2,FALSE())</f>
        <v>37</v>
      </c>
      <c r="Y12" s="39" cm="1">
        <f t="array" ref="Y12">IF(ISBLANK(ALS_2!$A$2),0,IF(ISBLANK(A12),0,IF((OR(EXACT(A12,ALS_2!$C$2:$C$104))),VLOOKUP(A12,ALS_2!$C$2:$I$104,4,FALSE()))))</f>
        <v>44</v>
      </c>
      <c r="Z12" s="38">
        <f t="shared" si="15"/>
        <v>10</v>
      </c>
      <c r="AA12" s="30">
        <f>VLOOKUP(Z12,Punktezuordnung!$A$2:$B$52,2,FALSE())</f>
        <v>41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27"/>
        <v>51</v>
      </c>
      <c r="AG12" s="30"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7"/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8"/>
        <v>51</v>
      </c>
      <c r="AM12" s="30">
        <v>0</v>
      </c>
      <c r="AN12" s="40">
        <f t="array" ref="AN12">IF(ISBLANK(NIA_1!$A$2),1000,IF(ISBLANK(A12),1000,IF((OR(EXACT(A12,NIA_1!$C$2:$C$200))),VLOOKUP(A12,NIA_1!$C$2:$I$200,4,FALSE()))))</f>
        <v>324.45</v>
      </c>
      <c r="AO12" s="38">
        <f t="shared" si="19"/>
        <v>18</v>
      </c>
      <c r="AP12" s="70">
        <f>VLOOKUP(AO12,[1]Punktezuordnung!$A$2:$B$52,2,FALSE())</f>
        <v>33</v>
      </c>
      <c r="AQ12" s="46">
        <f t="array" ref="AQ12">IF(ISBLANK(NIA_2!$A$2),0,IF(ISBLANK(A12),0,IF((OR(EXACT(A12,NIA_2!$C$2:$C$200))),VLOOKUP(A12,NIA_2!$C$2:$I$200,4,FALSE()))))</f>
        <v>40</v>
      </c>
      <c r="AR12" s="38">
        <f t="shared" si="20"/>
        <v>5</v>
      </c>
      <c r="AS12" s="30">
        <f>VLOOKUP(AR12,Punktezuordnung!$A$2:$B$52,2,FALSE())</f>
        <v>46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1"/>
        <v>51</v>
      </c>
      <c r="AV12" s="45"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2"/>
        <v>51</v>
      </c>
      <c r="AY12" s="45"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3"/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4"/>
        <v>51</v>
      </c>
      <c r="BE12" s="48"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5"/>
        <v>51</v>
      </c>
      <c r="BH12" s="45"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6"/>
        <v>51</v>
      </c>
      <c r="BK12" s="48">
        <v>0</v>
      </c>
    </row>
    <row r="13" spans="1:63" x14ac:dyDescent="0.3">
      <c r="A13" s="28" t="s">
        <v>342</v>
      </c>
      <c r="B13" s="28" t="s">
        <v>21</v>
      </c>
      <c r="C13" s="28">
        <v>2018</v>
      </c>
      <c r="D13" s="28" t="s">
        <v>404</v>
      </c>
      <c r="E13" s="38">
        <f t="shared" si="0"/>
        <v>10</v>
      </c>
      <c r="F13" s="30">
        <f>SUM(LARGE(H13:U13,{1;2;3;4;5;6;7;8;9}))</f>
        <v>156</v>
      </c>
      <c r="G13" s="49">
        <f t="shared" si="1"/>
        <v>4</v>
      </c>
      <c r="H13" s="50">
        <f t="shared" si="2"/>
        <v>33</v>
      </c>
      <c r="I13" s="45">
        <f t="shared" si="3"/>
        <v>48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29</v>
      </c>
      <c r="O13" s="36">
        <f t="shared" si="9"/>
        <v>46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IF(ISBLANK(ALS_1!$A$2),100,IF(ISBLANK(A13),100,IF((OR(EXACT(A13,ALS_1!$C$2:$C$104))),VLOOKUP(A13,ALS_1!$C$2:$I$104,4,FALSE()))))</f>
        <v>8.84</v>
      </c>
      <c r="W13" s="38">
        <f t="shared" si="14"/>
        <v>18</v>
      </c>
      <c r="X13" s="30">
        <f>VLOOKUP(W13,Punktezuordnung!$A$2:$B$52,2,FALSE())</f>
        <v>33</v>
      </c>
      <c r="Y13" s="39" cm="1">
        <f t="array" ref="Y13">IF(ISBLANK(ALS_2!$A$2),0,IF(ISBLANK(A13),0,IF((OR(EXACT(A13,ALS_2!$C$2:$C$104))),VLOOKUP(A13,ALS_2!$C$2:$I$104,4,FALSE()))))</f>
        <v>56</v>
      </c>
      <c r="Z13" s="38">
        <f t="shared" si="15"/>
        <v>3</v>
      </c>
      <c r="AA13" s="30">
        <f>VLOOKUP(Z13,Punktezuordnung!$A$2:$B$52,2,FALSE())</f>
        <v>48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27"/>
        <v>51</v>
      </c>
      <c r="AG13" s="30"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7"/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8"/>
        <v>51</v>
      </c>
      <c r="AM13" s="30">
        <v>0</v>
      </c>
      <c r="AN13" s="40">
        <f t="array" ref="AN13">IF(ISBLANK(NIA_1!$A$2),1000,IF(ISBLANK(A13),1000,IF((OR(EXACT(A13,NIA_1!$C$2:$C$200))),VLOOKUP(A13,NIA_1!$C$2:$I$200,4,FALSE()))))</f>
        <v>361.08</v>
      </c>
      <c r="AO13" s="38">
        <f t="shared" si="19"/>
        <v>22</v>
      </c>
      <c r="AP13" s="70">
        <f>VLOOKUP(AO13,[1]Punktezuordnung!$A$2:$B$52,2,FALSE())</f>
        <v>29</v>
      </c>
      <c r="AQ13" s="46">
        <f t="array" ref="AQ13">IF(ISBLANK(NIA_2!$A$2),0,IF(ISBLANK(A13),0,IF((OR(EXACT(A13,NIA_2!$C$2:$C$200))),VLOOKUP(A13,NIA_2!$C$2:$I$200,4,FALSE()))))</f>
        <v>40</v>
      </c>
      <c r="AR13" s="38">
        <f t="shared" si="20"/>
        <v>5</v>
      </c>
      <c r="AS13" s="30">
        <f>VLOOKUP(AR13,Punktezuordnung!$A$2:$B$52,2,FALSE())</f>
        <v>46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1"/>
        <v>51</v>
      </c>
      <c r="AV13" s="45"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2"/>
        <v>51</v>
      </c>
      <c r="AY13" s="45"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3"/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4"/>
        <v>51</v>
      </c>
      <c r="BE13" s="48"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5"/>
        <v>51</v>
      </c>
      <c r="BH13" s="45"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6"/>
        <v>51</v>
      </c>
      <c r="BK13" s="48">
        <v>0</v>
      </c>
    </row>
    <row r="14" spans="1:63" x14ac:dyDescent="0.3">
      <c r="A14" s="28" t="s">
        <v>340</v>
      </c>
      <c r="B14" s="28" t="s">
        <v>21</v>
      </c>
      <c r="C14" s="28">
        <v>2018</v>
      </c>
      <c r="D14" s="28" t="s">
        <v>407</v>
      </c>
      <c r="E14" s="38">
        <f t="shared" si="0"/>
        <v>10</v>
      </c>
      <c r="F14" s="30">
        <f>SUM(LARGE(H14:U14,{1;2;3;4;5;6;7;8;9}))</f>
        <v>156</v>
      </c>
      <c r="G14" s="49">
        <f t="shared" si="1"/>
        <v>4</v>
      </c>
      <c r="H14" s="50">
        <f t="shared" si="2"/>
        <v>35</v>
      </c>
      <c r="I14" s="45">
        <f t="shared" si="3"/>
        <v>36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36</v>
      </c>
      <c r="O14" s="36">
        <f t="shared" si="9"/>
        <v>49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IF(ISBLANK(ALS_1!$A$2),100,IF(ISBLANK(A14),100,IF((OR(EXACT(A14,ALS_1!$C$2:$C$104))),VLOOKUP(A14,ALS_1!$C$2:$I$104,4,FALSE()))))</f>
        <v>8.42</v>
      </c>
      <c r="W14" s="38">
        <f t="shared" si="14"/>
        <v>16</v>
      </c>
      <c r="X14" s="30">
        <f>VLOOKUP(W14,Punktezuordnung!$A$2:$B$52,2,FALSE())</f>
        <v>35</v>
      </c>
      <c r="Y14" s="39" cm="1">
        <f t="array" ref="Y14">IF(ISBLANK(ALS_2!$A$2),0,IF(ISBLANK(A14),0,IF((OR(EXACT(A14,ALS_2!$C$2:$C$104))),VLOOKUP(A14,ALS_2!$C$2:$I$104,4,FALSE()))))</f>
        <v>30</v>
      </c>
      <c r="Z14" s="38">
        <f t="shared" si="15"/>
        <v>15</v>
      </c>
      <c r="AA14" s="30">
        <f>VLOOKUP(Z14,Punktezuordnung!$A$2:$B$52,2,FALSE())</f>
        <v>36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27"/>
        <v>51</v>
      </c>
      <c r="AG14" s="30"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7"/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8"/>
        <v>51</v>
      </c>
      <c r="AM14" s="30">
        <v>0</v>
      </c>
      <c r="AN14" s="40">
        <f t="array" ref="AN14">IF(ISBLANK(NIA_1!$A$2),1000,IF(ISBLANK(A14),1000,IF((OR(EXACT(A14,NIA_1!$C$2:$C$200))),VLOOKUP(A14,NIA_1!$C$2:$I$200,4,FALSE()))))</f>
        <v>309.86</v>
      </c>
      <c r="AO14" s="38">
        <f t="shared" si="19"/>
        <v>15</v>
      </c>
      <c r="AP14" s="70">
        <f>VLOOKUP(AO14,[1]Punktezuordnung!$A$2:$B$52,2,FALSE())</f>
        <v>36</v>
      </c>
      <c r="AQ14" s="46">
        <f t="array" ref="AQ14">IF(ISBLANK(NIA_2!$A$2),0,IF(ISBLANK(A14),0,IF((OR(EXACT(A14,NIA_2!$C$2:$C$200))),VLOOKUP(A14,NIA_2!$C$2:$I$200,4,FALSE()))))</f>
        <v>44</v>
      </c>
      <c r="AR14" s="38">
        <f t="shared" si="20"/>
        <v>2</v>
      </c>
      <c r="AS14" s="30">
        <f>VLOOKUP(AR14,Punktezuordnung!$A$2:$B$52,2,FALSE())</f>
        <v>49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1"/>
        <v>51</v>
      </c>
      <c r="AV14" s="45"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2"/>
        <v>51</v>
      </c>
      <c r="AY14" s="45"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3"/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4"/>
        <v>51</v>
      </c>
      <c r="BE14" s="48"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5"/>
        <v>51</v>
      </c>
      <c r="BH14" s="45"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6"/>
        <v>51</v>
      </c>
      <c r="BK14" s="48">
        <v>0</v>
      </c>
    </row>
    <row r="15" spans="1:63" x14ac:dyDescent="0.3">
      <c r="A15" s="28" t="s">
        <v>339</v>
      </c>
      <c r="B15" s="28" t="s">
        <v>21</v>
      </c>
      <c r="C15" s="28">
        <v>2018</v>
      </c>
      <c r="D15" s="28" t="s">
        <v>408</v>
      </c>
      <c r="E15" s="38">
        <f t="shared" si="0"/>
        <v>12</v>
      </c>
      <c r="F15" s="30">
        <f>SUM(LARGE(H15:U15,{1;2;3;4;5;6;7;8;9}))</f>
        <v>151</v>
      </c>
      <c r="G15" s="49">
        <f t="shared" si="1"/>
        <v>4</v>
      </c>
      <c r="H15" s="50">
        <f t="shared" si="2"/>
        <v>36</v>
      </c>
      <c r="I15" s="45">
        <f t="shared" si="3"/>
        <v>47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31</v>
      </c>
      <c r="O15" s="36">
        <f t="shared" si="9"/>
        <v>37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IF(ISBLANK(ALS_1!$A$2),100,IF(ISBLANK(A15),100,IF((OR(EXACT(A15,ALS_1!$C$2:$C$104))),VLOOKUP(A15,ALS_1!$C$2:$I$104,4,FALSE()))))</f>
        <v>8.3699999999999992</v>
      </c>
      <c r="W15" s="38">
        <f t="shared" si="14"/>
        <v>15</v>
      </c>
      <c r="X15" s="30">
        <f>VLOOKUP(W15,Punktezuordnung!$A$2:$B$52,2,FALSE())</f>
        <v>36</v>
      </c>
      <c r="Y15" s="39" cm="1">
        <f t="array" ref="Y15">IF(ISBLANK(ALS_2!$A$2),0,IF(ISBLANK(A15),0,IF((OR(EXACT(A15,ALS_2!$C$2:$C$104))),VLOOKUP(A15,ALS_2!$C$2:$I$104,4,FALSE()))))</f>
        <v>54</v>
      </c>
      <c r="Z15" s="38">
        <f t="shared" si="15"/>
        <v>4</v>
      </c>
      <c r="AA15" s="30">
        <f>VLOOKUP(Z15,Punktezuordnung!$A$2:$B$52,2,FALSE())</f>
        <v>47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27"/>
        <v>51</v>
      </c>
      <c r="AG15" s="30"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7"/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8"/>
        <v>51</v>
      </c>
      <c r="AM15" s="30">
        <v>0</v>
      </c>
      <c r="AN15" s="40">
        <f t="array" ref="AN15">IF(ISBLANK(NIA_1!$A$2),1000,IF(ISBLANK(A15),1000,IF((OR(EXACT(A15,NIA_1!$C$2:$C$200))),VLOOKUP(A15,NIA_1!$C$2:$I$200,4,FALSE()))))</f>
        <v>329.11</v>
      </c>
      <c r="AO15" s="38">
        <f t="shared" si="19"/>
        <v>20</v>
      </c>
      <c r="AP15" s="70">
        <f>VLOOKUP(AO15,[1]Punktezuordnung!$A$2:$B$52,2,FALSE())</f>
        <v>31</v>
      </c>
      <c r="AQ15" s="46">
        <f t="array" ref="AQ15">IF(ISBLANK(NIA_2!$A$2),0,IF(ISBLANK(A15),0,IF((OR(EXACT(A15,NIA_2!$C$2:$C$200))),VLOOKUP(A15,NIA_2!$C$2:$I$200,4,FALSE()))))</f>
        <v>33</v>
      </c>
      <c r="AR15" s="38">
        <f t="shared" si="20"/>
        <v>14</v>
      </c>
      <c r="AS15" s="30">
        <f>VLOOKUP(AR15,Punktezuordnung!$A$2:$B$52,2,FALSE())</f>
        <v>37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1"/>
        <v>51</v>
      </c>
      <c r="AV15" s="45"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2"/>
        <v>51</v>
      </c>
      <c r="AY15" s="45"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3"/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4"/>
        <v>51</v>
      </c>
      <c r="BE15" s="48"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5"/>
        <v>51</v>
      </c>
      <c r="BH15" s="45"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6"/>
        <v>51</v>
      </c>
      <c r="BK15" s="48">
        <v>0</v>
      </c>
    </row>
    <row r="16" spans="1:63" x14ac:dyDescent="0.3">
      <c r="A16" s="28" t="s">
        <v>385</v>
      </c>
      <c r="B16" s="28" t="s">
        <v>21</v>
      </c>
      <c r="C16" s="28">
        <v>2018</v>
      </c>
      <c r="D16" s="28" t="s">
        <v>412</v>
      </c>
      <c r="E16" s="38">
        <f t="shared" si="0"/>
        <v>13</v>
      </c>
      <c r="F16" s="30">
        <f>SUM(LARGE(H16:U16,{1;2;3;4;5;6;7;8;9}))</f>
        <v>148</v>
      </c>
      <c r="G16" s="49">
        <f t="shared" si="1"/>
        <v>4</v>
      </c>
      <c r="H16" s="50">
        <f t="shared" si="2"/>
        <v>41</v>
      </c>
      <c r="I16" s="45">
        <f t="shared" si="3"/>
        <v>31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46</v>
      </c>
      <c r="O16" s="36">
        <f t="shared" si="9"/>
        <v>30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IF(ISBLANK(ALS_1!$A$2),100,IF(ISBLANK(A16),100,IF((OR(EXACT(A16,ALS_1!$C$2:$C$104))),VLOOKUP(A16,ALS_1!$C$2:$I$104,4,FALSE()))))</f>
        <v>8.1300000000000008</v>
      </c>
      <c r="W16" s="38">
        <f t="shared" si="14"/>
        <v>10</v>
      </c>
      <c r="X16" s="30">
        <f>VLOOKUP(W16,Punktezuordnung!$A$2:$B$52,2,FALSE())</f>
        <v>41</v>
      </c>
      <c r="Y16" s="39" cm="1">
        <f t="array" ref="Y16">IF(ISBLANK(ALS_2!$A$2),0,IF(ISBLANK(A16),0,IF((OR(EXACT(A16,ALS_2!$C$2:$C$104))),VLOOKUP(A16,ALS_2!$C$2:$I$104,4,FALSE()))))</f>
        <v>24</v>
      </c>
      <c r="Z16" s="38">
        <f t="shared" si="15"/>
        <v>20</v>
      </c>
      <c r="AA16" s="30">
        <f>VLOOKUP(Z16,Punktezuordnung!$A$2:$B$52,2,FALSE())</f>
        <v>31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27"/>
        <v>51</v>
      </c>
      <c r="AG16" s="30"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7"/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 t="shared" si="18"/>
        <v>51</v>
      </c>
      <c r="AM16" s="30">
        <v>0</v>
      </c>
      <c r="AN16" s="40">
        <f t="array" ref="AN16">IF(ISBLANK(NIA_1!$A$2),1000,IF(ISBLANK(A16),1000,IF((OR(EXACT(A16,NIA_1!$C$2:$C$200))),VLOOKUP(A16,NIA_1!$C$2:$I$200,4,FALSE()))))</f>
        <v>274.99</v>
      </c>
      <c r="AO16" s="38">
        <f t="shared" si="19"/>
        <v>5</v>
      </c>
      <c r="AP16" s="70">
        <f>VLOOKUP(AO16,[1]Punktezuordnung!$A$2:$B$52,2,FALSE())</f>
        <v>46</v>
      </c>
      <c r="AQ16" s="46">
        <f t="array" ref="AQ16">IF(ISBLANK(NIA_2!$A$2),0,IF(ISBLANK(A16),0,IF((OR(EXACT(A16,NIA_2!$C$2:$C$200))),VLOOKUP(A16,NIA_2!$C$2:$I$200,4,FALSE()))))</f>
        <v>21</v>
      </c>
      <c r="AR16" s="38">
        <f t="shared" si="20"/>
        <v>21</v>
      </c>
      <c r="AS16" s="30">
        <f>VLOOKUP(AR16,Punktezuordnung!$A$2:$B$52,2,FALSE())</f>
        <v>30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1"/>
        <v>51</v>
      </c>
      <c r="AV16" s="45"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2"/>
        <v>51</v>
      </c>
      <c r="AY16" s="45"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3"/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4"/>
        <v>51</v>
      </c>
      <c r="BE16" s="48"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5"/>
        <v>51</v>
      </c>
      <c r="BH16" s="45"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6"/>
        <v>51</v>
      </c>
      <c r="BK16" s="48">
        <v>0</v>
      </c>
    </row>
    <row r="17" spans="1:63" x14ac:dyDescent="0.3">
      <c r="A17" s="28" t="s">
        <v>336</v>
      </c>
      <c r="B17" s="28" t="s">
        <v>21</v>
      </c>
      <c r="C17" s="28">
        <v>2018</v>
      </c>
      <c r="D17" s="28" t="s">
        <v>404</v>
      </c>
      <c r="E17" s="38">
        <f t="shared" si="0"/>
        <v>14</v>
      </c>
      <c r="F17" s="30">
        <f>SUM(LARGE(H17:U17,{1;2;3;4;5;6;7;8;9}))</f>
        <v>147</v>
      </c>
      <c r="G17" s="52">
        <f t="shared" si="1"/>
        <v>4</v>
      </c>
      <c r="H17" s="53">
        <f t="shared" si="2"/>
        <v>39</v>
      </c>
      <c r="I17" s="54">
        <f t="shared" si="3"/>
        <v>33</v>
      </c>
      <c r="J17" s="53">
        <f t="shared" si="4"/>
        <v>0</v>
      </c>
      <c r="K17" s="54">
        <f t="shared" si="5"/>
        <v>0</v>
      </c>
      <c r="L17" s="33">
        <f t="shared" si="6"/>
        <v>0</v>
      </c>
      <c r="M17" s="34">
        <f t="shared" si="7"/>
        <v>0</v>
      </c>
      <c r="N17" s="55">
        <f t="shared" si="8"/>
        <v>38</v>
      </c>
      <c r="O17" s="36">
        <f t="shared" si="9"/>
        <v>37</v>
      </c>
      <c r="P17" s="53">
        <f t="shared" si="10"/>
        <v>0</v>
      </c>
      <c r="Q17" s="54">
        <f t="shared" si="11"/>
        <v>0</v>
      </c>
      <c r="R17" s="53"/>
      <c r="S17" s="54"/>
      <c r="T17" s="53">
        <f t="shared" si="12"/>
        <v>0</v>
      </c>
      <c r="U17" s="54">
        <f t="shared" si="13"/>
        <v>0</v>
      </c>
      <c r="V17" s="37">
        <f t="array" ref="V17">IF(ISBLANK(ALS_1!$A$2),100,IF(ISBLANK(A17),100,IF((OR(EXACT(A17,ALS_1!$C$2:$C$104))),VLOOKUP(A17,ALS_1!$C$2:$I$104,4,FALSE()))))</f>
        <v>8.23</v>
      </c>
      <c r="W17" s="38">
        <f t="shared" si="14"/>
        <v>12</v>
      </c>
      <c r="X17" s="30">
        <f>VLOOKUP(W17,Punktezuordnung!$A$2:$B$52,2,FALSE())</f>
        <v>39</v>
      </c>
      <c r="Y17" s="39" cm="1">
        <f t="array" ref="Y17">IF(ISBLANK(ALS_2!$A$2),0,IF(ISBLANK(A17),0,IF((OR(EXACT(A17,ALS_2!$C$2:$C$104))),VLOOKUP(A17,ALS_2!$C$2:$I$104,4,FALSE()))))</f>
        <v>26</v>
      </c>
      <c r="Z17" s="38">
        <f t="shared" si="15"/>
        <v>18</v>
      </c>
      <c r="AA17" s="30">
        <f>VLOOKUP(Z17,Punktezuordnung!$A$2:$B$52,2,FALSE())</f>
        <v>33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27"/>
        <v>51</v>
      </c>
      <c r="AG17" s="30"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7"/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 t="shared" si="18"/>
        <v>51</v>
      </c>
      <c r="AM17" s="30">
        <v>0</v>
      </c>
      <c r="AN17" s="40">
        <f t="array" ref="AN17">IF(ISBLANK(NIA_1!$A$2),1000,IF(ISBLANK(A17),1000,IF((OR(EXACT(A17,NIA_1!$C$2:$C$200))),VLOOKUP(A17,NIA_1!$C$2:$I$200,4,FALSE()))))</f>
        <v>308.49</v>
      </c>
      <c r="AO17" s="38">
        <f t="shared" si="19"/>
        <v>13</v>
      </c>
      <c r="AP17" s="70">
        <f>VLOOKUP(AO17,[1]Punktezuordnung!$A$2:$B$52,2,FALSE())</f>
        <v>38</v>
      </c>
      <c r="AQ17" s="46">
        <f t="array" ref="AQ17">IF(ISBLANK(NIA_2!$A$2),0,IF(ISBLANK(A17),0,IF((OR(EXACT(A17,NIA_2!$C$2:$C$200))),VLOOKUP(A17,NIA_2!$C$2:$I$200,4,FALSE()))))</f>
        <v>33</v>
      </c>
      <c r="AR17" s="38">
        <f t="shared" si="20"/>
        <v>14</v>
      </c>
      <c r="AS17" s="30">
        <f>VLOOKUP(AR17,Punktezuordnung!$A$2:$B$52,2,FALSE())</f>
        <v>37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1"/>
        <v>51</v>
      </c>
      <c r="AV17" s="45"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2"/>
        <v>51</v>
      </c>
      <c r="AY17" s="45"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3"/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4"/>
        <v>51</v>
      </c>
      <c r="BE17" s="48"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5"/>
        <v>51</v>
      </c>
      <c r="BH17" s="45"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6"/>
        <v>51</v>
      </c>
      <c r="BK17" s="48">
        <v>0</v>
      </c>
    </row>
    <row r="18" spans="1:63" x14ac:dyDescent="0.3">
      <c r="A18" s="28" t="s">
        <v>414</v>
      </c>
      <c r="B18" s="28" t="s">
        <v>21</v>
      </c>
      <c r="C18" s="28">
        <v>2018</v>
      </c>
      <c r="D18" s="28" t="s">
        <v>407</v>
      </c>
      <c r="E18" s="38">
        <f t="shared" si="0"/>
        <v>15</v>
      </c>
      <c r="F18" s="30">
        <f>SUM(LARGE(H18:U18,{1;2;3;4;5;6;7;8;9}))</f>
        <v>139</v>
      </c>
      <c r="G18" s="49">
        <f t="shared" si="1"/>
        <v>4</v>
      </c>
      <c r="H18" s="50">
        <f t="shared" si="2"/>
        <v>32</v>
      </c>
      <c r="I18" s="45">
        <f t="shared" si="3"/>
        <v>34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39</v>
      </c>
      <c r="O18" s="36">
        <f t="shared" si="9"/>
        <v>34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>
        <f t="array" ref="V18">IF(ISBLANK(ALS_1!$A$2),100,IF(ISBLANK(A18),100,IF((OR(EXACT(A18,ALS_1!$C$2:$C$104))),VLOOKUP(A18,ALS_1!$C$2:$I$104,4,FALSE()))))</f>
        <v>8.9499999999999993</v>
      </c>
      <c r="W18" s="38">
        <f t="shared" si="14"/>
        <v>19</v>
      </c>
      <c r="X18" s="30">
        <f>VLOOKUP(W18,Punktezuordnung!$A$2:$B$52,2,FALSE())</f>
        <v>32</v>
      </c>
      <c r="Y18" s="39" cm="1">
        <f t="array" ref="Y18">IF(ISBLANK(ALS_2!$A$2),0,IF(ISBLANK(A18),0,IF((OR(EXACT(A18,ALS_2!$C$2:$C$104))),VLOOKUP(A18,ALS_2!$C$2:$I$104,4,FALSE()))))</f>
        <v>27</v>
      </c>
      <c r="Z18" s="38">
        <f t="shared" si="15"/>
        <v>17</v>
      </c>
      <c r="AA18" s="30">
        <f>VLOOKUP(Z18,Punktezuordnung!$A$2:$B$52,2,FALSE())</f>
        <v>34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 t="shared" si="27"/>
        <v>51</v>
      </c>
      <c r="AG18" s="30"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7"/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 t="shared" si="18"/>
        <v>51</v>
      </c>
      <c r="AM18" s="30">
        <v>0</v>
      </c>
      <c r="AN18" s="40">
        <f t="array" ref="AN18">IF(ISBLANK(NIA_1!$A$2),1000,IF(ISBLANK(A18),1000,IF((OR(EXACT(A18,NIA_1!$C$2:$C$200))),VLOOKUP(A18,NIA_1!$C$2:$I$200,4,FALSE()))))</f>
        <v>307.24</v>
      </c>
      <c r="AO18" s="38">
        <f t="shared" si="19"/>
        <v>12</v>
      </c>
      <c r="AP18" s="70">
        <f>VLOOKUP(AO18,[1]Punktezuordnung!$A$2:$B$52,2,FALSE())</f>
        <v>39</v>
      </c>
      <c r="AQ18" s="46">
        <f t="array" ref="AQ18">IF(ISBLANK(NIA_2!$A$2),0,IF(ISBLANK(A18),0,IF((OR(EXACT(A18,NIA_2!$C$2:$C$200))),VLOOKUP(A18,NIA_2!$C$2:$I$200,4,FALSE()))))</f>
        <v>29</v>
      </c>
      <c r="AR18" s="38">
        <f t="shared" si="20"/>
        <v>17</v>
      </c>
      <c r="AS18" s="30">
        <f>VLOOKUP(AR18,Punktezuordnung!$A$2:$B$52,2,FALSE())</f>
        <v>34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1"/>
        <v>51</v>
      </c>
      <c r="AV18" s="45"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2"/>
        <v>51</v>
      </c>
      <c r="AY18" s="45"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3"/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4"/>
        <v>51</v>
      </c>
      <c r="BE18" s="48"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5"/>
        <v>51</v>
      </c>
      <c r="BH18" s="45"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6"/>
        <v>51</v>
      </c>
      <c r="BK18" s="48">
        <v>0</v>
      </c>
    </row>
    <row r="19" spans="1:63" x14ac:dyDescent="0.3">
      <c r="A19" s="28" t="s">
        <v>344</v>
      </c>
      <c r="B19" s="28" t="s">
        <v>21</v>
      </c>
      <c r="C19" s="28">
        <v>2018</v>
      </c>
      <c r="D19" s="28" t="s">
        <v>412</v>
      </c>
      <c r="E19" s="38">
        <f t="shared" si="0"/>
        <v>16</v>
      </c>
      <c r="F19" s="30">
        <f>SUM(LARGE(H19:U19,{1;2;3;4;5;6;7;8;9}))</f>
        <v>135</v>
      </c>
      <c r="G19" s="49">
        <f t="shared" si="1"/>
        <v>4</v>
      </c>
      <c r="H19" s="50">
        <f t="shared" si="2"/>
        <v>30</v>
      </c>
      <c r="I19" s="45">
        <f t="shared" si="3"/>
        <v>36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37</v>
      </c>
      <c r="O19" s="36">
        <f t="shared" si="9"/>
        <v>32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>
        <f t="array" ref="V19">IF(ISBLANK(ALS_1!$A$2),100,IF(ISBLANK(A19),100,IF((OR(EXACT(A19,ALS_1!$C$2:$C$104))),VLOOKUP(A19,ALS_1!$C$2:$I$104,4,FALSE()))))</f>
        <v>9.18</v>
      </c>
      <c r="W19" s="38">
        <f t="shared" si="14"/>
        <v>21</v>
      </c>
      <c r="X19" s="30">
        <f>VLOOKUP(W19,Punktezuordnung!$A$2:$B$52,2,FALSE())</f>
        <v>30</v>
      </c>
      <c r="Y19" s="39" cm="1">
        <f t="array" ref="Y19">IF(ISBLANK(ALS_2!$A$2),0,IF(ISBLANK(A19),0,IF((OR(EXACT(A19,ALS_2!$C$2:$C$104))),VLOOKUP(A19,ALS_2!$C$2:$I$104,4,FALSE()))))</f>
        <v>30</v>
      </c>
      <c r="Z19" s="38">
        <f t="shared" si="15"/>
        <v>15</v>
      </c>
      <c r="AA19" s="30">
        <f>VLOOKUP(Z19,Punktezuordnung!$A$2:$B$52,2,FALSE())</f>
        <v>36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si="27"/>
        <v>51</v>
      </c>
      <c r="AG19" s="30"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7"/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 t="shared" si="18"/>
        <v>51</v>
      </c>
      <c r="AM19" s="30">
        <v>0</v>
      </c>
      <c r="AN19" s="40">
        <f t="array" ref="AN19">IF(ISBLANK(NIA_1!$A$2),1000,IF(ISBLANK(A19),1000,IF((OR(EXACT(A19,NIA_1!$C$2:$C$200))),VLOOKUP(A19,NIA_1!$C$2:$I$200,4,FALSE()))))</f>
        <v>308.8</v>
      </c>
      <c r="AO19" s="38">
        <f t="shared" si="19"/>
        <v>14</v>
      </c>
      <c r="AP19" s="70">
        <f>VLOOKUP(AO19,[1]Punktezuordnung!$A$2:$B$52,2,FALSE())</f>
        <v>37</v>
      </c>
      <c r="AQ19" s="46">
        <f t="array" ref="AQ19">IF(ISBLANK(NIA_2!$A$2),0,IF(ISBLANK(A19),0,IF((OR(EXACT(A19,NIA_2!$C$2:$C$200))),VLOOKUP(A19,NIA_2!$C$2:$I$200,4,FALSE()))))</f>
        <v>25</v>
      </c>
      <c r="AR19" s="38">
        <f t="shared" si="20"/>
        <v>19</v>
      </c>
      <c r="AS19" s="30">
        <f>VLOOKUP(AR19,Punktezuordnung!$A$2:$B$52,2,FALSE())</f>
        <v>32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1"/>
        <v>51</v>
      </c>
      <c r="AV19" s="45"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2"/>
        <v>51</v>
      </c>
      <c r="AY19" s="45"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3"/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4"/>
        <v>51</v>
      </c>
      <c r="BE19" s="48"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5"/>
        <v>51</v>
      </c>
      <c r="BH19" s="45"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6"/>
        <v>51</v>
      </c>
      <c r="BK19" s="48">
        <v>0</v>
      </c>
    </row>
    <row r="20" spans="1:63" x14ac:dyDescent="0.3">
      <c r="A20" s="28" t="s">
        <v>343</v>
      </c>
      <c r="B20" s="28" t="s">
        <v>21</v>
      </c>
      <c r="C20" s="28">
        <v>2018</v>
      </c>
      <c r="D20" s="28" t="s">
        <v>404</v>
      </c>
      <c r="E20" s="38">
        <f t="shared" si="0"/>
        <v>17</v>
      </c>
      <c r="F20" s="30">
        <f>SUM(LARGE(H20:U20,{1;2;3;4;5;6;7;8;9}))</f>
        <v>134</v>
      </c>
      <c r="G20" s="49">
        <f t="shared" si="1"/>
        <v>4</v>
      </c>
      <c r="H20" s="50">
        <f t="shared" si="2"/>
        <v>31</v>
      </c>
      <c r="I20" s="45">
        <f t="shared" si="3"/>
        <v>33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30</v>
      </c>
      <c r="O20" s="36">
        <f t="shared" si="9"/>
        <v>40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>
        <f t="array" ref="V20">IF(ISBLANK(ALS_1!$A$2),100,IF(ISBLANK(A20),100,IF((OR(EXACT(A20,ALS_1!$C$2:$C$104))),VLOOKUP(A20,ALS_1!$C$2:$I$104,4,FALSE()))))</f>
        <v>9.1300000000000008</v>
      </c>
      <c r="W20" s="38">
        <f t="shared" si="14"/>
        <v>20</v>
      </c>
      <c r="X20" s="30">
        <f>VLOOKUP(W20,Punktezuordnung!$A$2:$B$52,2,FALSE())</f>
        <v>31</v>
      </c>
      <c r="Y20" s="39" cm="1">
        <f t="array" ref="Y20">IF(ISBLANK(ALS_2!$A$2),0,IF(ISBLANK(A20),0,IF((OR(EXACT(A20,ALS_2!$C$2:$C$104))),VLOOKUP(A20,ALS_2!$C$2:$I$104,4,FALSE()))))</f>
        <v>26</v>
      </c>
      <c r="Z20" s="38">
        <f t="shared" si="15"/>
        <v>18</v>
      </c>
      <c r="AA20" s="30">
        <f>VLOOKUP(Z20,Punktezuordnung!$A$2:$B$52,2,FALSE())</f>
        <v>33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27"/>
        <v>51</v>
      </c>
      <c r="AG20" s="30"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7"/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 t="shared" si="18"/>
        <v>51</v>
      </c>
      <c r="AM20" s="30">
        <v>0</v>
      </c>
      <c r="AN20" s="40">
        <f t="array" ref="AN20">IF(ISBLANK(NIA_1!$A$2),1000,IF(ISBLANK(A20),1000,IF((OR(EXACT(A20,NIA_1!$C$2:$C$200))),VLOOKUP(A20,NIA_1!$C$2:$I$200,4,FALSE()))))</f>
        <v>354.92</v>
      </c>
      <c r="AO20" s="38">
        <f t="shared" si="19"/>
        <v>21</v>
      </c>
      <c r="AP20" s="70">
        <f>VLOOKUP(AO20,[1]Punktezuordnung!$A$2:$B$52,2,FALSE())</f>
        <v>30</v>
      </c>
      <c r="AQ20" s="46">
        <f t="array" ref="AQ20">IF(ISBLANK(NIA_2!$A$2),0,IF(ISBLANK(A20),0,IF((OR(EXACT(A20,NIA_2!$C$2:$C$200))),VLOOKUP(A20,NIA_2!$C$2:$I$200,4,FALSE()))))</f>
        <v>35</v>
      </c>
      <c r="AR20" s="38">
        <f t="shared" si="20"/>
        <v>11</v>
      </c>
      <c r="AS20" s="30">
        <f>VLOOKUP(AR20,Punktezuordnung!$A$2:$B$52,2,FALSE())</f>
        <v>40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1"/>
        <v>51</v>
      </c>
      <c r="AV20" s="45"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2"/>
        <v>51</v>
      </c>
      <c r="AY20" s="45"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3"/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4"/>
        <v>51</v>
      </c>
      <c r="BE20" s="48"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5"/>
        <v>51</v>
      </c>
      <c r="BH20" s="45"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6"/>
        <v>51</v>
      </c>
      <c r="BK20" s="48">
        <v>0</v>
      </c>
    </row>
    <row r="21" spans="1:63" x14ac:dyDescent="0.3">
      <c r="A21" s="28" t="s">
        <v>345</v>
      </c>
      <c r="B21" s="28" t="s">
        <v>21</v>
      </c>
      <c r="C21" s="28">
        <v>2018</v>
      </c>
      <c r="D21" s="28" t="s">
        <v>412</v>
      </c>
      <c r="E21" s="38">
        <f t="shared" si="0"/>
        <v>18</v>
      </c>
      <c r="F21" s="30">
        <f>SUM(LARGE(H21:U21,{1;2;3;4;5;6;7;8;9}))</f>
        <v>121</v>
      </c>
      <c r="G21" s="49">
        <f t="shared" si="1"/>
        <v>4</v>
      </c>
      <c r="H21" s="50">
        <f t="shared" si="2"/>
        <v>29</v>
      </c>
      <c r="I21" s="45">
        <f t="shared" si="3"/>
        <v>29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32</v>
      </c>
      <c r="O21" s="36">
        <f t="shared" si="9"/>
        <v>31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f t="array" ref="V21">IF(ISBLANK(ALS_1!$A$2),100,IF(ISBLANK(A21),100,IF((OR(EXACT(A21,ALS_1!$C$2:$C$104))),VLOOKUP(A21,ALS_1!$C$2:$I$104,4,FALSE()))))</f>
        <v>9.25</v>
      </c>
      <c r="W21" s="38">
        <f t="shared" si="14"/>
        <v>22</v>
      </c>
      <c r="X21" s="30">
        <f>VLOOKUP(W21,Punktezuordnung!$A$2:$B$52,2,FALSE())</f>
        <v>29</v>
      </c>
      <c r="Y21" s="39" cm="1">
        <f t="array" ref="Y21">IF(ISBLANK(ALS_2!$A$2),0,IF(ISBLANK(A21),0,IF((OR(EXACT(A21,ALS_2!$C$2:$C$104))),VLOOKUP(A21,ALS_2!$C$2:$I$104,4,FALSE()))))</f>
        <v>19</v>
      </c>
      <c r="Z21" s="38">
        <f t="shared" si="15"/>
        <v>22</v>
      </c>
      <c r="AA21" s="30">
        <f>VLOOKUP(Z21,Punktezuordnung!$A$2:$B$52,2,FALSE())</f>
        <v>29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27"/>
        <v>51</v>
      </c>
      <c r="AG21" s="30"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7"/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 t="shared" si="18"/>
        <v>51</v>
      </c>
      <c r="AM21" s="30">
        <v>0</v>
      </c>
      <c r="AN21" s="40">
        <f t="array" ref="AN21">IF(ISBLANK(NIA_1!$A$2),1000,IF(ISBLANK(A21),1000,IF((OR(EXACT(A21,NIA_1!$C$2:$C$200))),VLOOKUP(A21,NIA_1!$C$2:$I$200,4,FALSE()))))</f>
        <v>325.55</v>
      </c>
      <c r="AO21" s="38">
        <f t="shared" si="19"/>
        <v>19</v>
      </c>
      <c r="AP21" s="70">
        <f>VLOOKUP(AO21,[1]Punktezuordnung!$A$2:$B$52,2,FALSE())</f>
        <v>32</v>
      </c>
      <c r="AQ21" s="46">
        <f t="array" ref="AQ21">IF(ISBLANK(NIA_2!$A$2),0,IF(ISBLANK(A21),0,IF((OR(EXACT(A21,NIA_2!$C$2:$C$200))),VLOOKUP(A21,NIA_2!$C$2:$I$200,4,FALSE()))))</f>
        <v>24</v>
      </c>
      <c r="AR21" s="38">
        <f t="shared" si="20"/>
        <v>20</v>
      </c>
      <c r="AS21" s="30">
        <f>VLOOKUP(AR21,Punktezuordnung!$A$2:$B$52,2,FALSE())</f>
        <v>31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1"/>
        <v>51</v>
      </c>
      <c r="AV21" s="45"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2"/>
        <v>51</v>
      </c>
      <c r="AY21" s="45"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3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4"/>
        <v>51</v>
      </c>
      <c r="BE21" s="48"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5"/>
        <v>51</v>
      </c>
      <c r="BH21" s="45"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6"/>
        <v>51</v>
      </c>
      <c r="BK21" s="48">
        <v>0</v>
      </c>
    </row>
    <row r="22" spans="1:63" x14ac:dyDescent="0.3">
      <c r="A22" s="28" t="s">
        <v>329</v>
      </c>
      <c r="B22" s="28" t="s">
        <v>21</v>
      </c>
      <c r="C22" s="28">
        <v>2018</v>
      </c>
      <c r="D22" s="28" t="s">
        <v>408</v>
      </c>
      <c r="E22" s="38">
        <f t="shared" si="0"/>
        <v>19</v>
      </c>
      <c r="F22" s="30">
        <f>SUM(LARGE(H22:U22,{1;2;3;4;5;6;7;8;9}))</f>
        <v>97</v>
      </c>
      <c r="G22" s="49">
        <f t="shared" si="1"/>
        <v>2</v>
      </c>
      <c r="H22" s="50">
        <f t="shared" si="2"/>
        <v>48</v>
      </c>
      <c r="I22" s="45">
        <f t="shared" si="3"/>
        <v>49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0</v>
      </c>
      <c r="O22" s="36">
        <f t="shared" si="9"/>
        <v>0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>
        <f t="array" ref="V22">IF(ISBLANK(ALS_1!$A$2),100,IF(ISBLANK(A22),100,IF((OR(EXACT(A22,ALS_1!$C$2:$C$104))),VLOOKUP(A22,ALS_1!$C$2:$I$104,4,FALSE()))))</f>
        <v>7.58</v>
      </c>
      <c r="W22" s="38">
        <f t="shared" si="14"/>
        <v>3</v>
      </c>
      <c r="X22" s="30">
        <f>VLOOKUP(W22,Punktezuordnung!$A$2:$B$52,2,FALSE())</f>
        <v>48</v>
      </c>
      <c r="Y22" s="39" cm="1">
        <f t="array" ref="Y22">IF(ISBLANK(ALS_2!$A$2),0,IF(ISBLANK(A22),0,IF((OR(EXACT(A22,ALS_2!$C$2:$C$104))),VLOOKUP(A22,ALS_2!$C$2:$I$104,4,FALSE()))))</f>
        <v>61</v>
      </c>
      <c r="Z22" s="38">
        <f t="shared" si="15"/>
        <v>2</v>
      </c>
      <c r="AA22" s="30">
        <f>VLOOKUP(Z22,Punktezuordnung!$A$2:$B$52,2,FALSE())</f>
        <v>49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7"/>
        <v>51</v>
      </c>
      <c r="AG22" s="30"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7"/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 t="shared" si="18"/>
        <v>51</v>
      </c>
      <c r="AM22" s="30">
        <v>0</v>
      </c>
      <c r="AN22" s="40" t="b">
        <f t="array" ref="AN22">IF(ISBLANK(NIA_1!$A$2),1000,IF(ISBLANK(A22),1000,IF((OR(EXACT(A22,NIA_1!$C$2:$C$200))),VLOOKUP(A22,NIA_1!$C$2:$I$200,4,FALSE()))))</f>
        <v>0</v>
      </c>
      <c r="AO22" s="38">
        <f t="shared" si="19"/>
        <v>51</v>
      </c>
      <c r="AP22" s="70">
        <f>VLOOKUP(AO22,[1]Punktezuordnung!$A$2:$B$52,2,FALSE())</f>
        <v>0</v>
      </c>
      <c r="AQ22" s="46" t="b">
        <f t="array" ref="AQ22">IF(ISBLANK(NIA_2!$A$2),0,IF(ISBLANK(A22),0,IF((OR(EXACT(A22,NIA_2!$C$2:$C$200))),VLOOKUP(A22,NIA_2!$C$2:$I$200,4,FALSE()))))</f>
        <v>0</v>
      </c>
      <c r="AR22" s="38">
        <f t="shared" si="20"/>
        <v>51</v>
      </c>
      <c r="AS22" s="30">
        <f>VLOOKUP(AR22,Punktezuordnung!$A$2:$B$52,2,FALSE())</f>
        <v>0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1"/>
        <v>51</v>
      </c>
      <c r="AV22" s="45"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2"/>
        <v>51</v>
      </c>
      <c r="AY22" s="45"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3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4"/>
        <v>51</v>
      </c>
      <c r="BE22" s="48"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5"/>
        <v>51</v>
      </c>
      <c r="BH22" s="45"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6"/>
        <v>51</v>
      </c>
      <c r="BK22" s="48">
        <v>0</v>
      </c>
    </row>
    <row r="23" spans="1:63" x14ac:dyDescent="0.3">
      <c r="A23" s="28" t="s">
        <v>475</v>
      </c>
      <c r="B23" s="28" t="s">
        <v>21</v>
      </c>
      <c r="C23" s="28">
        <v>2018</v>
      </c>
      <c r="D23" s="28" t="s">
        <v>408</v>
      </c>
      <c r="E23" s="38">
        <f t="shared" si="0"/>
        <v>20</v>
      </c>
      <c r="F23" s="30">
        <f>SUM(LARGE(H23:U23,{1;2;3;4;5;6;7;8;9}))</f>
        <v>88</v>
      </c>
      <c r="G23" s="49">
        <f t="shared" si="1"/>
        <v>2</v>
      </c>
      <c r="H23" s="50">
        <f t="shared" si="2"/>
        <v>0</v>
      </c>
      <c r="I23" s="45">
        <f t="shared" si="3"/>
        <v>0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45</v>
      </c>
      <c r="O23" s="36">
        <f t="shared" si="9"/>
        <v>43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 t="b">
        <f t="array" ref="V23">IF(ISBLANK(ALS_1!$A$2),100,IF(ISBLANK(A23),100,IF((OR(EXACT(A23,ALS_1!$C$2:$C$104))),VLOOKUP(A23,ALS_1!$C$2:$I$104,4,FALSE()))))</f>
        <v>0</v>
      </c>
      <c r="W23" s="38">
        <f t="shared" si="14"/>
        <v>51</v>
      </c>
      <c r="X23" s="30">
        <f>VLOOKUP(W23,Punktezuordnung!$A$2:$B$52,2,FALSE())</f>
        <v>0</v>
      </c>
      <c r="Y23" s="39" t="b" cm="1">
        <f t="array" ref="Y23">IF(ISBLANK(ALS_2!$A$2),0,IF(ISBLANK(A23),0,IF((OR(EXACT(A23,ALS_2!$C$2:$C$104))),VLOOKUP(A23,ALS_2!$C$2:$I$104,4,FALSE()))))</f>
        <v>0</v>
      </c>
      <c r="Z23" s="38">
        <f t="shared" si="15"/>
        <v>51</v>
      </c>
      <c r="AA23" s="30">
        <f>VLOOKUP(Z23,Punktezuordnung!$A$2:$B$52,2,FALSE())</f>
        <v>0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7"/>
        <v>51</v>
      </c>
      <c r="AG23" s="30"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7"/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 t="shared" si="18"/>
        <v>51</v>
      </c>
      <c r="AM23" s="30">
        <v>0</v>
      </c>
      <c r="AN23" s="40">
        <f t="array" ref="AN23">IF(ISBLANK(NIA_1!$A$2),1000,IF(ISBLANK(A23),1000,IF((OR(EXACT(A23,NIA_1!$C$2:$C$200))),VLOOKUP(A23,NIA_1!$C$2:$I$200,4,FALSE()))))</f>
        <v>276.33</v>
      </c>
      <c r="AO23" s="38">
        <f t="shared" si="19"/>
        <v>6</v>
      </c>
      <c r="AP23" s="70">
        <f>VLOOKUP(AO23,[1]Punktezuordnung!$A$2:$B$52,2,FALSE())</f>
        <v>45</v>
      </c>
      <c r="AQ23" s="46">
        <f t="array" ref="AQ23">IF(ISBLANK(NIA_2!$A$2),0,IF(ISBLANK(A23),0,IF((OR(EXACT(A23,NIA_2!$C$2:$C$200))),VLOOKUP(A23,NIA_2!$C$2:$I$200,4,FALSE()))))</f>
        <v>37</v>
      </c>
      <c r="AR23" s="38">
        <f t="shared" si="20"/>
        <v>8</v>
      </c>
      <c r="AS23" s="30">
        <f>VLOOKUP(AR23,Punktezuordnung!$A$2:$B$52,2,FALSE())</f>
        <v>43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1"/>
        <v>51</v>
      </c>
      <c r="AV23" s="45"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2"/>
        <v>51</v>
      </c>
      <c r="AY23" s="45"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3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4"/>
        <v>51</v>
      </c>
      <c r="BE23" s="48"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5"/>
        <v>51</v>
      </c>
      <c r="BH23" s="45"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6"/>
        <v>51</v>
      </c>
      <c r="BK23" s="48">
        <v>0</v>
      </c>
    </row>
    <row r="24" spans="1:63" x14ac:dyDescent="0.3">
      <c r="A24" s="28" t="s">
        <v>463</v>
      </c>
      <c r="B24" s="28" t="s">
        <v>21</v>
      </c>
      <c r="C24" s="28">
        <v>2018</v>
      </c>
      <c r="D24" s="28" t="s">
        <v>408</v>
      </c>
      <c r="E24" s="38">
        <f t="shared" si="0"/>
        <v>21</v>
      </c>
      <c r="F24" s="30">
        <f>SUM(LARGE(H24:U24,{1;2;3;4;5;6;7;8;9}))</f>
        <v>85</v>
      </c>
      <c r="G24" s="49">
        <f t="shared" si="1"/>
        <v>2</v>
      </c>
      <c r="H24" s="50">
        <f t="shared" si="2"/>
        <v>0</v>
      </c>
      <c r="I24" s="45">
        <f t="shared" si="3"/>
        <v>0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50</v>
      </c>
      <c r="O24" s="36">
        <f t="shared" si="9"/>
        <v>35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 t="b">
        <f t="array" ref="V24">IF(ISBLANK(ALS_1!$A$2),100,IF(ISBLANK(A24),100,IF((OR(EXACT(A24,ALS_1!$C$2:$C$104))),VLOOKUP(A24,ALS_1!$C$2:$I$104,4,FALSE()))))</f>
        <v>0</v>
      </c>
      <c r="W24" s="38">
        <f t="shared" si="14"/>
        <v>51</v>
      </c>
      <c r="X24" s="30">
        <f>VLOOKUP(W24,Punktezuordnung!$A$2:$B$52,2,FALSE())</f>
        <v>0</v>
      </c>
      <c r="Y24" s="39" t="b" cm="1">
        <f t="array" ref="Y24">IF(ISBLANK(ALS_2!$A$2),0,IF(ISBLANK(A24),0,IF((OR(EXACT(A24,ALS_2!$C$2:$C$104))),VLOOKUP(A24,ALS_2!$C$2:$I$104,4,FALSE()))))</f>
        <v>0</v>
      </c>
      <c r="Z24" s="38">
        <f t="shared" si="15"/>
        <v>51</v>
      </c>
      <c r="AA24" s="30">
        <f>VLOOKUP(Z24,Punktezuordnung!$A$2:$B$52,2,FALSE())</f>
        <v>0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7"/>
        <v>51</v>
      </c>
      <c r="AG24" s="30"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7"/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 t="shared" si="18"/>
        <v>51</v>
      </c>
      <c r="AM24" s="30">
        <v>0</v>
      </c>
      <c r="AN24" s="40">
        <f t="array" ref="AN24">IF(ISBLANK(NIA_1!$A$2),1000,IF(ISBLANK(A24),1000,IF((OR(EXACT(A24,NIA_1!$C$2:$C$200))),VLOOKUP(A24,NIA_1!$C$2:$I$200,4,FALSE()))))</f>
        <v>239.77</v>
      </c>
      <c r="AO24" s="38">
        <f t="shared" si="19"/>
        <v>1</v>
      </c>
      <c r="AP24" s="70">
        <f>VLOOKUP(AO24,[1]Punktezuordnung!$A$2:$B$52,2,FALSE())</f>
        <v>50</v>
      </c>
      <c r="AQ24" s="46">
        <f t="array" ref="AQ24">IF(ISBLANK(NIA_2!$A$2),0,IF(ISBLANK(A24),0,IF((OR(EXACT(A24,NIA_2!$C$2:$C$200))),VLOOKUP(A24,NIA_2!$C$2:$I$200,4,FALSE()))))</f>
        <v>30</v>
      </c>
      <c r="AR24" s="38">
        <f t="shared" si="20"/>
        <v>16</v>
      </c>
      <c r="AS24" s="30">
        <f>VLOOKUP(AR24,Punktezuordnung!$A$2:$B$52,2,FALSE())</f>
        <v>35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1"/>
        <v>51</v>
      </c>
      <c r="AV24" s="45"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2"/>
        <v>51</v>
      </c>
      <c r="AY24" s="45"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3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4"/>
        <v>51</v>
      </c>
      <c r="BE24" s="48"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5"/>
        <v>51</v>
      </c>
      <c r="BH24" s="45"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6"/>
        <v>51</v>
      </c>
      <c r="BK24" s="48">
        <v>0</v>
      </c>
    </row>
    <row r="25" spans="1:63" x14ac:dyDescent="0.3">
      <c r="A25" s="28" t="s">
        <v>331</v>
      </c>
      <c r="B25" s="28" t="s">
        <v>21</v>
      </c>
      <c r="C25" s="28">
        <v>2018</v>
      </c>
      <c r="D25" s="28" t="s">
        <v>409</v>
      </c>
      <c r="E25" s="38">
        <f t="shared" si="0"/>
        <v>22</v>
      </c>
      <c r="F25" s="30">
        <f>SUM(LARGE(H25:U25,{1;2;3;4;5;6;7;8;9}))</f>
        <v>83</v>
      </c>
      <c r="G25" s="49">
        <f t="shared" si="1"/>
        <v>2</v>
      </c>
      <c r="H25" s="50">
        <f t="shared" si="2"/>
        <v>46</v>
      </c>
      <c r="I25" s="45">
        <f t="shared" si="3"/>
        <v>37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0</v>
      </c>
      <c r="O25" s="36">
        <f t="shared" si="9"/>
        <v>0</v>
      </c>
      <c r="P25" s="50">
        <f t="shared" si="10"/>
        <v>0</v>
      </c>
      <c r="Q25" s="45">
        <f t="shared" si="11"/>
        <v>0</v>
      </c>
      <c r="R25" s="50"/>
      <c r="S25" s="45"/>
      <c r="T25" s="50">
        <f t="shared" si="12"/>
        <v>0</v>
      </c>
      <c r="U25" s="45">
        <f t="shared" si="13"/>
        <v>0</v>
      </c>
      <c r="V25" s="37">
        <f t="array" ref="V25">IF(ISBLANK(ALS_1!$A$2),100,IF(ISBLANK(A25),100,IF((OR(EXACT(A25,ALS_1!$C$2:$C$104))),VLOOKUP(A25,ALS_1!$C$2:$I$104,4,FALSE()))))</f>
        <v>7.79</v>
      </c>
      <c r="W25" s="38">
        <f t="shared" si="14"/>
        <v>5</v>
      </c>
      <c r="X25" s="30">
        <f>VLOOKUP(W25,Punktezuordnung!$A$2:$B$52,2,FALSE())</f>
        <v>46</v>
      </c>
      <c r="Y25" s="39" cm="1">
        <f t="array" ref="Y25">IF(ISBLANK(ALS_2!$A$2),0,IF(ISBLANK(A25),0,IF((OR(EXACT(A25,ALS_2!$C$2:$C$104))),VLOOKUP(A25,ALS_2!$C$2:$I$104,4,FALSE()))))</f>
        <v>32</v>
      </c>
      <c r="Z25" s="38">
        <f t="shared" si="15"/>
        <v>14</v>
      </c>
      <c r="AA25" s="30">
        <f>VLOOKUP(Z25,Punktezuordnung!$A$2:$B$52,2,FALSE())</f>
        <v>37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16"/>
        <v>51</v>
      </c>
      <c r="AD25" s="30"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27"/>
        <v>51</v>
      </c>
      <c r="AG25" s="30"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17"/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 t="shared" si="18"/>
        <v>51</v>
      </c>
      <c r="AM25" s="30">
        <v>0</v>
      </c>
      <c r="AN25" s="40" t="b">
        <f t="array" ref="AN25">IF(ISBLANK(NIA_1!$A$2),1000,IF(ISBLANK(A25),1000,IF((OR(EXACT(A25,NIA_1!$C$2:$C$200))),VLOOKUP(A25,NIA_1!$C$2:$I$200,4,FALSE()))))</f>
        <v>0</v>
      </c>
      <c r="AO25" s="38">
        <f t="shared" si="19"/>
        <v>51</v>
      </c>
      <c r="AP25" s="70">
        <f>VLOOKUP(AO25,[1]Punktezuordnung!$A$2:$B$52,2,FALSE())</f>
        <v>0</v>
      </c>
      <c r="AQ25" s="46" t="b">
        <f t="array" ref="AQ25">IF(ISBLANK(NIA_2!$A$2),0,IF(ISBLANK(A25),0,IF((OR(EXACT(A25,NIA_2!$C$2:$C$200))),VLOOKUP(A25,NIA_2!$C$2:$I$200,4,FALSE()))))</f>
        <v>0</v>
      </c>
      <c r="AR25" s="38">
        <f t="shared" si="20"/>
        <v>51</v>
      </c>
      <c r="AS25" s="30">
        <f>VLOOKUP(AR25,Punktezuordnung!$A$2:$B$52,2,FALSE())</f>
        <v>0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21"/>
        <v>51</v>
      </c>
      <c r="AV25" s="45"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22"/>
        <v>51</v>
      </c>
      <c r="AY25" s="45"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3"/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4"/>
        <v>51</v>
      </c>
      <c r="BE25" s="48"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25"/>
        <v>51</v>
      </c>
      <c r="BH25" s="45"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26"/>
        <v>51</v>
      </c>
      <c r="BK25" s="48">
        <v>0</v>
      </c>
    </row>
    <row r="26" spans="1:63" x14ac:dyDescent="0.3">
      <c r="A26" s="28" t="s">
        <v>337</v>
      </c>
      <c r="B26" s="28" t="s">
        <v>21</v>
      </c>
      <c r="C26" s="28">
        <v>2018</v>
      </c>
      <c r="D26" s="28" t="s">
        <v>406</v>
      </c>
      <c r="E26" s="38">
        <f t="shared" si="0"/>
        <v>23</v>
      </c>
      <c r="F26" s="30">
        <f>SUM(LARGE(H26:U26,{1;2;3;4;5;6;7;8;9}))</f>
        <v>78</v>
      </c>
      <c r="G26" s="49">
        <f t="shared" si="1"/>
        <v>2</v>
      </c>
      <c r="H26" s="50">
        <f t="shared" si="2"/>
        <v>38</v>
      </c>
      <c r="I26" s="45">
        <f t="shared" si="3"/>
        <v>40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0</v>
      </c>
      <c r="O26" s="36">
        <f t="shared" si="9"/>
        <v>0</v>
      </c>
      <c r="P26" s="50">
        <f t="shared" si="10"/>
        <v>0</v>
      </c>
      <c r="Q26" s="45">
        <f t="shared" si="11"/>
        <v>0</v>
      </c>
      <c r="R26" s="50"/>
      <c r="S26" s="45"/>
      <c r="T26" s="50">
        <f t="shared" si="12"/>
        <v>0</v>
      </c>
      <c r="U26" s="45">
        <f t="shared" si="13"/>
        <v>0</v>
      </c>
      <c r="V26" s="37">
        <f t="array" ref="V26">IF(ISBLANK(ALS_1!$A$2),100,IF(ISBLANK(A26),100,IF((OR(EXACT(A26,ALS_1!$C$2:$C$104))),VLOOKUP(A26,ALS_1!$C$2:$I$104,4,FALSE()))))</f>
        <v>8.31</v>
      </c>
      <c r="W26" s="38">
        <f t="shared" si="14"/>
        <v>13</v>
      </c>
      <c r="X26" s="30">
        <f>VLOOKUP(W26,Punktezuordnung!$A$2:$B$52,2,FALSE())</f>
        <v>38</v>
      </c>
      <c r="Y26" s="39" cm="1">
        <f t="array" ref="Y26">IF(ISBLANK(ALS_2!$A$2),0,IF(ISBLANK(A26),0,IF((OR(EXACT(A26,ALS_2!$C$2:$C$104))),VLOOKUP(A26,ALS_2!$C$2:$I$104,4,FALSE()))))</f>
        <v>43</v>
      </c>
      <c r="Z26" s="38">
        <f t="shared" si="15"/>
        <v>11</v>
      </c>
      <c r="AA26" s="30">
        <f>VLOOKUP(Z26,Punktezuordnung!$A$2:$B$52,2,FALSE())</f>
        <v>40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16"/>
        <v>51</v>
      </c>
      <c r="AD26" s="30"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27"/>
        <v>51</v>
      </c>
      <c r="AG26" s="30"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17"/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 t="shared" si="18"/>
        <v>51</v>
      </c>
      <c r="AM26" s="30">
        <v>0</v>
      </c>
      <c r="AN26" s="40" t="b">
        <f t="array" ref="AN26">IF(ISBLANK(NIA_1!$A$2),1000,IF(ISBLANK(A26),1000,IF((OR(EXACT(A26,NIA_1!$C$2:$C$200))),VLOOKUP(A26,NIA_1!$C$2:$I$200,4,FALSE()))))</f>
        <v>0</v>
      </c>
      <c r="AO26" s="38">
        <f t="shared" si="19"/>
        <v>51</v>
      </c>
      <c r="AP26" s="70">
        <f>VLOOKUP(AO26,[1]Punktezuordnung!$A$2:$B$52,2,FALSE())</f>
        <v>0</v>
      </c>
      <c r="AQ26" s="46" t="b">
        <f t="array" ref="AQ26">IF(ISBLANK(NIA_2!$A$2),0,IF(ISBLANK(A26),0,IF((OR(EXACT(A26,NIA_2!$C$2:$C$200))),VLOOKUP(A26,NIA_2!$C$2:$I$200,4,FALSE()))))</f>
        <v>0</v>
      </c>
      <c r="AR26" s="38">
        <f t="shared" si="20"/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21"/>
        <v>51</v>
      </c>
      <c r="AV26" s="45"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22"/>
        <v>51</v>
      </c>
      <c r="AY26" s="45"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3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4"/>
        <v>51</v>
      </c>
      <c r="BE26" s="48"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25"/>
        <v>51</v>
      </c>
      <c r="BH26" s="45"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26"/>
        <v>51</v>
      </c>
      <c r="BK26" s="48">
        <v>0</v>
      </c>
    </row>
    <row r="27" spans="1:63" x14ac:dyDescent="0.3">
      <c r="A27" s="28" t="s">
        <v>477</v>
      </c>
      <c r="B27" s="28" t="s">
        <v>21</v>
      </c>
      <c r="C27" s="28">
        <v>2018</v>
      </c>
      <c r="D27" s="28" t="s">
        <v>407</v>
      </c>
      <c r="E27" s="38">
        <f t="shared" si="0"/>
        <v>24</v>
      </c>
      <c r="F27" s="30">
        <f>SUM(LARGE(H27:U27,{1;2;3;4;5;6;7;8;9}))</f>
        <v>73</v>
      </c>
      <c r="G27" s="49">
        <f t="shared" si="1"/>
        <v>2</v>
      </c>
      <c r="H27" s="50">
        <f t="shared" si="2"/>
        <v>0</v>
      </c>
      <c r="I27" s="45">
        <f t="shared" si="3"/>
        <v>0</v>
      </c>
      <c r="J27" s="50">
        <f t="shared" si="4"/>
        <v>0</v>
      </c>
      <c r="K27" s="45">
        <f t="shared" si="5"/>
        <v>0</v>
      </c>
      <c r="L27" s="33">
        <f t="shared" si="6"/>
        <v>0</v>
      </c>
      <c r="M27" s="34">
        <f t="shared" si="7"/>
        <v>0</v>
      </c>
      <c r="N27" s="51">
        <f t="shared" si="8"/>
        <v>44</v>
      </c>
      <c r="O27" s="36">
        <f t="shared" si="9"/>
        <v>29</v>
      </c>
      <c r="P27" s="50">
        <f t="shared" si="10"/>
        <v>0</v>
      </c>
      <c r="Q27" s="45">
        <f t="shared" si="11"/>
        <v>0</v>
      </c>
      <c r="R27" s="50"/>
      <c r="S27" s="45"/>
      <c r="T27" s="50">
        <f t="shared" si="12"/>
        <v>0</v>
      </c>
      <c r="U27" s="45">
        <f t="shared" si="13"/>
        <v>0</v>
      </c>
      <c r="V27" s="37" t="b">
        <f t="array" ref="V27">IF(ISBLANK(ALS_1!$A$2),100,IF(ISBLANK(A27),100,IF((OR(EXACT(A27,ALS_1!$C$2:$C$104))),VLOOKUP(A27,ALS_1!$C$2:$I$104,4,FALSE()))))</f>
        <v>0</v>
      </c>
      <c r="W27" s="38">
        <f t="shared" si="14"/>
        <v>51</v>
      </c>
      <c r="X27" s="30">
        <f>VLOOKUP(W27,Punktezuordnung!$A$2:$B$52,2,FALSE())</f>
        <v>0</v>
      </c>
      <c r="Y27" s="39" t="b" cm="1">
        <f t="array" ref="Y27">IF(ISBLANK(ALS_2!$A$2),0,IF(ISBLANK(A27),0,IF((OR(EXACT(A27,ALS_2!$C$2:$C$104))),VLOOKUP(A27,ALS_2!$C$2:$I$104,4,FALSE()))))</f>
        <v>0</v>
      </c>
      <c r="Z27" s="38">
        <f t="shared" si="15"/>
        <v>51</v>
      </c>
      <c r="AA27" s="30">
        <f>VLOOKUP(Z27,Punktezuordnung!$A$2:$B$52,2,FALSE())</f>
        <v>0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16"/>
        <v>51</v>
      </c>
      <c r="AD27" s="30"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27"/>
        <v>51</v>
      </c>
      <c r="AG27" s="30"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17"/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 t="shared" si="18"/>
        <v>51</v>
      </c>
      <c r="AM27" s="30">
        <v>0</v>
      </c>
      <c r="AN27" s="40">
        <f t="array" ref="AN27">IF(ISBLANK(NIA_1!$A$2),1000,IF(ISBLANK(A27),1000,IF((OR(EXACT(A27,NIA_1!$C$2:$C$200))),VLOOKUP(A27,NIA_1!$C$2:$I$200,4,FALSE()))))</f>
        <v>282.8</v>
      </c>
      <c r="AO27" s="38">
        <f t="shared" si="19"/>
        <v>7</v>
      </c>
      <c r="AP27" s="70">
        <f>VLOOKUP(AO27,[1]Punktezuordnung!$A$2:$B$52,2,FALSE())</f>
        <v>44</v>
      </c>
      <c r="AQ27" s="46">
        <f t="array" ref="AQ27">IF(ISBLANK(NIA_2!$A$2),0,IF(ISBLANK(A27),0,IF((OR(EXACT(A27,NIA_2!$C$2:$C$200))),VLOOKUP(A27,NIA_2!$C$2:$I$200,4,FALSE()))))</f>
        <v>19</v>
      </c>
      <c r="AR27" s="38">
        <f t="shared" si="20"/>
        <v>22</v>
      </c>
      <c r="AS27" s="30">
        <f>VLOOKUP(AR27,Punktezuordnung!$A$2:$B$52,2,FALSE())</f>
        <v>29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21"/>
        <v>51</v>
      </c>
      <c r="AV27" s="45"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22"/>
        <v>51</v>
      </c>
      <c r="AY27" s="45"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23"/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24"/>
        <v>51</v>
      </c>
      <c r="BE27" s="48"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25"/>
        <v>51</v>
      </c>
      <c r="BH27" s="45"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26"/>
        <v>51</v>
      </c>
      <c r="BK27" s="48">
        <v>0</v>
      </c>
    </row>
    <row r="28" spans="1:63" x14ac:dyDescent="0.3">
      <c r="A28" s="28" t="s">
        <v>488</v>
      </c>
      <c r="B28" s="28" t="s">
        <v>21</v>
      </c>
      <c r="C28" s="28">
        <v>2018</v>
      </c>
      <c r="D28" s="28" t="s">
        <v>412</v>
      </c>
      <c r="E28" s="38">
        <f t="shared" si="0"/>
        <v>24</v>
      </c>
      <c r="F28" s="30">
        <f>SUM(LARGE(H28:U28,{1;2;3;4;5;6;7;8;9}))</f>
        <v>73</v>
      </c>
      <c r="G28" s="49">
        <f t="shared" si="1"/>
        <v>2</v>
      </c>
      <c r="H28" s="50">
        <f t="shared" si="2"/>
        <v>0</v>
      </c>
      <c r="I28" s="45">
        <f t="shared" si="3"/>
        <v>0</v>
      </c>
      <c r="J28" s="50">
        <f t="shared" si="4"/>
        <v>0</v>
      </c>
      <c r="K28" s="45">
        <f t="shared" si="5"/>
        <v>0</v>
      </c>
      <c r="L28" s="33">
        <f t="shared" si="6"/>
        <v>0</v>
      </c>
      <c r="M28" s="34">
        <f t="shared" si="7"/>
        <v>0</v>
      </c>
      <c r="N28" s="51">
        <f t="shared" si="8"/>
        <v>35</v>
      </c>
      <c r="O28" s="36">
        <f t="shared" si="9"/>
        <v>38</v>
      </c>
      <c r="P28" s="50">
        <f t="shared" si="10"/>
        <v>0</v>
      </c>
      <c r="Q28" s="45">
        <f t="shared" si="11"/>
        <v>0</v>
      </c>
      <c r="R28" s="50"/>
      <c r="S28" s="45"/>
      <c r="T28" s="50">
        <f t="shared" si="12"/>
        <v>0</v>
      </c>
      <c r="U28" s="45">
        <f t="shared" si="13"/>
        <v>0</v>
      </c>
      <c r="V28" s="37" t="b">
        <f t="array" ref="V28">IF(ISBLANK(ALS_1!$A$2),100,IF(ISBLANK(A28),100,IF((OR(EXACT(A28,ALS_1!$C$2:$C$104))),VLOOKUP(A28,ALS_1!$C$2:$I$104,4,FALSE()))))</f>
        <v>0</v>
      </c>
      <c r="W28" s="38">
        <f t="shared" si="14"/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IF(ISBLANK(ALS_2!$A$2),0,IF(ISBLANK(A28),0,IF((OR(EXACT(A28,ALS_2!$C$2:$C$104))),VLOOKUP(A28,ALS_2!$C$2:$I$104,4,FALSE()))))</f>
        <v>0</v>
      </c>
      <c r="Z28" s="38">
        <f t="shared" si="15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16"/>
        <v>51</v>
      </c>
      <c r="AD28" s="30"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27"/>
        <v>51</v>
      </c>
      <c r="AG28" s="30"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17"/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 t="shared" si="18"/>
        <v>51</v>
      </c>
      <c r="AM28" s="30">
        <v>0</v>
      </c>
      <c r="AN28" s="40">
        <f t="array" ref="AN28">IF(ISBLANK(NIA_1!$A$2),1000,IF(ISBLANK(A28),1000,IF((OR(EXACT(A28,NIA_1!$C$2:$C$200))),VLOOKUP(A28,NIA_1!$C$2:$I$200,4,FALSE()))))</f>
        <v>317.45</v>
      </c>
      <c r="AO28" s="38">
        <f t="shared" si="19"/>
        <v>16</v>
      </c>
      <c r="AP28" s="70">
        <f>VLOOKUP(AO28,[1]Punktezuordnung!$A$2:$B$52,2,FALSE())</f>
        <v>35</v>
      </c>
      <c r="AQ28" s="46">
        <f t="array" ref="AQ28">IF(ISBLANK(NIA_2!$A$2),0,IF(ISBLANK(A28),0,IF((OR(EXACT(A28,NIA_2!$C$2:$C$200))),VLOOKUP(A28,NIA_2!$C$2:$I$200,4,FALSE()))))</f>
        <v>34</v>
      </c>
      <c r="AR28" s="38">
        <f t="shared" si="20"/>
        <v>13</v>
      </c>
      <c r="AS28" s="30">
        <f>VLOOKUP(AR28,Punktezuordnung!$A$2:$B$52,2,FALSE())</f>
        <v>38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21"/>
        <v>51</v>
      </c>
      <c r="AV28" s="45"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22"/>
        <v>51</v>
      </c>
      <c r="AY28" s="45"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23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24"/>
        <v>51</v>
      </c>
      <c r="BE28" s="48"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25"/>
        <v>51</v>
      </c>
      <c r="BH28" s="45"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26"/>
        <v>51</v>
      </c>
      <c r="BK28" s="48">
        <v>0</v>
      </c>
    </row>
    <row r="29" spans="1:63" x14ac:dyDescent="0.3">
      <c r="A29" s="28" t="s">
        <v>341</v>
      </c>
      <c r="B29" s="28" t="s">
        <v>21</v>
      </c>
      <c r="C29" s="28">
        <v>2018</v>
      </c>
      <c r="D29" s="28" t="s">
        <v>411</v>
      </c>
      <c r="E29" s="38">
        <f t="shared" si="0"/>
        <v>26</v>
      </c>
      <c r="F29" s="30">
        <f>SUM(LARGE(H29:U29,{1;2;3;4;5;6;7;8;9}))</f>
        <v>64</v>
      </c>
      <c r="G29" s="49">
        <f t="shared" si="1"/>
        <v>2</v>
      </c>
      <c r="H29" s="50">
        <f t="shared" si="2"/>
        <v>34</v>
      </c>
      <c r="I29" s="45">
        <f t="shared" si="3"/>
        <v>30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0</v>
      </c>
      <c r="O29" s="36">
        <f t="shared" si="9"/>
        <v>0</v>
      </c>
      <c r="P29" s="50">
        <f t="shared" si="10"/>
        <v>0</v>
      </c>
      <c r="Q29" s="45">
        <f t="shared" si="11"/>
        <v>0</v>
      </c>
      <c r="R29" s="50"/>
      <c r="S29" s="45"/>
      <c r="T29" s="50">
        <f t="shared" si="12"/>
        <v>0</v>
      </c>
      <c r="U29" s="45">
        <f t="shared" si="13"/>
        <v>0</v>
      </c>
      <c r="V29" s="37">
        <f t="array" ref="V29">IF(ISBLANK(ALS_1!$A$2),100,IF(ISBLANK(A29),100,IF((OR(EXACT(A29,ALS_1!$C$2:$C$104))),VLOOKUP(A29,ALS_1!$C$2:$I$104,4,FALSE()))))</f>
        <v>8.67</v>
      </c>
      <c r="W29" s="38">
        <f t="shared" si="14"/>
        <v>17</v>
      </c>
      <c r="X29" s="30">
        <f>VLOOKUP(W29,Punktezuordnung!$A$2:$B$52,2,FALSE())</f>
        <v>34</v>
      </c>
      <c r="Y29" s="39" cm="1">
        <f t="array" ref="Y29">IF(ISBLANK(ALS_2!$A$2),0,IF(ISBLANK(A29),0,IF((OR(EXACT(A29,ALS_2!$C$2:$C$104))),VLOOKUP(A29,ALS_2!$C$2:$I$104,4,FALSE()))))</f>
        <v>20</v>
      </c>
      <c r="Z29" s="38">
        <f t="shared" si="15"/>
        <v>21</v>
      </c>
      <c r="AA29" s="30">
        <f>VLOOKUP(Z29,Punktezuordnung!$A$2:$B$52,2,FALSE())</f>
        <v>30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16"/>
        <v>51</v>
      </c>
      <c r="AD29" s="30"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27"/>
        <v>51</v>
      </c>
      <c r="AG29" s="30"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17"/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 t="shared" si="18"/>
        <v>51</v>
      </c>
      <c r="AM29" s="30">
        <v>0</v>
      </c>
      <c r="AN29" s="40" t="b">
        <f t="array" ref="AN29">IF(ISBLANK(NIA_1!$A$2),1000,IF(ISBLANK(A29),1000,IF((OR(EXACT(A29,NIA_1!$C$2:$C$200))),VLOOKUP(A29,NIA_1!$C$2:$I$200,4,FALSE()))))</f>
        <v>0</v>
      </c>
      <c r="AO29" s="38">
        <f t="shared" si="19"/>
        <v>51</v>
      </c>
      <c r="AP29" s="70">
        <f>VLOOKUP(AO29,[1]Punktezuordnung!$A$2:$B$52,2,FALSE())</f>
        <v>0</v>
      </c>
      <c r="AQ29" s="46" t="b">
        <f t="array" ref="AQ29">IF(ISBLANK(NIA_2!$A$2),0,IF(ISBLANK(A29),0,IF((OR(EXACT(A29,NIA_2!$C$2:$C$200))),VLOOKUP(A29,NIA_2!$C$2:$I$200,4,FALSE()))))</f>
        <v>0</v>
      </c>
      <c r="AR29" s="38">
        <f t="shared" si="20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21"/>
        <v>51</v>
      </c>
      <c r="AV29" s="45"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22"/>
        <v>51</v>
      </c>
      <c r="AY29" s="45"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3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4"/>
        <v>51</v>
      </c>
      <c r="BE29" s="48"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25"/>
        <v>51</v>
      </c>
      <c r="BH29" s="45"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26"/>
        <v>51</v>
      </c>
      <c r="BK29" s="48">
        <v>0</v>
      </c>
    </row>
    <row r="30" spans="1:63" x14ac:dyDescent="0.3">
      <c r="A30" s="28"/>
      <c r="B30" s="28"/>
      <c r="C30" s="28"/>
      <c r="D30" s="28"/>
      <c r="E30" s="38" t="str">
        <f t="shared" ref="E30:E60" si="28">IF(F30=0,"",RANK(F30,$F$4:$F$60,0))</f>
        <v/>
      </c>
      <c r="F30" s="30">
        <f>SUM(LARGE(H30:U30,{1;2;3;4;5;6;7;8;9}))</f>
        <v>0</v>
      </c>
      <c r="G30" s="49">
        <f t="shared" ref="G30:G60" si="29">COUNTIF(H30:U30,"&gt;0")</f>
        <v>0</v>
      </c>
      <c r="H30" s="50">
        <f t="shared" ref="H30:H60" si="30">X30</f>
        <v>0</v>
      </c>
      <c r="I30" s="45">
        <f t="shared" ref="I30:I60" si="31">AA30</f>
        <v>0</v>
      </c>
      <c r="J30" s="50">
        <f t="shared" ref="J30:J60" si="32">AD30</f>
        <v>0</v>
      </c>
      <c r="K30" s="45">
        <f t="shared" ref="K30:K60" si="33">AG30</f>
        <v>0</v>
      </c>
      <c r="L30" s="33">
        <f t="shared" ref="L30:L60" si="34">AJ30</f>
        <v>0</v>
      </c>
      <c r="M30" s="34">
        <f t="shared" ref="M30:M60" si="35">AM30</f>
        <v>0</v>
      </c>
      <c r="N30" s="51">
        <f t="shared" ref="N30:N60" si="36">AP30</f>
        <v>0</v>
      </c>
      <c r="O30" s="36">
        <f t="shared" ref="O30:O60" si="37">AS30</f>
        <v>0</v>
      </c>
      <c r="P30" s="50">
        <f t="shared" ref="P30:P60" si="38">AV30</f>
        <v>0</v>
      </c>
      <c r="Q30" s="45">
        <f t="shared" ref="Q30:Q60" si="39">AY30</f>
        <v>0</v>
      </c>
      <c r="R30" s="50"/>
      <c r="S30" s="45"/>
      <c r="T30" s="50">
        <f t="shared" ref="T30:T60" si="40">BB30</f>
        <v>0</v>
      </c>
      <c r="U30" s="45">
        <f t="shared" ref="U30:U60" si="41">BE30</f>
        <v>0</v>
      </c>
      <c r="V30" s="37">
        <f t="array" ref="V30">IF(ISBLANK(ALS_1!$A$2),100,IF(ISBLANK(A30),100,IF((OR(EXACT(A30,ALS_1!$C$2:$C$104))),VLOOKUP(A30,ALS_1!$C$2:$I$104,4,FALSE()))))</f>
        <v>100</v>
      </c>
      <c r="W30" s="38">
        <f t="shared" ref="W30:W60" si="42">IF(V30=FALSE,51,IF(V30&gt;=100,51,RANK(V30,$V$4:$V$60,1)))</f>
        <v>51</v>
      </c>
      <c r="X30" s="30">
        <f>VLOOKUP(W30,Punktezuordnung!$A$2:$B$52,2,FALSE())</f>
        <v>0</v>
      </c>
      <c r="Y30" s="39" cm="1">
        <f t="array" ref="Y30">IF(ISBLANK(ALS_2!$A$2),0,IF(ISBLANK(A30),0,IF((OR(EXACT(A30,ALS_2!$C$2:$C$104))),VLOOKUP(A30,ALS_2!$C$2:$I$104,4,FALSE()))))</f>
        <v>0</v>
      </c>
      <c r="Z30" s="38">
        <f t="shared" ref="Z30:Z60" si="43">IF(Y30=FALSE,51,IF(Y30&lt;=0,51,RANK(Y30,$Y$4:$Y$60,0)))</f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ref="AC30:AC60" si="44">IF(AB30=FALSE,51,IF(AB30&gt;=100,51,RANK(AB30,$AB$4:$AB$60,1)))</f>
        <v>51</v>
      </c>
      <c r="AD30" s="30"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ref="AF30:AF60" si="45">IF(AE30=FALSE,51,IF(AE30&lt;=0,51,RANK(AE30,$AE$4:$AE$60,0)))</f>
        <v>51</v>
      </c>
      <c r="AG30" s="30"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ref="AI30:AI60" si="46">IF(AH30=FALSE,51,IF(AH30&lt;=0,51,RANK(AH30,$AH$4:$AH$60,0)))</f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 t="shared" ref="AL30:AL60" si="47">IF(AK30=FALSE,51,IF(AK30&lt;=0,51,RANK(AK30,$AK$4:$AK$49,0)))</f>
        <v>51</v>
      </c>
      <c r="AM30" s="30">
        <v>0</v>
      </c>
      <c r="AN30" s="40">
        <f t="array" ref="AN30">IF(ISBLANK(NIA_1!$A$2),1000,IF(ISBLANK(A30),1000,IF((OR(EXACT(A30,NIA_1!$C$2:$C$200))),VLOOKUP(A30,NIA_1!$C$2:$I$200,4,FALSE()))))</f>
        <v>1000</v>
      </c>
      <c r="AO30" s="38">
        <f t="shared" ref="AO30:AO60" si="48">IF(AN30=FALSE,51,IF(AN30=1000,51,RANK(AN30,$AN$4:$AN$60,1)))</f>
        <v>51</v>
      </c>
      <c r="AP30" s="70">
        <f>VLOOKUP(AO30,[1]Punktezuordnung!$A$2:$B$52,2,FALSE())</f>
        <v>0</v>
      </c>
      <c r="AQ30" s="46">
        <f t="array" ref="AQ30">IF(ISBLANK(NIA_2!$A$2),0,IF(ISBLANK(A30),0,IF((OR(EXACT(A30,NIA_2!$C$2:$C$200))),VLOOKUP(A30,NIA_2!$C$2:$I$200,4,FALSE()))))</f>
        <v>0</v>
      </c>
      <c r="AR30" s="38">
        <f t="shared" ref="AR30:AR60" si="49">IF(AQ30=FALSE,51,IF(AQ30&lt;=0,51,RANK(AQ30,$AQ$4:$AQ$49,0)))</f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IF(ISBLANK(STO_1!$A$2),0,IF(ISBLANK(A30),0,IF((OR(EXACT(A30,STO_1!$C$2:$C$149))),VLOOKUP(A30,STO_1!$C$2:$I$149,4,FALSE()))))</f>
        <v>0</v>
      </c>
      <c r="AU30" s="38">
        <f t="shared" ref="AU30:AU60" si="50">IF(AT30=FALSE,51,IF(AT30&lt;=0,51,RANK(AT30,$AT$4:$AT$49,0)))</f>
        <v>51</v>
      </c>
      <c r="AV30" s="45"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ref="AX30:AX60" si="51">IF(AW30=FALSE,51,IF(AW30&lt;=0,51,RANK(AW30,$AW$4:$AW$49,0)))</f>
        <v>51</v>
      </c>
      <c r="AY30" s="45"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ref="BA30:BA60" si="52">IF(AZ30=FALSE,51,IF(AZ30&gt;=100,51,RANK(AZ30,$AZ$4:$AZ$60,1)))</f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ref="BD30:BD60" si="53">IF(BC30=FALSE,51,IF(BC30&lt;=0,51,RANK(BC30,$BC$4:$BC$60,0)))</f>
        <v>51</v>
      </c>
      <c r="BE30" s="48"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ref="BG30:BG60" si="54">IF(BF30=FALSE,51,IF(BF30&gt;=100,51,RANK(BF30,$AZ$4:$AZ$60,1)))</f>
        <v>51</v>
      </c>
      <c r="BH30" s="45"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ref="BJ30:BJ60" si="55">IF(BI30=FALSE,51,IF(BI30&lt;=0,51,RANK(BI30,$BC$4:$BC$60,0)))</f>
        <v>51</v>
      </c>
      <c r="BK30" s="48">
        <v>0</v>
      </c>
    </row>
    <row r="31" spans="1:63" x14ac:dyDescent="0.3">
      <c r="A31" s="28"/>
      <c r="B31" s="28"/>
      <c r="C31" s="28"/>
      <c r="D31" s="28"/>
      <c r="E31" s="38" t="str">
        <f t="shared" si="28"/>
        <v/>
      </c>
      <c r="F31" s="30">
        <f>SUM(LARGE(H31:U31,{1;2;3;4;5;6;7;8;9}))</f>
        <v>0</v>
      </c>
      <c r="G31" s="49">
        <f t="shared" si="29"/>
        <v>0</v>
      </c>
      <c r="H31" s="50">
        <f t="shared" si="30"/>
        <v>0</v>
      </c>
      <c r="I31" s="45">
        <f t="shared" si="31"/>
        <v>0</v>
      </c>
      <c r="J31" s="50">
        <f t="shared" si="32"/>
        <v>0</v>
      </c>
      <c r="K31" s="45">
        <f t="shared" si="33"/>
        <v>0</v>
      </c>
      <c r="L31" s="33">
        <f t="shared" si="34"/>
        <v>0</v>
      </c>
      <c r="M31" s="34">
        <f t="shared" si="35"/>
        <v>0</v>
      </c>
      <c r="N31" s="51">
        <f t="shared" si="36"/>
        <v>0</v>
      </c>
      <c r="O31" s="36">
        <f t="shared" si="37"/>
        <v>0</v>
      </c>
      <c r="P31" s="50">
        <f t="shared" si="38"/>
        <v>0</v>
      </c>
      <c r="Q31" s="45">
        <f t="shared" si="39"/>
        <v>0</v>
      </c>
      <c r="R31" s="50"/>
      <c r="S31" s="45"/>
      <c r="T31" s="50">
        <f t="shared" si="40"/>
        <v>0</v>
      </c>
      <c r="U31" s="45">
        <f t="shared" si="41"/>
        <v>0</v>
      </c>
      <c r="V31" s="37">
        <f t="array" ref="V31">IF(ISBLANK(ALS_1!$A$2),100,IF(ISBLANK(A31),100,IF((OR(EXACT(A31,ALS_1!$C$2:$C$104))),VLOOKUP(A31,ALS_1!$C$2:$I$104,4,FALSE()))))</f>
        <v>100</v>
      </c>
      <c r="W31" s="38">
        <f t="shared" si="42"/>
        <v>51</v>
      </c>
      <c r="X31" s="30">
        <f>VLOOKUP(W31,Punktezuordnung!$A$2:$B$52,2,FALSE())</f>
        <v>0</v>
      </c>
      <c r="Y31" s="39" cm="1">
        <f t="array" ref="Y31">IF(ISBLANK(ALS_2!$A$2),0,IF(ISBLANK(A31),0,IF((OR(EXACT(A31,ALS_2!$C$2:$C$104))),VLOOKUP(A31,ALS_2!$C$2:$I$104,4,FALSE()))))</f>
        <v>0</v>
      </c>
      <c r="Z31" s="38">
        <f t="shared" si="43"/>
        <v>51</v>
      </c>
      <c r="AA31" s="30">
        <f>VLOOKUP(Z31,Punktezuordnung!$A$2:$B$52,2,FALSE())</f>
        <v>0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44"/>
        <v>51</v>
      </c>
      <c r="AD31" s="30"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45"/>
        <v>51</v>
      </c>
      <c r="AG31" s="30"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46"/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 t="shared" si="47"/>
        <v>51</v>
      </c>
      <c r="AM31" s="30">
        <v>0</v>
      </c>
      <c r="AN31" s="40">
        <f t="array" ref="AN31">IF(ISBLANK(NIA_1!$A$2),1000,IF(ISBLANK(A31),1000,IF((OR(EXACT(A31,NIA_1!$C$2:$C$200))),VLOOKUP(A31,NIA_1!$C$2:$I$200,4,FALSE()))))</f>
        <v>1000</v>
      </c>
      <c r="AO31" s="38">
        <f t="shared" si="48"/>
        <v>51</v>
      </c>
      <c r="AP31" s="70">
        <f>VLOOKUP(AO31,[1]Punktezuordnung!$A$2:$B$52,2,FALSE())</f>
        <v>0</v>
      </c>
      <c r="AQ31" s="46">
        <f t="array" ref="AQ31">IF(ISBLANK(NIA_2!$A$2),0,IF(ISBLANK(A31),0,IF((OR(EXACT(A31,NIA_2!$C$2:$C$200))),VLOOKUP(A31,NIA_2!$C$2:$I$200,4,FALSE()))))</f>
        <v>0</v>
      </c>
      <c r="AR31" s="38">
        <f t="shared" si="49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50"/>
        <v>51</v>
      </c>
      <c r="AV31" s="45"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51"/>
        <v>51</v>
      </c>
      <c r="AY31" s="45"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52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53"/>
        <v>51</v>
      </c>
      <c r="BE31" s="48"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54"/>
        <v>51</v>
      </c>
      <c r="BH31" s="45"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55"/>
        <v>51</v>
      </c>
      <c r="BK31" s="48">
        <v>0</v>
      </c>
    </row>
    <row r="32" spans="1:63" x14ac:dyDescent="0.3">
      <c r="A32" s="28"/>
      <c r="B32" s="28"/>
      <c r="C32" s="28"/>
      <c r="D32" s="28"/>
      <c r="E32" s="38" t="str">
        <f t="shared" si="28"/>
        <v/>
      </c>
      <c r="F32" s="30">
        <f>SUM(LARGE(H32:U32,{1;2;3;4;5;6;7;8;9}))</f>
        <v>0</v>
      </c>
      <c r="G32" s="49">
        <f t="shared" si="29"/>
        <v>0</v>
      </c>
      <c r="H32" s="50">
        <f t="shared" si="30"/>
        <v>0</v>
      </c>
      <c r="I32" s="45">
        <f t="shared" si="31"/>
        <v>0</v>
      </c>
      <c r="J32" s="50">
        <f t="shared" si="32"/>
        <v>0</v>
      </c>
      <c r="K32" s="45">
        <f t="shared" si="33"/>
        <v>0</v>
      </c>
      <c r="L32" s="33">
        <f t="shared" si="34"/>
        <v>0</v>
      </c>
      <c r="M32" s="34">
        <f t="shared" si="35"/>
        <v>0</v>
      </c>
      <c r="N32" s="51">
        <f t="shared" si="36"/>
        <v>0</v>
      </c>
      <c r="O32" s="36">
        <f t="shared" si="37"/>
        <v>0</v>
      </c>
      <c r="P32" s="50">
        <f t="shared" si="38"/>
        <v>0</v>
      </c>
      <c r="Q32" s="45">
        <f t="shared" si="39"/>
        <v>0</v>
      </c>
      <c r="R32" s="50"/>
      <c r="S32" s="45"/>
      <c r="T32" s="50">
        <f t="shared" si="40"/>
        <v>0</v>
      </c>
      <c r="U32" s="45">
        <f t="shared" si="41"/>
        <v>0</v>
      </c>
      <c r="V32" s="37">
        <f t="array" ref="V32">IF(ISBLANK(ALS_1!$A$2),100,IF(ISBLANK(A32),100,IF((OR(EXACT(A32,ALS_1!$C$2:$C$104))),VLOOKUP(A32,ALS_1!$C$2:$I$104,4,FALSE()))))</f>
        <v>100</v>
      </c>
      <c r="W32" s="38">
        <f t="shared" si="42"/>
        <v>51</v>
      </c>
      <c r="X32" s="30">
        <f>VLOOKUP(W32,Punktezuordnung!$A$2:$B$52,2,FALSE())</f>
        <v>0</v>
      </c>
      <c r="Y32" s="39" cm="1">
        <f t="array" ref="Y32">IF(ISBLANK(ALS_2!$A$2),0,IF(ISBLANK(A32),0,IF((OR(EXACT(A32,ALS_2!$C$2:$C$104))),VLOOKUP(A32,ALS_2!$C$2:$I$104,4,FALSE()))))</f>
        <v>0</v>
      </c>
      <c r="Z32" s="38">
        <f t="shared" si="43"/>
        <v>51</v>
      </c>
      <c r="AA32" s="30">
        <f>VLOOKUP(Z32,Punktezuordnung!$A$2:$B$52,2,FALSE())</f>
        <v>0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44"/>
        <v>51</v>
      </c>
      <c r="AD32" s="30"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45"/>
        <v>51</v>
      </c>
      <c r="AG32" s="30"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46"/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 t="shared" si="47"/>
        <v>51</v>
      </c>
      <c r="AM32" s="30">
        <v>0</v>
      </c>
      <c r="AN32" s="40">
        <f t="array" ref="AN32">IF(ISBLANK(NIA_1!$A$2),1000,IF(ISBLANK(A32),1000,IF((OR(EXACT(A32,NIA_1!$C$2:$C$200))),VLOOKUP(A32,NIA_1!$C$2:$I$200,4,FALSE()))))</f>
        <v>1000</v>
      </c>
      <c r="AO32" s="38">
        <f t="shared" si="48"/>
        <v>51</v>
      </c>
      <c r="AP32" s="70">
        <f>VLOOKUP(AO32,[1]Punktezuordnung!$A$2:$B$52,2,FALSE())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si="49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50"/>
        <v>51</v>
      </c>
      <c r="AV32" s="45"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51"/>
        <v>51</v>
      </c>
      <c r="AY32" s="45"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52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53"/>
        <v>51</v>
      </c>
      <c r="BE32" s="48"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54"/>
        <v>51</v>
      </c>
      <c r="BH32" s="45"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55"/>
        <v>51</v>
      </c>
      <c r="BK32" s="48">
        <v>0</v>
      </c>
    </row>
    <row r="33" spans="1:63" x14ac:dyDescent="0.3">
      <c r="A33" s="56"/>
      <c r="B33" s="56"/>
      <c r="C33" s="56"/>
      <c r="D33" s="56"/>
      <c r="E33" s="38" t="str">
        <f t="shared" si="28"/>
        <v/>
      </c>
      <c r="F33" s="30">
        <f>SUM(LARGE(H33:U33,{1;2;3;4;5;6;7;8;9}))</f>
        <v>0</v>
      </c>
      <c r="G33" s="49">
        <f t="shared" si="29"/>
        <v>0</v>
      </c>
      <c r="H33" s="50">
        <f t="shared" si="30"/>
        <v>0</v>
      </c>
      <c r="I33" s="45">
        <f t="shared" si="31"/>
        <v>0</v>
      </c>
      <c r="J33" s="50">
        <f t="shared" si="32"/>
        <v>0</v>
      </c>
      <c r="K33" s="45">
        <f t="shared" si="33"/>
        <v>0</v>
      </c>
      <c r="L33" s="33">
        <f t="shared" si="34"/>
        <v>0</v>
      </c>
      <c r="M33" s="34">
        <f t="shared" si="35"/>
        <v>0</v>
      </c>
      <c r="N33" s="51">
        <f t="shared" si="36"/>
        <v>0</v>
      </c>
      <c r="O33" s="36">
        <f t="shared" si="37"/>
        <v>0</v>
      </c>
      <c r="P33" s="50">
        <f t="shared" si="38"/>
        <v>0</v>
      </c>
      <c r="Q33" s="45">
        <f t="shared" si="39"/>
        <v>0</v>
      </c>
      <c r="R33" s="50"/>
      <c r="S33" s="45"/>
      <c r="T33" s="50">
        <f t="shared" si="40"/>
        <v>0</v>
      </c>
      <c r="U33" s="45">
        <f t="shared" si="41"/>
        <v>0</v>
      </c>
      <c r="V33" s="37">
        <f t="array" ref="V33">IF(ISBLANK(ALS_1!$A$2),100,IF(ISBLANK(A33),100,IF((OR(EXACT(A33,ALS_1!$C$2:$C$104))),VLOOKUP(A33,ALS_1!$C$2:$I$104,4,FALSE()))))</f>
        <v>100</v>
      </c>
      <c r="W33" s="38">
        <f t="shared" si="42"/>
        <v>51</v>
      </c>
      <c r="X33" s="30">
        <f>VLOOKUP(W33,Punktezuordnung!$A$2:$B$52,2,FALSE())</f>
        <v>0</v>
      </c>
      <c r="Y33" s="39" cm="1">
        <f t="array" ref="Y33">IF(ISBLANK(ALS_2!$A$2),0,IF(ISBLANK(A33),0,IF((OR(EXACT(A33,ALS_2!$C$2:$C$104))),VLOOKUP(A33,ALS_2!$C$2:$I$104,4,FALSE()))))</f>
        <v>0</v>
      </c>
      <c r="Z33" s="38">
        <f t="shared" si="43"/>
        <v>51</v>
      </c>
      <c r="AA33" s="30">
        <f>VLOOKUP(Z33,Punktezuordnung!$A$2:$B$52,2,FALSE())</f>
        <v>0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44"/>
        <v>51</v>
      </c>
      <c r="AD33" s="30"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45"/>
        <v>51</v>
      </c>
      <c r="AG33" s="30"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46"/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si="47"/>
        <v>51</v>
      </c>
      <c r="AM33" s="30">
        <v>0</v>
      </c>
      <c r="AN33" s="40">
        <f t="array" ref="AN33">IF(ISBLANK(NIA_1!$A$2),1000,IF(ISBLANK(A33),1000,IF((OR(EXACT(A33,NIA_1!$C$2:$C$200))),VLOOKUP(A33,NIA_1!$C$2:$I$200,4,FALSE()))))</f>
        <v>1000</v>
      </c>
      <c r="AO33" s="38">
        <f t="shared" si="48"/>
        <v>51</v>
      </c>
      <c r="AP33" s="70">
        <f>VLOOKUP(AO33,[1]Punktezuordnung!$A$2:$B$52,2,FALSE())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49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50"/>
        <v>51</v>
      </c>
      <c r="AV33" s="45"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51"/>
        <v>51</v>
      </c>
      <c r="AY33" s="45"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52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53"/>
        <v>51</v>
      </c>
      <c r="BE33" s="48"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54"/>
        <v>51</v>
      </c>
      <c r="BH33" s="45"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55"/>
        <v>51</v>
      </c>
      <c r="BK33" s="48">
        <v>0</v>
      </c>
    </row>
    <row r="34" spans="1:63" x14ac:dyDescent="0.3">
      <c r="A34" s="56"/>
      <c r="B34" s="56"/>
      <c r="C34" s="56"/>
      <c r="D34" s="56"/>
      <c r="E34" s="38" t="str">
        <f t="shared" si="28"/>
        <v/>
      </c>
      <c r="F34" s="30">
        <f>SUM(LARGE(H34:U34,{1;2;3;4;5;6;7;8;9}))</f>
        <v>0</v>
      </c>
      <c r="G34" s="49">
        <f t="shared" si="29"/>
        <v>0</v>
      </c>
      <c r="H34" s="50">
        <f t="shared" si="30"/>
        <v>0</v>
      </c>
      <c r="I34" s="45">
        <f t="shared" si="31"/>
        <v>0</v>
      </c>
      <c r="J34" s="50">
        <f t="shared" si="32"/>
        <v>0</v>
      </c>
      <c r="K34" s="45">
        <f t="shared" si="33"/>
        <v>0</v>
      </c>
      <c r="L34" s="33">
        <f t="shared" si="34"/>
        <v>0</v>
      </c>
      <c r="M34" s="34">
        <f t="shared" si="35"/>
        <v>0</v>
      </c>
      <c r="N34" s="51">
        <f t="shared" si="36"/>
        <v>0</v>
      </c>
      <c r="O34" s="36">
        <f t="shared" si="37"/>
        <v>0</v>
      </c>
      <c r="P34" s="50">
        <f t="shared" si="38"/>
        <v>0</v>
      </c>
      <c r="Q34" s="45">
        <f t="shared" si="39"/>
        <v>0</v>
      </c>
      <c r="R34" s="50"/>
      <c r="S34" s="45"/>
      <c r="T34" s="50">
        <f t="shared" si="40"/>
        <v>0</v>
      </c>
      <c r="U34" s="45">
        <f t="shared" si="41"/>
        <v>0</v>
      </c>
      <c r="V34" s="37">
        <f t="array" ref="V34">IF(ISBLANK(ALS_1!$A$2),100,IF(ISBLANK(A34),100,IF((OR(EXACT(A34,ALS_1!$C$2:$C$104))),VLOOKUP(A34,ALS_1!$C$2:$I$104,4,FALSE()))))</f>
        <v>100</v>
      </c>
      <c r="W34" s="38">
        <f t="shared" si="42"/>
        <v>51</v>
      </c>
      <c r="X34" s="30">
        <f>VLOOKUP(W34,Punktezuordnung!$A$2:$B$52,2,FALSE())</f>
        <v>0</v>
      </c>
      <c r="Y34" s="39" cm="1">
        <f t="array" ref="Y34">IF(ISBLANK(ALS_2!$A$2),0,IF(ISBLANK(A34),0,IF((OR(EXACT(A34,ALS_2!$C$2:$C$104))),VLOOKUP(A34,ALS_2!$C$2:$I$104,4,FALSE()))))</f>
        <v>0</v>
      </c>
      <c r="Z34" s="38">
        <f t="shared" si="43"/>
        <v>51</v>
      </c>
      <c r="AA34" s="30">
        <f>VLOOKUP(Z34,Punktezuordnung!$A$2:$B$52,2,FALSE())</f>
        <v>0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44"/>
        <v>51</v>
      </c>
      <c r="AD34" s="30"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45"/>
        <v>51</v>
      </c>
      <c r="AG34" s="30"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46"/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47"/>
        <v>51</v>
      </c>
      <c r="AM34" s="30">
        <v>0</v>
      </c>
      <c r="AN34" s="40">
        <f t="array" ref="AN34">IF(ISBLANK(NIA_1!$A$2),1000,IF(ISBLANK(A34),1000,IF((OR(EXACT(A34,NIA_1!$C$2:$C$200))),VLOOKUP(A34,NIA_1!$C$2:$I$200,4,FALSE()))))</f>
        <v>1000</v>
      </c>
      <c r="AO34" s="38">
        <f t="shared" si="48"/>
        <v>51</v>
      </c>
      <c r="AP34" s="70">
        <f>VLOOKUP(AO34,[1]Punktezuordnung!$A$2:$B$52,2,FALSE())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49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50"/>
        <v>51</v>
      </c>
      <c r="AV34" s="45"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51"/>
        <v>51</v>
      </c>
      <c r="AY34" s="45"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52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53"/>
        <v>51</v>
      </c>
      <c r="BE34" s="48"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54"/>
        <v>51</v>
      </c>
      <c r="BH34" s="45"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55"/>
        <v>51</v>
      </c>
      <c r="BK34" s="48">
        <v>0</v>
      </c>
    </row>
    <row r="35" spans="1:63" x14ac:dyDescent="0.3">
      <c r="A35" s="56"/>
      <c r="B35" s="56"/>
      <c r="C35" s="56"/>
      <c r="D35" s="56"/>
      <c r="E35" s="38" t="str">
        <f t="shared" si="28"/>
        <v/>
      </c>
      <c r="F35" s="30">
        <f>SUM(LARGE(H35:U35,{1;2;3;4;5;6;7;8;9}))</f>
        <v>0</v>
      </c>
      <c r="G35" s="49">
        <f t="shared" si="29"/>
        <v>0</v>
      </c>
      <c r="H35" s="50">
        <f t="shared" si="30"/>
        <v>0</v>
      </c>
      <c r="I35" s="45">
        <f t="shared" si="31"/>
        <v>0</v>
      </c>
      <c r="J35" s="50">
        <f t="shared" si="32"/>
        <v>0</v>
      </c>
      <c r="K35" s="45">
        <f t="shared" si="33"/>
        <v>0</v>
      </c>
      <c r="L35" s="33">
        <f t="shared" si="34"/>
        <v>0</v>
      </c>
      <c r="M35" s="34">
        <f t="shared" si="35"/>
        <v>0</v>
      </c>
      <c r="N35" s="51">
        <f t="shared" si="36"/>
        <v>0</v>
      </c>
      <c r="O35" s="36">
        <f t="shared" si="37"/>
        <v>0</v>
      </c>
      <c r="P35" s="50">
        <f t="shared" si="38"/>
        <v>0</v>
      </c>
      <c r="Q35" s="45">
        <f t="shared" si="39"/>
        <v>0</v>
      </c>
      <c r="R35" s="50"/>
      <c r="S35" s="45"/>
      <c r="T35" s="50">
        <f t="shared" si="40"/>
        <v>0</v>
      </c>
      <c r="U35" s="45">
        <f t="shared" si="41"/>
        <v>0</v>
      </c>
      <c r="V35" s="37">
        <f t="array" ref="V35">IF(ISBLANK(ALS_1!$A$2),100,IF(ISBLANK(A35),100,IF((OR(EXACT(A35,ALS_1!$C$2:$C$104))),VLOOKUP(A35,ALS_1!$C$2:$I$104,4,FALSE()))))</f>
        <v>100</v>
      </c>
      <c r="W35" s="38">
        <f t="shared" si="42"/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IF(ISBLANK(ALS_2!$A$2),0,IF(ISBLANK(A35),0,IF((OR(EXACT(A35,ALS_2!$C$2:$C$104))),VLOOKUP(A35,ALS_2!$C$2:$I$104,4,FALSE()))))</f>
        <v>0</v>
      </c>
      <c r="Z35" s="38">
        <f t="shared" si="43"/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44"/>
        <v>51</v>
      </c>
      <c r="AD35" s="30"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45"/>
        <v>51</v>
      </c>
      <c r="AG35" s="30"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46"/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47"/>
        <v>51</v>
      </c>
      <c r="AM35" s="30">
        <v>0</v>
      </c>
      <c r="AN35" s="40">
        <f t="array" ref="AN35">IF(ISBLANK(NIA_1!$A$2),1000,IF(ISBLANK(A35),1000,IF((OR(EXACT(A35,NIA_1!$C$2:$C$200))),VLOOKUP(A35,NIA_1!$C$2:$I$200,4,FALSE()))))</f>
        <v>1000</v>
      </c>
      <c r="AO35" s="38">
        <f t="shared" si="48"/>
        <v>51</v>
      </c>
      <c r="AP35" s="70">
        <f>VLOOKUP(AO35,[1]Punktezuordnung!$A$2:$B$52,2,FALSE())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49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50"/>
        <v>51</v>
      </c>
      <c r="AV35" s="45"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51"/>
        <v>51</v>
      </c>
      <c r="AY35" s="45"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52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53"/>
        <v>51</v>
      </c>
      <c r="BE35" s="48"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54"/>
        <v>51</v>
      </c>
      <c r="BH35" s="45"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55"/>
        <v>51</v>
      </c>
      <c r="BK35" s="48">
        <v>0</v>
      </c>
    </row>
    <row r="36" spans="1:63" x14ac:dyDescent="0.3">
      <c r="A36" s="56"/>
      <c r="B36" s="56"/>
      <c r="C36" s="56"/>
      <c r="D36" s="56"/>
      <c r="E36" s="38" t="str">
        <f t="shared" si="28"/>
        <v/>
      </c>
      <c r="F36" s="30">
        <f>SUM(LARGE(H36:U36,{1;2;3;4;5;6;7;8;9}))</f>
        <v>0</v>
      </c>
      <c r="G36" s="49">
        <f t="shared" si="29"/>
        <v>0</v>
      </c>
      <c r="H36" s="50">
        <f t="shared" si="30"/>
        <v>0</v>
      </c>
      <c r="I36" s="45">
        <f t="shared" si="31"/>
        <v>0</v>
      </c>
      <c r="J36" s="50">
        <f t="shared" si="32"/>
        <v>0</v>
      </c>
      <c r="K36" s="45">
        <f t="shared" si="33"/>
        <v>0</v>
      </c>
      <c r="L36" s="33">
        <f t="shared" si="34"/>
        <v>0</v>
      </c>
      <c r="M36" s="34">
        <f t="shared" si="35"/>
        <v>0</v>
      </c>
      <c r="N36" s="51">
        <f t="shared" si="36"/>
        <v>0</v>
      </c>
      <c r="O36" s="36">
        <f t="shared" si="37"/>
        <v>0</v>
      </c>
      <c r="P36" s="50">
        <f t="shared" si="38"/>
        <v>0</v>
      </c>
      <c r="Q36" s="45">
        <f t="shared" si="39"/>
        <v>0</v>
      </c>
      <c r="R36" s="50"/>
      <c r="S36" s="45"/>
      <c r="T36" s="50">
        <f t="shared" si="40"/>
        <v>0</v>
      </c>
      <c r="U36" s="45">
        <f t="shared" si="41"/>
        <v>0</v>
      </c>
      <c r="V36" s="37">
        <f t="array" ref="V36">IF(ISBLANK(ALS_1!$A$2),100,IF(ISBLANK(A36),100,IF((OR(EXACT(A36,ALS_1!$C$2:$C$104))),VLOOKUP(A36,ALS_1!$C$2:$I$104,4,FALSE()))))</f>
        <v>100</v>
      </c>
      <c r="W36" s="38">
        <f t="shared" si="42"/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IF(ISBLANK(ALS_2!$A$2),0,IF(ISBLANK(A36),0,IF((OR(EXACT(A36,ALS_2!$C$2:$C$104))),VLOOKUP(A36,ALS_2!$C$2:$I$104,4,FALSE()))))</f>
        <v>0</v>
      </c>
      <c r="Z36" s="38">
        <f t="shared" si="43"/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44"/>
        <v>51</v>
      </c>
      <c r="AD36" s="30"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45"/>
        <v>51</v>
      </c>
      <c r="AG36" s="30"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46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47"/>
        <v>51</v>
      </c>
      <c r="AM36" s="30">
        <v>0</v>
      </c>
      <c r="AN36" s="40">
        <f t="array" ref="AN36">IF(ISBLANK(NIA_1!$A$2),1000,IF(ISBLANK(A36),1000,IF((OR(EXACT(A36,NIA_1!$C$2:$C$200))),VLOOKUP(A36,NIA_1!$C$2:$I$200,4,FALSE()))))</f>
        <v>1000</v>
      </c>
      <c r="AO36" s="38">
        <f t="shared" si="48"/>
        <v>51</v>
      </c>
      <c r="AP36" s="70">
        <f>VLOOKUP(AO36,[1]Punktezuordnung!$A$2:$B$52,2,FALSE())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49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50"/>
        <v>51</v>
      </c>
      <c r="AV36" s="45"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51"/>
        <v>51</v>
      </c>
      <c r="AY36" s="45"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52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53"/>
        <v>51</v>
      </c>
      <c r="BE36" s="48"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54"/>
        <v>51</v>
      </c>
      <c r="BH36" s="45"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55"/>
        <v>51</v>
      </c>
      <c r="BK36" s="48">
        <v>0</v>
      </c>
    </row>
    <row r="37" spans="1:63" x14ac:dyDescent="0.3">
      <c r="A37" s="56"/>
      <c r="B37" s="56"/>
      <c r="C37" s="56"/>
      <c r="D37" s="56"/>
      <c r="E37" s="38" t="str">
        <f t="shared" si="28"/>
        <v/>
      </c>
      <c r="F37" s="30">
        <f>SUM(LARGE(H37:U37,{1;2;3;4;5;6;7;8;9}))</f>
        <v>0</v>
      </c>
      <c r="G37" s="49">
        <f t="shared" si="29"/>
        <v>0</v>
      </c>
      <c r="H37" s="50">
        <f t="shared" si="30"/>
        <v>0</v>
      </c>
      <c r="I37" s="45">
        <f t="shared" si="31"/>
        <v>0</v>
      </c>
      <c r="J37" s="50">
        <f t="shared" si="32"/>
        <v>0</v>
      </c>
      <c r="K37" s="45">
        <f t="shared" si="33"/>
        <v>0</v>
      </c>
      <c r="L37" s="33">
        <f t="shared" si="34"/>
        <v>0</v>
      </c>
      <c r="M37" s="34">
        <f t="shared" si="35"/>
        <v>0</v>
      </c>
      <c r="N37" s="51">
        <f t="shared" si="36"/>
        <v>0</v>
      </c>
      <c r="O37" s="36">
        <f t="shared" si="37"/>
        <v>0</v>
      </c>
      <c r="P37" s="50">
        <f t="shared" si="38"/>
        <v>0</v>
      </c>
      <c r="Q37" s="45">
        <f t="shared" si="39"/>
        <v>0</v>
      </c>
      <c r="R37" s="50"/>
      <c r="S37" s="45"/>
      <c r="T37" s="50">
        <f t="shared" si="40"/>
        <v>0</v>
      </c>
      <c r="U37" s="45">
        <f t="shared" si="41"/>
        <v>0</v>
      </c>
      <c r="V37" s="37">
        <f t="array" ref="V37">IF(ISBLANK(ALS_1!$A$2),100,IF(ISBLANK(A37),100,IF((OR(EXACT(A37,ALS_1!$C$2:$C$104))),VLOOKUP(A37,ALS_1!$C$2:$I$104,4,FALSE()))))</f>
        <v>100</v>
      </c>
      <c r="W37" s="38">
        <f t="shared" si="42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IF(ISBLANK(ALS_2!$A$2),0,IF(ISBLANK(A37),0,IF((OR(EXACT(A37,ALS_2!$C$2:$C$104))),VLOOKUP(A37,ALS_2!$C$2:$I$104,4,FALSE()))))</f>
        <v>0</v>
      </c>
      <c r="Z37" s="38">
        <f t="shared" si="43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44"/>
        <v>51</v>
      </c>
      <c r="AD37" s="30"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45"/>
        <v>51</v>
      </c>
      <c r="AG37" s="30"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46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47"/>
        <v>51</v>
      </c>
      <c r="AM37" s="30">
        <v>0</v>
      </c>
      <c r="AN37" s="40">
        <f t="array" ref="AN37">IF(ISBLANK(NIA_1!$A$2),1000,IF(ISBLANK(A37),1000,IF((OR(EXACT(A37,NIA_1!$C$2:$C$200))),VLOOKUP(A37,NIA_1!$C$2:$I$200,4,FALSE()))))</f>
        <v>1000</v>
      </c>
      <c r="AO37" s="38">
        <f t="shared" si="48"/>
        <v>51</v>
      </c>
      <c r="AP37" s="70">
        <f>VLOOKUP(AO37,[1]Punktezuordnung!$A$2:$B$52,2,FALSE())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49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50"/>
        <v>51</v>
      </c>
      <c r="AV37" s="45"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51"/>
        <v>51</v>
      </c>
      <c r="AY37" s="45"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52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53"/>
        <v>51</v>
      </c>
      <c r="BE37" s="48"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54"/>
        <v>51</v>
      </c>
      <c r="BH37" s="45"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55"/>
        <v>51</v>
      </c>
      <c r="BK37" s="48">
        <v>0</v>
      </c>
    </row>
    <row r="38" spans="1:63" x14ac:dyDescent="0.3">
      <c r="A38" s="56"/>
      <c r="B38" s="56"/>
      <c r="C38" s="56"/>
      <c r="D38" s="56"/>
      <c r="E38" s="38" t="str">
        <f t="shared" si="28"/>
        <v/>
      </c>
      <c r="F38" s="30">
        <f>SUM(LARGE(H38:U38,{1;2;3;4;5;6;7;8;9}))</f>
        <v>0</v>
      </c>
      <c r="G38" s="49">
        <f t="shared" si="29"/>
        <v>0</v>
      </c>
      <c r="H38" s="50">
        <f t="shared" si="30"/>
        <v>0</v>
      </c>
      <c r="I38" s="45">
        <f t="shared" si="31"/>
        <v>0</v>
      </c>
      <c r="J38" s="50">
        <f t="shared" si="32"/>
        <v>0</v>
      </c>
      <c r="K38" s="45">
        <f t="shared" si="33"/>
        <v>0</v>
      </c>
      <c r="L38" s="33">
        <f t="shared" si="34"/>
        <v>0</v>
      </c>
      <c r="M38" s="34">
        <f t="shared" si="35"/>
        <v>0</v>
      </c>
      <c r="N38" s="51">
        <f t="shared" si="36"/>
        <v>0</v>
      </c>
      <c r="O38" s="36">
        <f t="shared" si="37"/>
        <v>0</v>
      </c>
      <c r="P38" s="50">
        <f t="shared" si="38"/>
        <v>0</v>
      </c>
      <c r="Q38" s="45">
        <f t="shared" si="39"/>
        <v>0</v>
      </c>
      <c r="R38" s="50"/>
      <c r="S38" s="45"/>
      <c r="T38" s="50">
        <f t="shared" si="40"/>
        <v>0</v>
      </c>
      <c r="U38" s="45">
        <f t="shared" si="41"/>
        <v>0</v>
      </c>
      <c r="V38" s="37">
        <f t="array" ref="V38">IF(ISBLANK(ALS_1!$A$2),100,IF(ISBLANK(A38),100,IF((OR(EXACT(A38,ALS_1!$C$2:$C$104))),VLOOKUP(A38,ALS_1!$C$2:$I$104,4,FALSE()))))</f>
        <v>100</v>
      </c>
      <c r="W38" s="38">
        <f t="shared" si="42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IF(ISBLANK(ALS_2!$A$2),0,IF(ISBLANK(A38),0,IF((OR(EXACT(A38,ALS_2!$C$2:$C$104))),VLOOKUP(A38,ALS_2!$C$2:$I$104,4,FALSE()))))</f>
        <v>0</v>
      </c>
      <c r="Z38" s="38">
        <f t="shared" si="43"/>
        <v>51</v>
      </c>
      <c r="AA38" s="30">
        <f>VLOOKUP(Z38,Punktezuordnung!$A$2:$B$52,2,FALSE())</f>
        <v>0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44"/>
        <v>51</v>
      </c>
      <c r="AD38" s="30"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45"/>
        <v>51</v>
      </c>
      <c r="AG38" s="30"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46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47"/>
        <v>51</v>
      </c>
      <c r="AM38" s="30">
        <v>0</v>
      </c>
      <c r="AN38" s="40">
        <f t="array" ref="AN38">IF(ISBLANK(NIA_1!$A$2),1000,IF(ISBLANK(A38),1000,IF((OR(EXACT(A38,NIA_1!$C$2:$C$200))),VLOOKUP(A38,NIA_1!$C$2:$I$200,4,FALSE()))))</f>
        <v>1000</v>
      </c>
      <c r="AO38" s="38">
        <f t="shared" si="48"/>
        <v>51</v>
      </c>
      <c r="AP38" s="70">
        <f>VLOOKUP(AO38,[1]Punktezuordnung!$A$2:$B$52,2,FALSE())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49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50"/>
        <v>51</v>
      </c>
      <c r="AV38" s="45"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51"/>
        <v>51</v>
      </c>
      <c r="AY38" s="45"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52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53"/>
        <v>51</v>
      </c>
      <c r="BE38" s="48"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54"/>
        <v>51</v>
      </c>
      <c r="BH38" s="45"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55"/>
        <v>51</v>
      </c>
      <c r="BK38" s="48">
        <v>0</v>
      </c>
    </row>
    <row r="39" spans="1:63" x14ac:dyDescent="0.3">
      <c r="A39" s="56"/>
      <c r="B39" s="56"/>
      <c r="C39" s="56"/>
      <c r="D39" s="56"/>
      <c r="E39" s="38" t="str">
        <f t="shared" si="28"/>
        <v/>
      </c>
      <c r="F39" s="30">
        <f>SUM(LARGE(H39:U39,{1;2;3;4;5;6;7;8;9}))</f>
        <v>0</v>
      </c>
      <c r="G39" s="49">
        <f t="shared" si="29"/>
        <v>0</v>
      </c>
      <c r="H39" s="50">
        <f t="shared" si="30"/>
        <v>0</v>
      </c>
      <c r="I39" s="45">
        <f t="shared" si="31"/>
        <v>0</v>
      </c>
      <c r="J39" s="50">
        <f t="shared" si="32"/>
        <v>0</v>
      </c>
      <c r="K39" s="45">
        <f t="shared" si="33"/>
        <v>0</v>
      </c>
      <c r="L39" s="33">
        <f t="shared" si="34"/>
        <v>0</v>
      </c>
      <c r="M39" s="34">
        <f t="shared" si="35"/>
        <v>0</v>
      </c>
      <c r="N39" s="51">
        <f t="shared" si="36"/>
        <v>0</v>
      </c>
      <c r="O39" s="36">
        <f t="shared" si="37"/>
        <v>0</v>
      </c>
      <c r="P39" s="50">
        <f t="shared" si="38"/>
        <v>0</v>
      </c>
      <c r="Q39" s="45">
        <f t="shared" si="39"/>
        <v>0</v>
      </c>
      <c r="R39" s="50"/>
      <c r="S39" s="45"/>
      <c r="T39" s="50">
        <f t="shared" si="40"/>
        <v>0</v>
      </c>
      <c r="U39" s="45">
        <f t="shared" si="41"/>
        <v>0</v>
      </c>
      <c r="V39" s="37">
        <f t="array" ref="V39">IF(ISBLANK(ALS_1!$A$2),100,IF(ISBLANK(A39),100,IF((OR(EXACT(A39,ALS_1!$C$2:$C$104))),VLOOKUP(A39,ALS_1!$C$2:$I$104,4,FALSE()))))</f>
        <v>100</v>
      </c>
      <c r="W39" s="38">
        <f t="shared" si="42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IF(ISBLANK(ALS_2!$A$2),0,IF(ISBLANK(A39),0,IF((OR(EXACT(A39,ALS_2!$C$2:$C$104))),VLOOKUP(A39,ALS_2!$C$2:$I$104,4,FALSE()))))</f>
        <v>0</v>
      </c>
      <c r="Z39" s="38">
        <f t="shared" si="43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44"/>
        <v>51</v>
      </c>
      <c r="AD39" s="30"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45"/>
        <v>51</v>
      </c>
      <c r="AG39" s="30"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46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47"/>
        <v>51</v>
      </c>
      <c r="AM39" s="30">
        <v>0</v>
      </c>
      <c r="AN39" s="40">
        <f t="array" ref="AN39">IF(ISBLANK(NIA_1!$A$2),1000,IF(ISBLANK(A39),1000,IF((OR(EXACT(A39,NIA_1!$C$2:$C$200))),VLOOKUP(A39,NIA_1!$C$2:$I$200,4,FALSE()))))</f>
        <v>1000</v>
      </c>
      <c r="AO39" s="38">
        <f t="shared" si="48"/>
        <v>51</v>
      </c>
      <c r="AP39" s="70">
        <f>VLOOKUP(AO39,[1]Punktezuordnung!$A$2:$B$52,2,FALSE())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49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50"/>
        <v>51</v>
      </c>
      <c r="AV39" s="45"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51"/>
        <v>51</v>
      </c>
      <c r="AY39" s="45"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52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53"/>
        <v>51</v>
      </c>
      <c r="BE39" s="48"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54"/>
        <v>51</v>
      </c>
      <c r="BH39" s="45"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55"/>
        <v>51</v>
      </c>
      <c r="BK39" s="48">
        <v>0</v>
      </c>
    </row>
    <row r="40" spans="1:63" x14ac:dyDescent="0.3">
      <c r="A40" s="56"/>
      <c r="B40" s="56"/>
      <c r="C40" s="56"/>
      <c r="D40" s="56"/>
      <c r="E40" s="38" t="str">
        <f t="shared" si="28"/>
        <v/>
      </c>
      <c r="F40" s="30">
        <f>SUM(LARGE(H40:U40,{1;2;3;4;5;6;7;8;9}))</f>
        <v>0</v>
      </c>
      <c r="G40" s="49">
        <f t="shared" si="29"/>
        <v>0</v>
      </c>
      <c r="H40" s="50">
        <f t="shared" si="30"/>
        <v>0</v>
      </c>
      <c r="I40" s="45">
        <f t="shared" si="31"/>
        <v>0</v>
      </c>
      <c r="J40" s="50">
        <f t="shared" si="32"/>
        <v>0</v>
      </c>
      <c r="K40" s="45">
        <f t="shared" si="33"/>
        <v>0</v>
      </c>
      <c r="L40" s="33">
        <f t="shared" si="34"/>
        <v>0</v>
      </c>
      <c r="M40" s="34">
        <f t="shared" si="35"/>
        <v>0</v>
      </c>
      <c r="N40" s="51">
        <f t="shared" si="36"/>
        <v>0</v>
      </c>
      <c r="O40" s="36">
        <f t="shared" si="37"/>
        <v>0</v>
      </c>
      <c r="P40" s="50">
        <f t="shared" si="38"/>
        <v>0</v>
      </c>
      <c r="Q40" s="45">
        <f t="shared" si="39"/>
        <v>0</v>
      </c>
      <c r="R40" s="50"/>
      <c r="S40" s="45"/>
      <c r="T40" s="50">
        <f t="shared" si="40"/>
        <v>0</v>
      </c>
      <c r="U40" s="45">
        <f t="shared" si="41"/>
        <v>0</v>
      </c>
      <c r="V40" s="37">
        <f t="array" ref="V40">IF(ISBLANK(ALS_1!$A$2),100,IF(ISBLANK(A40),100,IF((OR(EXACT(A40,ALS_1!$C$2:$C$104))),VLOOKUP(A40,ALS_1!$C$2:$I$104,4,FALSE()))))</f>
        <v>100</v>
      </c>
      <c r="W40" s="38">
        <f t="shared" si="42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IF(ISBLANK(ALS_2!$A$2),0,IF(ISBLANK(A40),0,IF((OR(EXACT(A40,ALS_2!$C$2:$C$104))),VLOOKUP(A40,ALS_2!$C$2:$I$104,4,FALSE()))))</f>
        <v>0</v>
      </c>
      <c r="Z40" s="38">
        <f t="shared" si="43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44"/>
        <v>51</v>
      </c>
      <c r="AD40" s="30"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45"/>
        <v>51</v>
      </c>
      <c r="AG40" s="30"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46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47"/>
        <v>51</v>
      </c>
      <c r="AM40" s="30">
        <v>0</v>
      </c>
      <c r="AN40" s="40">
        <f t="array" ref="AN40">IF(ISBLANK(NIA_1!$A$2),1000,IF(ISBLANK(A40),1000,IF((OR(EXACT(A40,NIA_1!$C$2:$C$200))),VLOOKUP(A40,NIA_1!$C$2:$I$200,4,FALSE()))))</f>
        <v>1000</v>
      </c>
      <c r="AO40" s="38">
        <f t="shared" si="48"/>
        <v>51</v>
      </c>
      <c r="AP40" s="70">
        <f>VLOOKUP(AO40,[1]Punktezuordnung!$A$2:$B$52,2,FALSE())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49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50"/>
        <v>51</v>
      </c>
      <c r="AV40" s="45"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51"/>
        <v>51</v>
      </c>
      <c r="AY40" s="45"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52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53"/>
        <v>51</v>
      </c>
      <c r="BE40" s="48"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54"/>
        <v>51</v>
      </c>
      <c r="BH40" s="45"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55"/>
        <v>51</v>
      </c>
      <c r="BK40" s="48">
        <v>0</v>
      </c>
    </row>
    <row r="41" spans="1:63" x14ac:dyDescent="0.3">
      <c r="A41" s="56"/>
      <c r="B41" s="56"/>
      <c r="C41" s="56"/>
      <c r="D41" s="56"/>
      <c r="E41" s="38" t="str">
        <f t="shared" si="28"/>
        <v/>
      </c>
      <c r="F41" s="30">
        <f>SUM(LARGE(H41:U41,{1;2;3;4;5;6;7;8;9}))</f>
        <v>0</v>
      </c>
      <c r="G41" s="49">
        <f t="shared" si="29"/>
        <v>0</v>
      </c>
      <c r="H41" s="50">
        <f t="shared" si="30"/>
        <v>0</v>
      </c>
      <c r="I41" s="45">
        <f t="shared" si="31"/>
        <v>0</v>
      </c>
      <c r="J41" s="50">
        <f t="shared" si="32"/>
        <v>0</v>
      </c>
      <c r="K41" s="45">
        <f t="shared" si="33"/>
        <v>0</v>
      </c>
      <c r="L41" s="33">
        <f t="shared" si="34"/>
        <v>0</v>
      </c>
      <c r="M41" s="34">
        <f t="shared" si="35"/>
        <v>0</v>
      </c>
      <c r="N41" s="51">
        <f t="shared" si="36"/>
        <v>0</v>
      </c>
      <c r="O41" s="36">
        <f t="shared" si="37"/>
        <v>0</v>
      </c>
      <c r="P41" s="50">
        <f t="shared" si="38"/>
        <v>0</v>
      </c>
      <c r="Q41" s="45">
        <f t="shared" si="39"/>
        <v>0</v>
      </c>
      <c r="R41" s="50"/>
      <c r="S41" s="45"/>
      <c r="T41" s="50">
        <f t="shared" si="40"/>
        <v>0</v>
      </c>
      <c r="U41" s="45">
        <f t="shared" si="41"/>
        <v>0</v>
      </c>
      <c r="V41" s="37">
        <f t="array" ref="V41">IF(ISBLANK(ALS_1!$A$2),100,IF(ISBLANK(A41),100,IF((OR(EXACT(A41,ALS_1!$C$2:$C$104))),VLOOKUP(A41,ALS_1!$C$2:$I$104,4,FALSE()))))</f>
        <v>100</v>
      </c>
      <c r="W41" s="38">
        <f t="shared" si="42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IF(ISBLANK(ALS_2!$A$2),0,IF(ISBLANK(A41),0,IF((OR(EXACT(A41,ALS_2!$C$2:$C$104))),VLOOKUP(A41,ALS_2!$C$2:$I$104,4,FALSE()))))</f>
        <v>0</v>
      </c>
      <c r="Z41" s="38">
        <f t="shared" si="43"/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44"/>
        <v>51</v>
      </c>
      <c r="AD41" s="30"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45"/>
        <v>51</v>
      </c>
      <c r="AG41" s="30"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46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47"/>
        <v>51</v>
      </c>
      <c r="AM41" s="30">
        <v>0</v>
      </c>
      <c r="AN41" s="40">
        <f t="array" ref="AN41">IF(ISBLANK(NIA_1!$A$2),1000,IF(ISBLANK(A41),1000,IF((OR(EXACT(A41,NIA_1!$C$2:$C$200))),VLOOKUP(A41,NIA_1!$C$2:$I$200,4,FALSE()))))</f>
        <v>1000</v>
      </c>
      <c r="AO41" s="38">
        <f t="shared" si="48"/>
        <v>51</v>
      </c>
      <c r="AP41" s="70">
        <f>VLOOKUP(AO41,[1]Punktezuordnung!$A$2:$B$52,2,FALSE())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49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50"/>
        <v>51</v>
      </c>
      <c r="AV41" s="45"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51"/>
        <v>51</v>
      </c>
      <c r="AY41" s="45"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52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53"/>
        <v>51</v>
      </c>
      <c r="BE41" s="48"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54"/>
        <v>51</v>
      </c>
      <c r="BH41" s="45"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55"/>
        <v>51</v>
      </c>
      <c r="BK41" s="48">
        <v>0</v>
      </c>
    </row>
    <row r="42" spans="1:63" x14ac:dyDescent="0.3">
      <c r="A42" s="56"/>
      <c r="B42" s="56"/>
      <c r="C42" s="56"/>
      <c r="D42" s="56"/>
      <c r="E42" s="38" t="str">
        <f t="shared" si="28"/>
        <v/>
      </c>
      <c r="F42" s="30">
        <f>SUM(LARGE(H42:U42,{1;2;3;4;5;6;7;8;9}))</f>
        <v>0</v>
      </c>
      <c r="G42" s="49">
        <f t="shared" si="29"/>
        <v>0</v>
      </c>
      <c r="H42" s="50">
        <f t="shared" si="30"/>
        <v>0</v>
      </c>
      <c r="I42" s="45">
        <f t="shared" si="31"/>
        <v>0</v>
      </c>
      <c r="J42" s="50">
        <f t="shared" si="32"/>
        <v>0</v>
      </c>
      <c r="K42" s="45">
        <f t="shared" si="33"/>
        <v>0</v>
      </c>
      <c r="L42" s="33">
        <f t="shared" si="34"/>
        <v>0</v>
      </c>
      <c r="M42" s="34">
        <f t="shared" si="35"/>
        <v>0</v>
      </c>
      <c r="N42" s="51">
        <f t="shared" si="36"/>
        <v>0</v>
      </c>
      <c r="O42" s="36">
        <f t="shared" si="37"/>
        <v>0</v>
      </c>
      <c r="P42" s="50">
        <f t="shared" si="38"/>
        <v>0</v>
      </c>
      <c r="Q42" s="45">
        <f t="shared" si="39"/>
        <v>0</v>
      </c>
      <c r="R42" s="50"/>
      <c r="S42" s="45"/>
      <c r="T42" s="50">
        <f t="shared" si="40"/>
        <v>0</v>
      </c>
      <c r="U42" s="45">
        <f t="shared" si="41"/>
        <v>0</v>
      </c>
      <c r="V42" s="37">
        <f t="array" ref="V42">IF(ISBLANK(ALS_1!$A$2),100,IF(ISBLANK(A42),100,IF((OR(EXACT(A42,ALS_1!$C$2:$C$104))),VLOOKUP(A42,ALS_1!$C$2:$I$104,4,FALSE()))))</f>
        <v>100</v>
      </c>
      <c r="W42" s="38">
        <f t="shared" si="42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IF(ISBLANK(ALS_2!$A$2),0,IF(ISBLANK(A42),0,IF((OR(EXACT(A42,ALS_2!$C$2:$C$104))),VLOOKUP(A42,ALS_2!$C$2:$I$104,4,FALSE()))))</f>
        <v>0</v>
      </c>
      <c r="Z42" s="38">
        <f t="shared" si="43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44"/>
        <v>51</v>
      </c>
      <c r="AD42" s="30"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45"/>
        <v>51</v>
      </c>
      <c r="AG42" s="30"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6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47"/>
        <v>51</v>
      </c>
      <c r="AM42" s="30">
        <v>0</v>
      </c>
      <c r="AN42" s="40">
        <f t="array" ref="AN42">IF(ISBLANK(NIA_1!$A$2),1000,IF(ISBLANK(A42),1000,IF((OR(EXACT(A42,NIA_1!$C$2:$C$200))),VLOOKUP(A42,NIA_1!$C$2:$I$200,4,FALSE()))))</f>
        <v>1000</v>
      </c>
      <c r="AO42" s="38">
        <f t="shared" si="48"/>
        <v>51</v>
      </c>
      <c r="AP42" s="70">
        <f>VLOOKUP(AO42,[1]Punktezuordnung!$A$2:$B$52,2,FALSE())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49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50"/>
        <v>51</v>
      </c>
      <c r="AV42" s="45"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51"/>
        <v>51</v>
      </c>
      <c r="AY42" s="45"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52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53"/>
        <v>51</v>
      </c>
      <c r="BE42" s="48"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54"/>
        <v>51</v>
      </c>
      <c r="BH42" s="45"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55"/>
        <v>51</v>
      </c>
      <c r="BK42" s="48">
        <v>0</v>
      </c>
    </row>
    <row r="43" spans="1:63" x14ac:dyDescent="0.3">
      <c r="A43" s="56"/>
      <c r="B43" s="56"/>
      <c r="C43" s="56"/>
      <c r="D43" s="56"/>
      <c r="E43" s="38" t="str">
        <f t="shared" si="28"/>
        <v/>
      </c>
      <c r="F43" s="30">
        <f>SUM(LARGE(H43:U43,{1;2;3;4;5;6;7;8;9}))</f>
        <v>0</v>
      </c>
      <c r="G43" s="49">
        <f t="shared" si="29"/>
        <v>0</v>
      </c>
      <c r="H43" s="50">
        <f t="shared" si="30"/>
        <v>0</v>
      </c>
      <c r="I43" s="45">
        <f t="shared" si="31"/>
        <v>0</v>
      </c>
      <c r="J43" s="50">
        <f t="shared" si="32"/>
        <v>0</v>
      </c>
      <c r="K43" s="45">
        <f t="shared" si="33"/>
        <v>0</v>
      </c>
      <c r="L43" s="33">
        <f t="shared" si="34"/>
        <v>0</v>
      </c>
      <c r="M43" s="34">
        <f t="shared" si="35"/>
        <v>0</v>
      </c>
      <c r="N43" s="51">
        <f t="shared" si="36"/>
        <v>0</v>
      </c>
      <c r="O43" s="36">
        <f t="shared" si="37"/>
        <v>0</v>
      </c>
      <c r="P43" s="50">
        <f t="shared" si="38"/>
        <v>0</v>
      </c>
      <c r="Q43" s="45">
        <f t="shared" si="39"/>
        <v>0</v>
      </c>
      <c r="R43" s="50"/>
      <c r="S43" s="45"/>
      <c r="T43" s="50">
        <f t="shared" si="40"/>
        <v>0</v>
      </c>
      <c r="U43" s="45">
        <f t="shared" si="41"/>
        <v>0</v>
      </c>
      <c r="V43" s="37">
        <f t="array" ref="V43">IF(ISBLANK(ALS_1!$A$2),100,IF(ISBLANK(A43),100,IF((OR(EXACT(A43,ALS_1!$C$2:$C$104))),VLOOKUP(A43,ALS_1!$C$2:$I$104,4,FALSE()))))</f>
        <v>100</v>
      </c>
      <c r="W43" s="38">
        <f t="shared" si="42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IF(ISBLANK(ALS_2!$A$2),0,IF(ISBLANK(A43),0,IF((OR(EXACT(A43,ALS_2!$C$2:$C$104))),VLOOKUP(A43,ALS_2!$C$2:$I$104,4,FALSE()))))</f>
        <v>0</v>
      </c>
      <c r="Z43" s="38">
        <f t="shared" si="43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44"/>
        <v>51</v>
      </c>
      <c r="AD43" s="30"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45"/>
        <v>51</v>
      </c>
      <c r="AG43" s="30"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6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47"/>
        <v>51</v>
      </c>
      <c r="AM43" s="30">
        <v>0</v>
      </c>
      <c r="AN43" s="40">
        <f t="array" ref="AN43">IF(ISBLANK(NIA_1!$A$2),1000,IF(ISBLANK(A43),1000,IF((OR(EXACT(A43,NIA_1!$C$2:$C$200))),VLOOKUP(A43,NIA_1!$C$2:$I$200,4,FALSE()))))</f>
        <v>1000</v>
      </c>
      <c r="AO43" s="38">
        <f t="shared" si="48"/>
        <v>51</v>
      </c>
      <c r="AP43" s="70">
        <f>VLOOKUP(AO43,[1]Punktezuordnung!$A$2:$B$52,2,FALSE())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49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50"/>
        <v>51</v>
      </c>
      <c r="AV43" s="45"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51"/>
        <v>51</v>
      </c>
      <c r="AY43" s="45"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52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53"/>
        <v>51</v>
      </c>
      <c r="BE43" s="48"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54"/>
        <v>51</v>
      </c>
      <c r="BH43" s="45"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55"/>
        <v>51</v>
      </c>
      <c r="BK43" s="48">
        <v>0</v>
      </c>
    </row>
    <row r="44" spans="1:63" x14ac:dyDescent="0.3">
      <c r="A44" s="56"/>
      <c r="B44" s="56"/>
      <c r="C44" s="56"/>
      <c r="D44" s="56"/>
      <c r="E44" s="38" t="str">
        <f t="shared" si="28"/>
        <v/>
      </c>
      <c r="F44" s="30">
        <f>SUM(LARGE(H44:U44,{1;2;3;4;5;6;7;8;9}))</f>
        <v>0</v>
      </c>
      <c r="G44" s="49">
        <f t="shared" si="29"/>
        <v>0</v>
      </c>
      <c r="H44" s="50">
        <f t="shared" si="30"/>
        <v>0</v>
      </c>
      <c r="I44" s="45">
        <f t="shared" si="31"/>
        <v>0</v>
      </c>
      <c r="J44" s="50">
        <f t="shared" si="32"/>
        <v>0</v>
      </c>
      <c r="K44" s="45">
        <f t="shared" si="33"/>
        <v>0</v>
      </c>
      <c r="L44" s="33">
        <f t="shared" si="34"/>
        <v>0</v>
      </c>
      <c r="M44" s="34">
        <f t="shared" si="35"/>
        <v>0</v>
      </c>
      <c r="N44" s="51">
        <f t="shared" si="36"/>
        <v>0</v>
      </c>
      <c r="O44" s="36">
        <f t="shared" si="37"/>
        <v>0</v>
      </c>
      <c r="P44" s="50">
        <f t="shared" si="38"/>
        <v>0</v>
      </c>
      <c r="Q44" s="45">
        <f t="shared" si="39"/>
        <v>0</v>
      </c>
      <c r="R44" s="50"/>
      <c r="S44" s="45"/>
      <c r="T44" s="50">
        <f t="shared" si="40"/>
        <v>0</v>
      </c>
      <c r="U44" s="45">
        <f t="shared" si="41"/>
        <v>0</v>
      </c>
      <c r="V44" s="37">
        <f t="array" ref="V44">IF(ISBLANK(ALS_1!$A$2),100,IF(ISBLANK(A44),100,IF((OR(EXACT(A44,ALS_1!$C$2:$C$104))),VLOOKUP(A44,ALS_1!$C$2:$I$104,4,FALSE()))))</f>
        <v>100</v>
      </c>
      <c r="W44" s="38">
        <f t="shared" si="42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IF(ISBLANK(ALS_2!$A$2),0,IF(ISBLANK(A44),0,IF((OR(EXACT(A44,ALS_2!$C$2:$C$104))),VLOOKUP(A44,ALS_2!$C$2:$I$104,4,FALSE()))))</f>
        <v>0</v>
      </c>
      <c r="Z44" s="38">
        <f t="shared" si="43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44"/>
        <v>51</v>
      </c>
      <c r="AD44" s="30"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45"/>
        <v>51</v>
      </c>
      <c r="AG44" s="30"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6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47"/>
        <v>51</v>
      </c>
      <c r="AM44" s="30">
        <v>0</v>
      </c>
      <c r="AN44" s="40">
        <f t="array" ref="AN44">IF(ISBLANK(NIA_1!$A$2),1000,IF(ISBLANK(A44),1000,IF((OR(EXACT(A44,NIA_1!$C$2:$C$200))),VLOOKUP(A44,NIA_1!$C$2:$I$200,4,FALSE()))))</f>
        <v>1000</v>
      </c>
      <c r="AO44" s="38">
        <f t="shared" si="48"/>
        <v>51</v>
      </c>
      <c r="AP44" s="70">
        <f>VLOOKUP(AO44,[1]Punktezuordnung!$A$2:$B$52,2,FALSE())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49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50"/>
        <v>51</v>
      </c>
      <c r="AV44" s="45"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51"/>
        <v>51</v>
      </c>
      <c r="AY44" s="45"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52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53"/>
        <v>51</v>
      </c>
      <c r="BE44" s="48"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54"/>
        <v>51</v>
      </c>
      <c r="BH44" s="45"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55"/>
        <v>51</v>
      </c>
      <c r="BK44" s="48">
        <v>0</v>
      </c>
    </row>
    <row r="45" spans="1:63" x14ac:dyDescent="0.3">
      <c r="A45" s="56"/>
      <c r="B45" s="56"/>
      <c r="C45" s="56"/>
      <c r="D45" s="56"/>
      <c r="E45" s="38" t="str">
        <f t="shared" si="28"/>
        <v/>
      </c>
      <c r="F45" s="30">
        <f>SUM(LARGE(H45:U45,{1;2;3;4;5;6;7;8;9}))</f>
        <v>0</v>
      </c>
      <c r="G45" s="49">
        <f t="shared" si="29"/>
        <v>0</v>
      </c>
      <c r="H45" s="50">
        <f t="shared" si="30"/>
        <v>0</v>
      </c>
      <c r="I45" s="45">
        <f t="shared" si="31"/>
        <v>0</v>
      </c>
      <c r="J45" s="50">
        <f t="shared" si="32"/>
        <v>0</v>
      </c>
      <c r="K45" s="45">
        <f t="shared" si="33"/>
        <v>0</v>
      </c>
      <c r="L45" s="33">
        <f t="shared" si="34"/>
        <v>0</v>
      </c>
      <c r="M45" s="34">
        <f t="shared" si="35"/>
        <v>0</v>
      </c>
      <c r="N45" s="51">
        <f t="shared" si="36"/>
        <v>0</v>
      </c>
      <c r="O45" s="36">
        <f t="shared" si="37"/>
        <v>0</v>
      </c>
      <c r="P45" s="50">
        <f t="shared" si="38"/>
        <v>0</v>
      </c>
      <c r="Q45" s="45">
        <f t="shared" si="39"/>
        <v>0</v>
      </c>
      <c r="R45" s="50"/>
      <c r="S45" s="45"/>
      <c r="T45" s="50">
        <f t="shared" si="40"/>
        <v>0</v>
      </c>
      <c r="U45" s="45">
        <f t="shared" si="41"/>
        <v>0</v>
      </c>
      <c r="V45" s="37">
        <f t="array" ref="V45">IF(ISBLANK(ALS_1!$A$2),100,IF(ISBLANK(A45),100,IF((OR(EXACT(A45,ALS_1!$C$2:$C$104))),VLOOKUP(A45,ALS_1!$C$2:$I$104,4,FALSE()))))</f>
        <v>100</v>
      </c>
      <c r="W45" s="38">
        <f t="shared" si="42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IF(ISBLANK(ALS_2!$A$2),0,IF(ISBLANK(A45),0,IF((OR(EXACT(A45,ALS_2!$C$2:$C$104))),VLOOKUP(A45,ALS_2!$C$2:$I$104,4,FALSE()))))</f>
        <v>0</v>
      </c>
      <c r="Z45" s="38">
        <f t="shared" si="43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44"/>
        <v>51</v>
      </c>
      <c r="AD45" s="30"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45"/>
        <v>51</v>
      </c>
      <c r="AG45" s="30"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6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47"/>
        <v>51</v>
      </c>
      <c r="AM45" s="30">
        <v>0</v>
      </c>
      <c r="AN45" s="40">
        <f t="array" ref="AN45">IF(ISBLANK(NIA_1!$A$2),1000,IF(ISBLANK(A45),1000,IF((OR(EXACT(A45,NIA_1!$C$2:$C$200))),VLOOKUP(A45,NIA_1!$C$2:$I$200,4,FALSE()))))</f>
        <v>1000</v>
      </c>
      <c r="AO45" s="38">
        <f t="shared" si="48"/>
        <v>51</v>
      </c>
      <c r="AP45" s="70">
        <f>VLOOKUP(AO45,[1]Punktezuordnung!$A$2:$B$52,2,FALSE())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49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50"/>
        <v>51</v>
      </c>
      <c r="AV45" s="45"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51"/>
        <v>51</v>
      </c>
      <c r="AY45" s="45"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52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53"/>
        <v>51</v>
      </c>
      <c r="BE45" s="48"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54"/>
        <v>51</v>
      </c>
      <c r="BH45" s="45"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55"/>
        <v>51</v>
      </c>
      <c r="BK45" s="48">
        <v>0</v>
      </c>
    </row>
    <row r="46" spans="1:63" x14ac:dyDescent="0.3">
      <c r="A46" s="56"/>
      <c r="B46" s="56"/>
      <c r="C46" s="56"/>
      <c r="D46" s="56"/>
      <c r="E46" s="38" t="str">
        <f t="shared" si="28"/>
        <v/>
      </c>
      <c r="F46" s="30">
        <f>SUM(LARGE(H46:U46,{1;2;3;4;5;6;7;8;9}))</f>
        <v>0</v>
      </c>
      <c r="G46" s="49">
        <f t="shared" si="29"/>
        <v>0</v>
      </c>
      <c r="H46" s="50">
        <f t="shared" si="30"/>
        <v>0</v>
      </c>
      <c r="I46" s="45">
        <f t="shared" si="31"/>
        <v>0</v>
      </c>
      <c r="J46" s="50">
        <f t="shared" si="32"/>
        <v>0</v>
      </c>
      <c r="K46" s="45">
        <f t="shared" si="33"/>
        <v>0</v>
      </c>
      <c r="L46" s="33">
        <f t="shared" si="34"/>
        <v>0</v>
      </c>
      <c r="M46" s="34">
        <f t="shared" si="35"/>
        <v>0</v>
      </c>
      <c r="N46" s="51">
        <f t="shared" si="36"/>
        <v>0</v>
      </c>
      <c r="O46" s="36">
        <f t="shared" si="37"/>
        <v>0</v>
      </c>
      <c r="P46" s="50">
        <f t="shared" si="38"/>
        <v>0</v>
      </c>
      <c r="Q46" s="45">
        <f t="shared" si="39"/>
        <v>0</v>
      </c>
      <c r="R46" s="50"/>
      <c r="S46" s="45"/>
      <c r="T46" s="50">
        <f t="shared" si="40"/>
        <v>0</v>
      </c>
      <c r="U46" s="45">
        <f t="shared" si="41"/>
        <v>0</v>
      </c>
      <c r="V46" s="37">
        <f t="array" ref="V46">IF(ISBLANK(ALS_1!$A$2),100,IF(ISBLANK(A46),100,IF((OR(EXACT(A46,ALS_1!$C$2:$C$104))),VLOOKUP(A46,ALS_1!$C$2:$I$104,4,FALSE()))))</f>
        <v>100</v>
      </c>
      <c r="W46" s="38">
        <f t="shared" si="42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IF(ISBLANK(ALS_2!$A$2),0,IF(ISBLANK(A46),0,IF((OR(EXACT(A46,ALS_2!$C$2:$C$104))),VLOOKUP(A46,ALS_2!$C$2:$I$104,4,FALSE()))))</f>
        <v>0</v>
      </c>
      <c r="Z46" s="38">
        <f t="shared" si="43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44"/>
        <v>51</v>
      </c>
      <c r="AD46" s="30"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45"/>
        <v>51</v>
      </c>
      <c r="AG46" s="30"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6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47"/>
        <v>51</v>
      </c>
      <c r="AM46" s="30">
        <v>0</v>
      </c>
      <c r="AN46" s="40">
        <f t="array" ref="AN46">IF(ISBLANK(NIA_1!$A$2),1000,IF(ISBLANK(A46),1000,IF((OR(EXACT(A46,NIA_1!$C$2:$C$200))),VLOOKUP(A46,NIA_1!$C$2:$I$200,4,FALSE()))))</f>
        <v>1000</v>
      </c>
      <c r="AO46" s="38">
        <f t="shared" si="48"/>
        <v>51</v>
      </c>
      <c r="AP46" s="70">
        <f>VLOOKUP(AO46,[1]Punktezuordnung!$A$2:$B$52,2,FALSE())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49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50"/>
        <v>51</v>
      </c>
      <c r="AV46" s="45"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51"/>
        <v>51</v>
      </c>
      <c r="AY46" s="45"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52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53"/>
        <v>51</v>
      </c>
      <c r="BE46" s="48"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54"/>
        <v>51</v>
      </c>
      <c r="BH46" s="45"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55"/>
        <v>51</v>
      </c>
      <c r="BK46" s="48">
        <v>0</v>
      </c>
    </row>
    <row r="47" spans="1:63" x14ac:dyDescent="0.3">
      <c r="A47" s="56"/>
      <c r="B47" s="56"/>
      <c r="C47" s="56"/>
      <c r="D47" s="56"/>
      <c r="E47" s="38" t="str">
        <f t="shared" si="28"/>
        <v/>
      </c>
      <c r="F47" s="30">
        <f>SUM(LARGE(H47:U47,{1;2;3;4;5;6;7;8;9}))</f>
        <v>0</v>
      </c>
      <c r="G47" s="49">
        <f t="shared" si="29"/>
        <v>0</v>
      </c>
      <c r="H47" s="50">
        <f t="shared" si="30"/>
        <v>0</v>
      </c>
      <c r="I47" s="45">
        <f t="shared" si="31"/>
        <v>0</v>
      </c>
      <c r="J47" s="50">
        <f t="shared" si="32"/>
        <v>0</v>
      </c>
      <c r="K47" s="45">
        <f t="shared" si="33"/>
        <v>0</v>
      </c>
      <c r="L47" s="33">
        <f t="shared" si="34"/>
        <v>0</v>
      </c>
      <c r="M47" s="34">
        <f t="shared" si="35"/>
        <v>0</v>
      </c>
      <c r="N47" s="51">
        <f t="shared" si="36"/>
        <v>0</v>
      </c>
      <c r="O47" s="36">
        <f t="shared" si="37"/>
        <v>0</v>
      </c>
      <c r="P47" s="50">
        <f t="shared" si="38"/>
        <v>0</v>
      </c>
      <c r="Q47" s="45">
        <f t="shared" si="39"/>
        <v>0</v>
      </c>
      <c r="R47" s="50"/>
      <c r="S47" s="45"/>
      <c r="T47" s="50">
        <f t="shared" si="40"/>
        <v>0</v>
      </c>
      <c r="U47" s="45">
        <f t="shared" si="41"/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si="42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si="43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44"/>
        <v>51</v>
      </c>
      <c r="AD47" s="30"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45"/>
        <v>51</v>
      </c>
      <c r="AG47" s="30"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6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47"/>
        <v>51</v>
      </c>
      <c r="AM47" s="30"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si="48"/>
        <v>51</v>
      </c>
      <c r="AP47" s="70">
        <f>VLOOKUP(AO47,[1]Punktezuordnung!$A$2:$B$52,2,FALSE())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49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50"/>
        <v>51</v>
      </c>
      <c r="AV47" s="45"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51"/>
        <v>51</v>
      </c>
      <c r="AY47" s="45"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52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53"/>
        <v>51</v>
      </c>
      <c r="BE47" s="48"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54"/>
        <v>51</v>
      </c>
      <c r="BH47" s="45"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55"/>
        <v>51</v>
      </c>
      <c r="BK47" s="48">
        <v>0</v>
      </c>
    </row>
    <row r="48" spans="1:63" x14ac:dyDescent="0.3">
      <c r="A48" s="56"/>
      <c r="B48" s="56"/>
      <c r="C48" s="56"/>
      <c r="D48" s="56"/>
      <c r="E48" s="38" t="str">
        <f t="shared" si="28"/>
        <v/>
      </c>
      <c r="F48" s="30">
        <f>SUM(LARGE(H48:U48,{1;2;3;4;5;6;7;8;9}))</f>
        <v>0</v>
      </c>
      <c r="G48" s="49">
        <f t="shared" si="29"/>
        <v>0</v>
      </c>
      <c r="H48" s="50">
        <f t="shared" si="30"/>
        <v>0</v>
      </c>
      <c r="I48" s="45">
        <f t="shared" si="31"/>
        <v>0</v>
      </c>
      <c r="J48" s="50">
        <f t="shared" si="32"/>
        <v>0</v>
      </c>
      <c r="K48" s="45">
        <f t="shared" si="33"/>
        <v>0</v>
      </c>
      <c r="L48" s="33">
        <f t="shared" si="34"/>
        <v>0</v>
      </c>
      <c r="M48" s="34">
        <f t="shared" si="35"/>
        <v>0</v>
      </c>
      <c r="N48" s="51">
        <f t="shared" si="36"/>
        <v>0</v>
      </c>
      <c r="O48" s="36">
        <f t="shared" si="37"/>
        <v>0</v>
      </c>
      <c r="P48" s="50">
        <f t="shared" si="38"/>
        <v>0</v>
      </c>
      <c r="Q48" s="45">
        <f t="shared" si="39"/>
        <v>0</v>
      </c>
      <c r="R48" s="50"/>
      <c r="S48" s="45"/>
      <c r="T48" s="50">
        <f t="shared" si="40"/>
        <v>0</v>
      </c>
      <c r="U48" s="45">
        <f t="shared" si="41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42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43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4"/>
        <v>51</v>
      </c>
      <c r="AD48" s="30"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5"/>
        <v>51</v>
      </c>
      <c r="AG48" s="30"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6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47"/>
        <v>51</v>
      </c>
      <c r="AM48" s="30"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48"/>
        <v>51</v>
      </c>
      <c r="AP48" s="70">
        <f>VLOOKUP(AO48,[1]Punktezuordnung!$A$2:$B$52,2,FALSE())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49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0"/>
        <v>51</v>
      </c>
      <c r="AV48" s="45"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1"/>
        <v>51</v>
      </c>
      <c r="AY48" s="45"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2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3"/>
        <v>51</v>
      </c>
      <c r="BE48" s="48"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4"/>
        <v>51</v>
      </c>
      <c r="BH48" s="45"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5"/>
        <v>51</v>
      </c>
      <c r="BK48" s="48">
        <v>0</v>
      </c>
    </row>
    <row r="49" spans="1:63" x14ac:dyDescent="0.3">
      <c r="A49" s="56"/>
      <c r="B49" s="56"/>
      <c r="C49" s="56"/>
      <c r="D49" s="56"/>
      <c r="E49" s="38" t="str">
        <f t="shared" si="28"/>
        <v/>
      </c>
      <c r="F49" s="30">
        <f>SUM(LARGE(H49:U49,{1;2;3;4;5;6;7;8;9}))</f>
        <v>0</v>
      </c>
      <c r="G49" s="49">
        <f t="shared" si="29"/>
        <v>0</v>
      </c>
      <c r="H49" s="50">
        <f t="shared" si="30"/>
        <v>0</v>
      </c>
      <c r="I49" s="45">
        <f t="shared" si="31"/>
        <v>0</v>
      </c>
      <c r="J49" s="50">
        <f t="shared" si="32"/>
        <v>0</v>
      </c>
      <c r="K49" s="45">
        <f t="shared" si="33"/>
        <v>0</v>
      </c>
      <c r="L49" s="33">
        <f t="shared" si="34"/>
        <v>0</v>
      </c>
      <c r="M49" s="34">
        <f t="shared" si="35"/>
        <v>0</v>
      </c>
      <c r="N49" s="51">
        <f t="shared" si="36"/>
        <v>0</v>
      </c>
      <c r="O49" s="36">
        <f t="shared" si="37"/>
        <v>0</v>
      </c>
      <c r="P49" s="50">
        <f t="shared" si="38"/>
        <v>0</v>
      </c>
      <c r="Q49" s="45">
        <f t="shared" si="39"/>
        <v>0</v>
      </c>
      <c r="R49" s="50"/>
      <c r="S49" s="45"/>
      <c r="T49" s="50">
        <f t="shared" si="40"/>
        <v>0</v>
      </c>
      <c r="U49" s="45">
        <f t="shared" si="41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42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43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4"/>
        <v>51</v>
      </c>
      <c r="AD49" s="30"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5"/>
        <v>51</v>
      </c>
      <c r="AG49" s="30"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6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47"/>
        <v>51</v>
      </c>
      <c r="AM49" s="30"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48"/>
        <v>51</v>
      </c>
      <c r="AP49" s="70">
        <f>VLOOKUP(AO49,[1]Punktezuordnung!$A$2:$B$52,2,FALSE())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49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0"/>
        <v>51</v>
      </c>
      <c r="AV49" s="45"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1"/>
        <v>51</v>
      </c>
      <c r="AY49" s="45"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2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3"/>
        <v>51</v>
      </c>
      <c r="BE49" s="48"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4"/>
        <v>51</v>
      </c>
      <c r="BH49" s="45"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5"/>
        <v>51</v>
      </c>
      <c r="BK49" s="48">
        <v>0</v>
      </c>
    </row>
    <row r="50" spans="1:63" x14ac:dyDescent="0.3">
      <c r="A50" s="56"/>
      <c r="B50" s="56"/>
      <c r="C50" s="56"/>
      <c r="D50" s="56"/>
      <c r="E50" s="38" t="str">
        <f t="shared" si="28"/>
        <v/>
      </c>
      <c r="F50" s="30">
        <f>SUM(LARGE(H50:U50,{1;2;3;4;5;6;7;8;9}))</f>
        <v>0</v>
      </c>
      <c r="G50" s="49">
        <f t="shared" si="29"/>
        <v>0</v>
      </c>
      <c r="H50" s="50">
        <f t="shared" si="30"/>
        <v>0</v>
      </c>
      <c r="I50" s="45">
        <f t="shared" si="31"/>
        <v>0</v>
      </c>
      <c r="J50" s="50">
        <f t="shared" si="32"/>
        <v>0</v>
      </c>
      <c r="K50" s="45">
        <f t="shared" si="33"/>
        <v>0</v>
      </c>
      <c r="L50" s="33">
        <f t="shared" si="34"/>
        <v>0</v>
      </c>
      <c r="M50" s="34">
        <f t="shared" si="35"/>
        <v>0</v>
      </c>
      <c r="N50" s="51">
        <f t="shared" si="36"/>
        <v>0</v>
      </c>
      <c r="O50" s="36">
        <f t="shared" si="37"/>
        <v>0</v>
      </c>
      <c r="P50" s="50">
        <f t="shared" si="38"/>
        <v>0</v>
      </c>
      <c r="Q50" s="45">
        <f t="shared" si="39"/>
        <v>0</v>
      </c>
      <c r="R50" s="50"/>
      <c r="S50" s="45"/>
      <c r="T50" s="50">
        <f t="shared" si="40"/>
        <v>0</v>
      </c>
      <c r="U50" s="45">
        <f t="shared" si="41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42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43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4"/>
        <v>51</v>
      </c>
      <c r="AD50" s="30"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5"/>
        <v>51</v>
      </c>
      <c r="AG50" s="30"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6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47"/>
        <v>51</v>
      </c>
      <c r="AM50" s="30"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48"/>
        <v>51</v>
      </c>
      <c r="AP50" s="70">
        <f>VLOOKUP(AO50,[1]Punktezuordnung!$A$2:$B$52,2,FALSE())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49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0"/>
        <v>51</v>
      </c>
      <c r="AV50" s="45"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1"/>
        <v>51</v>
      </c>
      <c r="AY50" s="45"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2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3"/>
        <v>51</v>
      </c>
      <c r="BE50" s="48"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4"/>
        <v>51</v>
      </c>
      <c r="BH50" s="45"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5"/>
        <v>51</v>
      </c>
      <c r="BK50" s="48">
        <v>0</v>
      </c>
    </row>
    <row r="51" spans="1:63" x14ac:dyDescent="0.3">
      <c r="A51" s="56"/>
      <c r="B51" s="56"/>
      <c r="C51" s="56"/>
      <c r="D51" s="56"/>
      <c r="E51" s="38" t="str">
        <f t="shared" si="28"/>
        <v/>
      </c>
      <c r="F51" s="30">
        <f>SUM(LARGE(H51:U51,{1;2;3;4;5;6;7;8;9}))</f>
        <v>0</v>
      </c>
      <c r="G51" s="49">
        <f t="shared" si="29"/>
        <v>0</v>
      </c>
      <c r="H51" s="50">
        <f t="shared" si="30"/>
        <v>0</v>
      </c>
      <c r="I51" s="45">
        <f t="shared" si="31"/>
        <v>0</v>
      </c>
      <c r="J51" s="50">
        <f t="shared" si="32"/>
        <v>0</v>
      </c>
      <c r="K51" s="45">
        <f t="shared" si="33"/>
        <v>0</v>
      </c>
      <c r="L51" s="33">
        <f t="shared" si="34"/>
        <v>0</v>
      </c>
      <c r="M51" s="34">
        <f t="shared" si="35"/>
        <v>0</v>
      </c>
      <c r="N51" s="51">
        <f t="shared" si="36"/>
        <v>0</v>
      </c>
      <c r="O51" s="36">
        <f t="shared" si="37"/>
        <v>0</v>
      </c>
      <c r="P51" s="50">
        <f t="shared" si="38"/>
        <v>0</v>
      </c>
      <c r="Q51" s="45">
        <f t="shared" si="39"/>
        <v>0</v>
      </c>
      <c r="R51" s="50"/>
      <c r="S51" s="45"/>
      <c r="T51" s="50">
        <f t="shared" si="40"/>
        <v>0</v>
      </c>
      <c r="U51" s="45">
        <f t="shared" si="41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42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43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4"/>
        <v>51</v>
      </c>
      <c r="AD51" s="30"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5"/>
        <v>51</v>
      </c>
      <c r="AG51" s="30"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6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47"/>
        <v>51</v>
      </c>
      <c r="AM51" s="30"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48"/>
        <v>51</v>
      </c>
      <c r="AP51" s="70">
        <f>VLOOKUP(AO51,[1]Punktezuordnung!$A$2:$B$52,2,FALSE())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49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0"/>
        <v>51</v>
      </c>
      <c r="AV51" s="45"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1"/>
        <v>51</v>
      </c>
      <c r="AY51" s="45"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2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3"/>
        <v>51</v>
      </c>
      <c r="BE51" s="48"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4"/>
        <v>51</v>
      </c>
      <c r="BH51" s="45"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5"/>
        <v>51</v>
      </c>
      <c r="BK51" s="48">
        <v>0</v>
      </c>
    </row>
    <row r="52" spans="1:63" x14ac:dyDescent="0.3">
      <c r="A52" s="56"/>
      <c r="B52" s="56"/>
      <c r="C52" s="56"/>
      <c r="D52" s="56"/>
      <c r="E52" s="38" t="str">
        <f t="shared" si="28"/>
        <v/>
      </c>
      <c r="F52" s="30">
        <f>SUM(LARGE(H52:U52,{1;2;3;4;5;6;7;8;9}))</f>
        <v>0</v>
      </c>
      <c r="G52" s="49">
        <f t="shared" si="29"/>
        <v>0</v>
      </c>
      <c r="H52" s="50">
        <f t="shared" si="30"/>
        <v>0</v>
      </c>
      <c r="I52" s="45">
        <f t="shared" si="31"/>
        <v>0</v>
      </c>
      <c r="J52" s="50">
        <f t="shared" si="32"/>
        <v>0</v>
      </c>
      <c r="K52" s="45">
        <f t="shared" si="33"/>
        <v>0</v>
      </c>
      <c r="L52" s="33">
        <f t="shared" si="34"/>
        <v>0</v>
      </c>
      <c r="M52" s="34">
        <f t="shared" si="35"/>
        <v>0</v>
      </c>
      <c r="N52" s="51">
        <f t="shared" si="36"/>
        <v>0</v>
      </c>
      <c r="O52" s="36">
        <f t="shared" si="37"/>
        <v>0</v>
      </c>
      <c r="P52" s="50">
        <f t="shared" si="38"/>
        <v>0</v>
      </c>
      <c r="Q52" s="45">
        <f t="shared" si="39"/>
        <v>0</v>
      </c>
      <c r="R52" s="50"/>
      <c r="S52" s="45"/>
      <c r="T52" s="50">
        <f t="shared" si="40"/>
        <v>0</v>
      </c>
      <c r="U52" s="45">
        <f t="shared" si="41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42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43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4"/>
        <v>51</v>
      </c>
      <c r="AD52" s="30"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5"/>
        <v>51</v>
      </c>
      <c r="AG52" s="30"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6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47"/>
        <v>51</v>
      </c>
      <c r="AM52" s="30"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48"/>
        <v>51</v>
      </c>
      <c r="AP52" s="70">
        <f>VLOOKUP(AO52,[1]Punktezuordnung!$A$2:$B$52,2,FALSE())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49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0"/>
        <v>51</v>
      </c>
      <c r="AV52" s="45"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1"/>
        <v>51</v>
      </c>
      <c r="AY52" s="45"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2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3"/>
        <v>51</v>
      </c>
      <c r="BE52" s="48"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4"/>
        <v>51</v>
      </c>
      <c r="BH52" s="45"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5"/>
        <v>51</v>
      </c>
      <c r="BK52" s="48">
        <v>0</v>
      </c>
    </row>
    <row r="53" spans="1:63" x14ac:dyDescent="0.3">
      <c r="A53" s="56"/>
      <c r="B53" s="56"/>
      <c r="C53" s="56"/>
      <c r="D53" s="56"/>
      <c r="E53" s="38" t="str">
        <f t="shared" si="28"/>
        <v/>
      </c>
      <c r="F53" s="30">
        <f>SUM(LARGE(H53:U53,{1;2;3;4;5;6;7;8;9}))</f>
        <v>0</v>
      </c>
      <c r="G53" s="49">
        <f t="shared" si="29"/>
        <v>0</v>
      </c>
      <c r="H53" s="50">
        <f t="shared" si="30"/>
        <v>0</v>
      </c>
      <c r="I53" s="45">
        <f t="shared" si="31"/>
        <v>0</v>
      </c>
      <c r="J53" s="50">
        <f t="shared" si="32"/>
        <v>0</v>
      </c>
      <c r="K53" s="45">
        <f t="shared" si="33"/>
        <v>0</v>
      </c>
      <c r="L53" s="33">
        <f t="shared" si="34"/>
        <v>0</v>
      </c>
      <c r="M53" s="34">
        <f t="shared" si="35"/>
        <v>0</v>
      </c>
      <c r="N53" s="51">
        <f t="shared" si="36"/>
        <v>0</v>
      </c>
      <c r="O53" s="36">
        <f t="shared" si="37"/>
        <v>0</v>
      </c>
      <c r="P53" s="50">
        <f t="shared" si="38"/>
        <v>0</v>
      </c>
      <c r="Q53" s="45">
        <f t="shared" si="39"/>
        <v>0</v>
      </c>
      <c r="R53" s="50"/>
      <c r="S53" s="45"/>
      <c r="T53" s="50">
        <f t="shared" si="40"/>
        <v>0</v>
      </c>
      <c r="U53" s="45">
        <f t="shared" si="41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42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43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4"/>
        <v>51</v>
      </c>
      <c r="AD53" s="30"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5"/>
        <v>51</v>
      </c>
      <c r="AG53" s="30"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6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47"/>
        <v>51</v>
      </c>
      <c r="AM53" s="30"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48"/>
        <v>51</v>
      </c>
      <c r="AP53" s="70">
        <f>VLOOKUP(AO53,[1]Punktezuordnung!$A$2:$B$52,2,FALSE())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49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0"/>
        <v>51</v>
      </c>
      <c r="AV53" s="45"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1"/>
        <v>51</v>
      </c>
      <c r="AY53" s="45"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2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3"/>
        <v>51</v>
      </c>
      <c r="BE53" s="48"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4"/>
        <v>51</v>
      </c>
      <c r="BH53" s="45"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5"/>
        <v>51</v>
      </c>
      <c r="BK53" s="48">
        <v>0</v>
      </c>
    </row>
    <row r="54" spans="1:63" x14ac:dyDescent="0.3">
      <c r="A54" s="56"/>
      <c r="B54" s="56"/>
      <c r="C54" s="56"/>
      <c r="D54" s="56"/>
      <c r="E54" s="38" t="str">
        <f t="shared" si="28"/>
        <v/>
      </c>
      <c r="F54" s="30">
        <f>SUM(LARGE(H54:U54,{1;2;3;4;5;6;7;8;9}))</f>
        <v>0</v>
      </c>
      <c r="G54" s="49">
        <f t="shared" si="29"/>
        <v>0</v>
      </c>
      <c r="H54" s="50">
        <f t="shared" si="30"/>
        <v>0</v>
      </c>
      <c r="I54" s="45">
        <f t="shared" si="31"/>
        <v>0</v>
      </c>
      <c r="J54" s="50">
        <f t="shared" si="32"/>
        <v>0</v>
      </c>
      <c r="K54" s="45">
        <f t="shared" si="33"/>
        <v>0</v>
      </c>
      <c r="L54" s="33">
        <f t="shared" si="34"/>
        <v>0</v>
      </c>
      <c r="M54" s="34">
        <f t="shared" si="35"/>
        <v>0</v>
      </c>
      <c r="N54" s="51">
        <f t="shared" si="36"/>
        <v>0</v>
      </c>
      <c r="O54" s="36">
        <f t="shared" si="37"/>
        <v>0</v>
      </c>
      <c r="P54" s="50">
        <f t="shared" si="38"/>
        <v>0</v>
      </c>
      <c r="Q54" s="45">
        <f t="shared" si="39"/>
        <v>0</v>
      </c>
      <c r="R54" s="50"/>
      <c r="S54" s="45"/>
      <c r="T54" s="50">
        <f t="shared" si="40"/>
        <v>0</v>
      </c>
      <c r="U54" s="45">
        <f t="shared" si="41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42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43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4"/>
        <v>51</v>
      </c>
      <c r="AD54" s="30"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5"/>
        <v>51</v>
      </c>
      <c r="AG54" s="30"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6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47"/>
        <v>51</v>
      </c>
      <c r="AM54" s="30"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48"/>
        <v>51</v>
      </c>
      <c r="AP54" s="70">
        <f>VLOOKUP(AO54,[1]Punktezuordnung!$A$2:$B$52,2,FALSE())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49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0"/>
        <v>51</v>
      </c>
      <c r="AV54" s="45"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1"/>
        <v>51</v>
      </c>
      <c r="AY54" s="45"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2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3"/>
        <v>51</v>
      </c>
      <c r="BE54" s="48"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4"/>
        <v>51</v>
      </c>
      <c r="BH54" s="45"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5"/>
        <v>51</v>
      </c>
      <c r="BK54" s="48">
        <v>0</v>
      </c>
    </row>
    <row r="55" spans="1:63" x14ac:dyDescent="0.3">
      <c r="A55" s="56"/>
      <c r="B55" s="56"/>
      <c r="C55" s="56"/>
      <c r="D55" s="56"/>
      <c r="E55" s="38" t="str">
        <f t="shared" si="28"/>
        <v/>
      </c>
      <c r="F55" s="30">
        <f>SUM(LARGE(H55:U55,{1;2;3;4;5;6;7;8;9}))</f>
        <v>0</v>
      </c>
      <c r="G55" s="49">
        <f t="shared" si="29"/>
        <v>0</v>
      </c>
      <c r="H55" s="50">
        <f t="shared" si="30"/>
        <v>0</v>
      </c>
      <c r="I55" s="45">
        <f t="shared" si="31"/>
        <v>0</v>
      </c>
      <c r="J55" s="50">
        <f t="shared" si="32"/>
        <v>0</v>
      </c>
      <c r="K55" s="45">
        <f t="shared" si="33"/>
        <v>0</v>
      </c>
      <c r="L55" s="33">
        <f t="shared" si="34"/>
        <v>0</v>
      </c>
      <c r="M55" s="34">
        <f t="shared" si="35"/>
        <v>0</v>
      </c>
      <c r="N55" s="51">
        <f t="shared" si="36"/>
        <v>0</v>
      </c>
      <c r="O55" s="36">
        <f t="shared" si="37"/>
        <v>0</v>
      </c>
      <c r="P55" s="50">
        <f t="shared" si="38"/>
        <v>0</v>
      </c>
      <c r="Q55" s="45">
        <f t="shared" si="39"/>
        <v>0</v>
      </c>
      <c r="R55" s="50"/>
      <c r="S55" s="45"/>
      <c r="T55" s="50">
        <f t="shared" si="40"/>
        <v>0</v>
      </c>
      <c r="U55" s="45">
        <f t="shared" si="41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42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43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4"/>
        <v>51</v>
      </c>
      <c r="AD55" s="30"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5"/>
        <v>51</v>
      </c>
      <c r="AG55" s="30"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6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47"/>
        <v>51</v>
      </c>
      <c r="AM55" s="30"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48"/>
        <v>51</v>
      </c>
      <c r="AP55" s="70">
        <f>VLOOKUP(AO55,[1]Punktezuordnung!$A$2:$B$52,2,FALSE())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49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0"/>
        <v>51</v>
      </c>
      <c r="AV55" s="45"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1"/>
        <v>51</v>
      </c>
      <c r="AY55" s="45"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2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3"/>
        <v>51</v>
      </c>
      <c r="BE55" s="48"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4"/>
        <v>51</v>
      </c>
      <c r="BH55" s="45"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5"/>
        <v>51</v>
      </c>
      <c r="BK55" s="48">
        <v>0</v>
      </c>
    </row>
    <row r="56" spans="1:63" x14ac:dyDescent="0.3">
      <c r="A56" s="56"/>
      <c r="B56" s="56"/>
      <c r="C56" s="56"/>
      <c r="D56" s="56"/>
      <c r="E56" s="38" t="str">
        <f t="shared" si="28"/>
        <v/>
      </c>
      <c r="F56" s="30">
        <f>SUM(LARGE(H56:U56,{1;2;3;4;5;6;7;8;9}))</f>
        <v>0</v>
      </c>
      <c r="G56" s="49">
        <f t="shared" si="29"/>
        <v>0</v>
      </c>
      <c r="H56" s="50">
        <f t="shared" si="30"/>
        <v>0</v>
      </c>
      <c r="I56" s="45">
        <f t="shared" si="31"/>
        <v>0</v>
      </c>
      <c r="J56" s="50">
        <f t="shared" si="32"/>
        <v>0</v>
      </c>
      <c r="K56" s="45">
        <f t="shared" si="33"/>
        <v>0</v>
      </c>
      <c r="L56" s="33">
        <f t="shared" si="34"/>
        <v>0</v>
      </c>
      <c r="M56" s="34">
        <f t="shared" si="35"/>
        <v>0</v>
      </c>
      <c r="N56" s="51">
        <f t="shared" si="36"/>
        <v>0</v>
      </c>
      <c r="O56" s="36">
        <f t="shared" si="37"/>
        <v>0</v>
      </c>
      <c r="P56" s="50">
        <f t="shared" si="38"/>
        <v>0</v>
      </c>
      <c r="Q56" s="45">
        <f t="shared" si="39"/>
        <v>0</v>
      </c>
      <c r="R56" s="50"/>
      <c r="S56" s="45"/>
      <c r="T56" s="50">
        <f t="shared" si="40"/>
        <v>0</v>
      </c>
      <c r="U56" s="45">
        <f t="shared" si="41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42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43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4"/>
        <v>51</v>
      </c>
      <c r="AD56" s="30"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5"/>
        <v>51</v>
      </c>
      <c r="AG56" s="30"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6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47"/>
        <v>51</v>
      </c>
      <c r="AM56" s="30"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48"/>
        <v>51</v>
      </c>
      <c r="AP56" s="70">
        <f>VLOOKUP(AO56,[1]Punktezuordnung!$A$2:$B$52,2,FALSE())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49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0"/>
        <v>51</v>
      </c>
      <c r="AV56" s="45"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1"/>
        <v>51</v>
      </c>
      <c r="AY56" s="45"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2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3"/>
        <v>51</v>
      </c>
      <c r="BE56" s="48"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4"/>
        <v>51</v>
      </c>
      <c r="BH56" s="45"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5"/>
        <v>51</v>
      </c>
      <c r="BK56" s="48">
        <v>0</v>
      </c>
    </row>
    <row r="57" spans="1:63" x14ac:dyDescent="0.3">
      <c r="A57" s="56"/>
      <c r="B57" s="56"/>
      <c r="C57" s="56"/>
      <c r="D57" s="56"/>
      <c r="E57" s="38" t="str">
        <f t="shared" si="28"/>
        <v/>
      </c>
      <c r="F57" s="30">
        <f>SUM(LARGE(H57:U57,{1;2;3;4;5;6;7;8;9}))</f>
        <v>0</v>
      </c>
      <c r="G57" s="49">
        <f t="shared" si="29"/>
        <v>0</v>
      </c>
      <c r="H57" s="50">
        <f t="shared" si="30"/>
        <v>0</v>
      </c>
      <c r="I57" s="45">
        <f t="shared" si="31"/>
        <v>0</v>
      </c>
      <c r="J57" s="50">
        <f t="shared" si="32"/>
        <v>0</v>
      </c>
      <c r="K57" s="45">
        <f t="shared" si="33"/>
        <v>0</v>
      </c>
      <c r="L57" s="33">
        <f t="shared" si="34"/>
        <v>0</v>
      </c>
      <c r="M57" s="34">
        <f t="shared" si="35"/>
        <v>0</v>
      </c>
      <c r="N57" s="51">
        <f t="shared" si="36"/>
        <v>0</v>
      </c>
      <c r="O57" s="36">
        <f t="shared" si="37"/>
        <v>0</v>
      </c>
      <c r="P57" s="50">
        <f t="shared" si="38"/>
        <v>0</v>
      </c>
      <c r="Q57" s="45">
        <f t="shared" si="39"/>
        <v>0</v>
      </c>
      <c r="R57" s="50"/>
      <c r="S57" s="45"/>
      <c r="T57" s="50">
        <f t="shared" si="40"/>
        <v>0</v>
      </c>
      <c r="U57" s="45">
        <f t="shared" si="41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42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43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4"/>
        <v>51</v>
      </c>
      <c r="AD57" s="30"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5"/>
        <v>51</v>
      </c>
      <c r="AG57" s="30"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6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47"/>
        <v>51</v>
      </c>
      <c r="AM57" s="30"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48"/>
        <v>51</v>
      </c>
      <c r="AP57" s="70">
        <f>VLOOKUP(AO57,[1]Punktezuordnung!$A$2:$B$52,2,FALSE())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49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0"/>
        <v>51</v>
      </c>
      <c r="AV57" s="45"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1"/>
        <v>51</v>
      </c>
      <c r="AY57" s="45"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2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3"/>
        <v>51</v>
      </c>
      <c r="BE57" s="48"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4"/>
        <v>51</v>
      </c>
      <c r="BH57" s="45"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5"/>
        <v>51</v>
      </c>
      <c r="BK57" s="48">
        <v>0</v>
      </c>
    </row>
    <row r="58" spans="1:63" x14ac:dyDescent="0.3">
      <c r="A58" s="56"/>
      <c r="B58" s="56"/>
      <c r="C58" s="56"/>
      <c r="D58" s="56"/>
      <c r="E58" s="38" t="str">
        <f t="shared" si="28"/>
        <v/>
      </c>
      <c r="F58" s="30">
        <f>SUM(LARGE(H58:U58,{1;2;3;4;5;6;7;8;9}))</f>
        <v>0</v>
      </c>
      <c r="G58" s="49">
        <f t="shared" si="29"/>
        <v>0</v>
      </c>
      <c r="H58" s="50">
        <f t="shared" si="30"/>
        <v>0</v>
      </c>
      <c r="I58" s="45">
        <f t="shared" si="31"/>
        <v>0</v>
      </c>
      <c r="J58" s="50">
        <f t="shared" si="32"/>
        <v>0</v>
      </c>
      <c r="K58" s="45">
        <f t="shared" si="33"/>
        <v>0</v>
      </c>
      <c r="L58" s="33">
        <f t="shared" si="34"/>
        <v>0</v>
      </c>
      <c r="M58" s="34">
        <f t="shared" si="35"/>
        <v>0</v>
      </c>
      <c r="N58" s="51">
        <f t="shared" si="36"/>
        <v>0</v>
      </c>
      <c r="O58" s="36">
        <f t="shared" si="37"/>
        <v>0</v>
      </c>
      <c r="P58" s="50">
        <f t="shared" si="38"/>
        <v>0</v>
      </c>
      <c r="Q58" s="45">
        <f t="shared" si="39"/>
        <v>0</v>
      </c>
      <c r="R58" s="50"/>
      <c r="S58" s="45"/>
      <c r="T58" s="50">
        <f t="shared" si="40"/>
        <v>0</v>
      </c>
      <c r="U58" s="45">
        <f t="shared" si="41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42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43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4"/>
        <v>51</v>
      </c>
      <c r="AD58" s="30"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5"/>
        <v>51</v>
      </c>
      <c r="AG58" s="30"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6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47"/>
        <v>51</v>
      </c>
      <c r="AM58" s="30"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48"/>
        <v>51</v>
      </c>
      <c r="AP58" s="70">
        <f>VLOOKUP(AO58,[1]Punktezuordnung!$A$2:$B$52,2,FALSE())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49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0"/>
        <v>51</v>
      </c>
      <c r="AV58" s="45"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1"/>
        <v>51</v>
      </c>
      <c r="AY58" s="45"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2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3"/>
        <v>51</v>
      </c>
      <c r="BE58" s="48"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4"/>
        <v>51</v>
      </c>
      <c r="BH58" s="45"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5"/>
        <v>51</v>
      </c>
      <c r="BK58" s="48">
        <v>0</v>
      </c>
    </row>
    <row r="59" spans="1:63" x14ac:dyDescent="0.3">
      <c r="A59" s="56"/>
      <c r="B59" s="56"/>
      <c r="C59" s="56"/>
      <c r="D59" s="56"/>
      <c r="E59" s="38" t="str">
        <f t="shared" si="28"/>
        <v/>
      </c>
      <c r="F59" s="30">
        <f>SUM(LARGE(H59:U59,{1;2;3;4;5;6;7;8;9}))</f>
        <v>0</v>
      </c>
      <c r="G59" s="49">
        <f t="shared" si="29"/>
        <v>0</v>
      </c>
      <c r="H59" s="50">
        <f t="shared" si="30"/>
        <v>0</v>
      </c>
      <c r="I59" s="45">
        <f t="shared" si="31"/>
        <v>0</v>
      </c>
      <c r="J59" s="50">
        <f t="shared" si="32"/>
        <v>0</v>
      </c>
      <c r="K59" s="45">
        <f t="shared" si="33"/>
        <v>0</v>
      </c>
      <c r="L59" s="33">
        <f t="shared" si="34"/>
        <v>0</v>
      </c>
      <c r="M59" s="34">
        <f t="shared" si="35"/>
        <v>0</v>
      </c>
      <c r="N59" s="51">
        <f t="shared" si="36"/>
        <v>0</v>
      </c>
      <c r="O59" s="36">
        <f t="shared" si="37"/>
        <v>0</v>
      </c>
      <c r="P59" s="50">
        <f t="shared" si="38"/>
        <v>0</v>
      </c>
      <c r="Q59" s="45">
        <f t="shared" si="39"/>
        <v>0</v>
      </c>
      <c r="R59" s="50"/>
      <c r="S59" s="45"/>
      <c r="T59" s="50">
        <f t="shared" si="40"/>
        <v>0</v>
      </c>
      <c r="U59" s="45">
        <f t="shared" si="41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42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43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4"/>
        <v>51</v>
      </c>
      <c r="AD59" s="30"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5"/>
        <v>51</v>
      </c>
      <c r="AG59" s="30"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6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47"/>
        <v>51</v>
      </c>
      <c r="AM59" s="30"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48"/>
        <v>51</v>
      </c>
      <c r="AP59" s="70">
        <f>VLOOKUP(AO59,[1]Punktezuordnung!$A$2:$B$52,2,FALSE())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49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0"/>
        <v>51</v>
      </c>
      <c r="AV59" s="45"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1"/>
        <v>51</v>
      </c>
      <c r="AY59" s="45"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2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3"/>
        <v>51</v>
      </c>
      <c r="BE59" s="48"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4"/>
        <v>51</v>
      </c>
      <c r="BH59" s="45"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5"/>
        <v>51</v>
      </c>
      <c r="BK59" s="48">
        <v>0</v>
      </c>
    </row>
    <row r="60" spans="1:63" x14ac:dyDescent="0.3">
      <c r="A60" s="56"/>
      <c r="B60" s="56"/>
      <c r="C60" s="56"/>
      <c r="D60" s="56"/>
      <c r="E60" s="38" t="str">
        <f t="shared" si="28"/>
        <v/>
      </c>
      <c r="F60" s="30">
        <f>SUM(LARGE(H60:U60,{1;2;3;4;5;6;7;8;9}))</f>
        <v>0</v>
      </c>
      <c r="G60" s="49">
        <f t="shared" si="29"/>
        <v>0</v>
      </c>
      <c r="H60" s="50">
        <f t="shared" si="30"/>
        <v>0</v>
      </c>
      <c r="I60" s="45">
        <f t="shared" si="31"/>
        <v>0</v>
      </c>
      <c r="J60" s="50">
        <f t="shared" si="32"/>
        <v>0</v>
      </c>
      <c r="K60" s="45">
        <f t="shared" si="33"/>
        <v>0</v>
      </c>
      <c r="L60" s="33">
        <f t="shared" si="34"/>
        <v>0</v>
      </c>
      <c r="M60" s="34">
        <f t="shared" si="35"/>
        <v>0</v>
      </c>
      <c r="N60" s="51">
        <f t="shared" si="36"/>
        <v>0</v>
      </c>
      <c r="O60" s="36">
        <f t="shared" si="37"/>
        <v>0</v>
      </c>
      <c r="P60" s="50">
        <f t="shared" si="38"/>
        <v>0</v>
      </c>
      <c r="Q60" s="45">
        <f t="shared" si="39"/>
        <v>0</v>
      </c>
      <c r="R60" s="50"/>
      <c r="S60" s="45"/>
      <c r="T60" s="50">
        <f t="shared" si="40"/>
        <v>0</v>
      </c>
      <c r="U60" s="45">
        <f t="shared" si="41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42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43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4"/>
        <v>51</v>
      </c>
      <c r="AD60" s="30"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5"/>
        <v>51</v>
      </c>
      <c r="AG60" s="30"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6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47"/>
        <v>51</v>
      </c>
      <c r="AM60" s="30"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48"/>
        <v>51</v>
      </c>
      <c r="AP60" s="70">
        <f>VLOOKUP(AO60,[1]Punktezuordnung!$A$2:$B$52,2,FALSE())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49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0"/>
        <v>51</v>
      </c>
      <c r="AV60" s="45"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1"/>
        <v>51</v>
      </c>
      <c r="AY60" s="45"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2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3"/>
        <v>51</v>
      </c>
      <c r="BE60" s="48"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4"/>
        <v>51</v>
      </c>
      <c r="BH60" s="45"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5"/>
        <v>51</v>
      </c>
      <c r="BK60" s="48">
        <v>0</v>
      </c>
    </row>
  </sheetData>
  <sheetProtection sheet="1" objects="1" scenarios="1"/>
  <sortState xmlns:xlrd2="http://schemas.microsoft.com/office/spreadsheetml/2017/richdata2" ref="A4:BK29">
    <sortCondition ref="E4:E29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ACD-3F12-4151-BD0E-4BBF209351F1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163</v>
      </c>
      <c r="B1" s="62" t="s">
        <v>11</v>
      </c>
      <c r="C1" s="62" t="str">
        <f t="shared" ref="C1:C47" si="0">B1&amp;" "&amp;A1</f>
        <v>Weit TU10_Herbstein</v>
      </c>
      <c r="D1" s="62" t="s">
        <v>15</v>
      </c>
      <c r="E1" s="62" t="s">
        <v>16</v>
      </c>
      <c r="F1" s="62" t="s">
        <v>19</v>
      </c>
      <c r="G1" s="62" t="s">
        <v>23</v>
      </c>
      <c r="H1" s="57" t="s">
        <v>24</v>
      </c>
    </row>
    <row r="2" spans="1:8" x14ac:dyDescent="0.3">
      <c r="B2" s="62" t="s">
        <v>28</v>
      </c>
      <c r="C2" s="62" t="str">
        <f t="shared" si="0"/>
        <v xml:space="preserve">Malte </v>
      </c>
      <c r="D2" s="62" t="s">
        <v>21</v>
      </c>
      <c r="E2" s="62">
        <v>2014</v>
      </c>
      <c r="F2" s="62">
        <v>7.75</v>
      </c>
      <c r="G2" s="62" t="e">
        <f>VLOOKUP(C2,Teilnehmer!$A$1:$A$200,1,FALSE())</f>
        <v>#N/A</v>
      </c>
      <c r="H2" s="62">
        <f t="shared" ref="H2:H47" si="1">MOD(ROW(),2)</f>
        <v>0</v>
      </c>
    </row>
    <row r="3" spans="1:8" x14ac:dyDescent="0.3">
      <c r="A3" s="62" t="s">
        <v>29</v>
      </c>
      <c r="B3" s="62" t="s">
        <v>30</v>
      </c>
      <c r="C3" s="62" t="str">
        <f t="shared" si="0"/>
        <v>Max Grabow</v>
      </c>
      <c r="D3" s="62" t="s">
        <v>21</v>
      </c>
      <c r="E3" s="62">
        <v>2014</v>
      </c>
      <c r="F3" s="62">
        <v>7.21</v>
      </c>
      <c r="G3" s="62" t="e">
        <f>VLOOKUP(C3,Teilnehmer!$A$1:$A$200,1,FALSE())</f>
        <v>#N/A</v>
      </c>
      <c r="H3" s="62">
        <f t="shared" si="1"/>
        <v>1</v>
      </c>
    </row>
    <row r="4" spans="1:8" x14ac:dyDescent="0.3">
      <c r="A4" s="62" t="s">
        <v>38</v>
      </c>
      <c r="B4" s="62" t="s">
        <v>39</v>
      </c>
      <c r="C4" s="62" t="str">
        <f t="shared" si="0"/>
        <v>Lucas Bernhardt</v>
      </c>
      <c r="D4" s="62" t="s">
        <v>21</v>
      </c>
      <c r="E4" s="62">
        <v>2014</v>
      </c>
      <c r="F4" s="62">
        <v>6.86</v>
      </c>
      <c r="G4" s="62" t="e">
        <f>VLOOKUP(C4,Teilnehmer!$A$1:$A$200,1,FALSE())</f>
        <v>#N/A</v>
      </c>
      <c r="H4" s="62">
        <f t="shared" si="1"/>
        <v>0</v>
      </c>
    </row>
    <row r="5" spans="1:8" x14ac:dyDescent="0.3">
      <c r="A5" s="62" t="s">
        <v>31</v>
      </c>
      <c r="B5" s="62" t="s">
        <v>32</v>
      </c>
      <c r="C5" s="62" t="str">
        <f t="shared" si="0"/>
        <v>Thore Splitt</v>
      </c>
      <c r="D5" s="62" t="s">
        <v>21</v>
      </c>
      <c r="E5" s="62">
        <v>2014</v>
      </c>
      <c r="F5" s="62">
        <v>6.4</v>
      </c>
      <c r="G5" s="62" t="e">
        <f>VLOOKUP(C5,Teilnehmer!$A$1:$A$200,1,FALSE())</f>
        <v>#N/A</v>
      </c>
      <c r="H5" s="62">
        <f t="shared" si="1"/>
        <v>1</v>
      </c>
    </row>
    <row r="6" spans="1:8" x14ac:dyDescent="0.3">
      <c r="A6" s="62" t="s">
        <v>33</v>
      </c>
      <c r="B6" s="62" t="s">
        <v>34</v>
      </c>
      <c r="C6" s="62" t="str">
        <f t="shared" si="0"/>
        <v>Rami Hasoun</v>
      </c>
      <c r="D6" s="62" t="s">
        <v>21</v>
      </c>
      <c r="E6" s="62">
        <v>2014</v>
      </c>
      <c r="F6" s="62">
        <v>5.25</v>
      </c>
      <c r="G6" s="62" t="e">
        <f>VLOOKUP(C6,Teilnehmer!$A$1:$A$200,1,FALSE())</f>
        <v>#N/A</v>
      </c>
      <c r="H6" s="62">
        <f t="shared" si="1"/>
        <v>0</v>
      </c>
    </row>
    <row r="7" spans="1:8" x14ac:dyDescent="0.3">
      <c r="A7" s="62" t="s">
        <v>131</v>
      </c>
      <c r="B7" s="62" t="s">
        <v>45</v>
      </c>
      <c r="C7" s="62" t="str">
        <f t="shared" si="0"/>
        <v>Luca Günther</v>
      </c>
      <c r="D7" s="62" t="s">
        <v>21</v>
      </c>
      <c r="E7" s="62">
        <v>2014</v>
      </c>
      <c r="F7" s="62">
        <v>4.8499999999999996</v>
      </c>
      <c r="G7" s="62" t="e">
        <f>VLOOKUP(C7,Teilnehmer!$A$1:$A$200,1,FALSE())</f>
        <v>#N/A</v>
      </c>
      <c r="H7" s="62">
        <f t="shared" si="1"/>
        <v>1</v>
      </c>
    </row>
    <row r="8" spans="1:8" x14ac:dyDescent="0.3">
      <c r="A8" s="62" t="s">
        <v>48</v>
      </c>
      <c r="B8" s="62" t="s">
        <v>49</v>
      </c>
      <c r="C8" s="62" t="str">
        <f t="shared" si="0"/>
        <v>Maximilian Gilbert</v>
      </c>
      <c r="D8" s="62" t="s">
        <v>21</v>
      </c>
      <c r="E8" s="62">
        <v>2015</v>
      </c>
      <c r="F8" s="62">
        <v>6.47</v>
      </c>
      <c r="G8" s="62" t="e">
        <f>VLOOKUP(C8,Teilnehmer!$A$1:$A$200,1,FALSE())</f>
        <v>#N/A</v>
      </c>
      <c r="H8" s="62">
        <f t="shared" si="1"/>
        <v>0</v>
      </c>
    </row>
    <row r="9" spans="1:8" x14ac:dyDescent="0.3">
      <c r="A9" s="62" t="s">
        <v>117</v>
      </c>
      <c r="B9" s="62" t="s">
        <v>118</v>
      </c>
      <c r="C9" s="62" t="str">
        <f t="shared" si="0"/>
        <v>Sinan Türkmen</v>
      </c>
      <c r="D9" s="62" t="s">
        <v>21</v>
      </c>
      <c r="E9" s="62">
        <v>2015</v>
      </c>
      <c r="F9" s="62">
        <v>6.36</v>
      </c>
      <c r="G9" s="62" t="e">
        <f>VLOOKUP(C9,Teilnehmer!$A$1:$A$200,1,FALSE())</f>
        <v>#N/A</v>
      </c>
      <c r="H9" s="62">
        <f t="shared" si="1"/>
        <v>1</v>
      </c>
    </row>
    <row r="10" spans="1:8" x14ac:dyDescent="0.3">
      <c r="A10" s="62" t="s">
        <v>44</v>
      </c>
      <c r="B10" s="62" t="s">
        <v>45</v>
      </c>
      <c r="C10" s="62" t="str">
        <f t="shared" si="0"/>
        <v>Luca Habl</v>
      </c>
      <c r="D10" s="62" t="s">
        <v>21</v>
      </c>
      <c r="E10" s="62">
        <v>2015</v>
      </c>
      <c r="F10" s="62">
        <v>6.28</v>
      </c>
      <c r="G10" s="62" t="e">
        <f>VLOOKUP(C10,Teilnehmer!$A$1:$A$200,1,FALSE())</f>
        <v>#N/A</v>
      </c>
      <c r="H10" s="62">
        <f t="shared" si="1"/>
        <v>0</v>
      </c>
    </row>
    <row r="11" spans="1:8" x14ac:dyDescent="0.3">
      <c r="A11" s="62" t="s">
        <v>55</v>
      </c>
      <c r="B11" s="62" t="s">
        <v>56</v>
      </c>
      <c r="C11" s="62" t="str">
        <f t="shared" si="0"/>
        <v>Liam Hess</v>
      </c>
      <c r="D11" s="62" t="s">
        <v>21</v>
      </c>
      <c r="E11" s="62">
        <v>2015</v>
      </c>
      <c r="F11" s="62">
        <v>5.74</v>
      </c>
      <c r="G11" s="62" t="e">
        <f>VLOOKUP(C11,Teilnehmer!$A$1:$A$200,1,FALSE())</f>
        <v>#N/A</v>
      </c>
      <c r="H11" s="62">
        <f t="shared" si="1"/>
        <v>1</v>
      </c>
    </row>
    <row r="12" spans="1:8" x14ac:dyDescent="0.3">
      <c r="A12" s="62" t="s">
        <v>122</v>
      </c>
      <c r="B12" s="62" t="s">
        <v>123</v>
      </c>
      <c r="C12" s="62" t="str">
        <f t="shared" si="0"/>
        <v>Konrad Reuber</v>
      </c>
      <c r="D12" s="62" t="s">
        <v>21</v>
      </c>
      <c r="E12" s="62">
        <v>2015</v>
      </c>
      <c r="F12" s="62">
        <v>5.6</v>
      </c>
      <c r="G12" s="62" t="e">
        <f>VLOOKUP(C12,Teilnehmer!$A$1:$A$200,1,FALSE())</f>
        <v>#N/A</v>
      </c>
      <c r="H12" s="62">
        <f t="shared" si="1"/>
        <v>0</v>
      </c>
    </row>
    <row r="13" spans="1:8" x14ac:dyDescent="0.3">
      <c r="A13" s="62" t="s">
        <v>53</v>
      </c>
      <c r="B13" s="62" t="s">
        <v>54</v>
      </c>
      <c r="C13" s="62" t="str">
        <f t="shared" si="0"/>
        <v>Caspar Schmidt</v>
      </c>
      <c r="D13" s="62" t="s">
        <v>21</v>
      </c>
      <c r="E13" s="62">
        <v>2015</v>
      </c>
      <c r="F13" s="62">
        <v>5.35</v>
      </c>
      <c r="G13" s="62" t="e">
        <f>VLOOKUP(C13,Teilnehmer!$A$1:$A$200,1,FALSE())</f>
        <v>#N/A</v>
      </c>
      <c r="H13" s="62">
        <f t="shared" si="1"/>
        <v>1</v>
      </c>
    </row>
    <row r="14" spans="1:8" x14ac:dyDescent="0.3">
      <c r="A14" s="62" t="s">
        <v>137</v>
      </c>
      <c r="B14" s="62" t="s">
        <v>52</v>
      </c>
      <c r="C14" s="62" t="str">
        <f t="shared" si="0"/>
        <v>Jannes De Maertelaere</v>
      </c>
      <c r="D14" s="62" t="s">
        <v>21</v>
      </c>
      <c r="E14" s="62">
        <v>2015</v>
      </c>
      <c r="F14" s="62">
        <v>5.24</v>
      </c>
      <c r="G14" s="62" t="e">
        <f>VLOOKUP(C14,Teilnehmer!$A$1:$A$200,1,FALSE())</f>
        <v>#N/A</v>
      </c>
      <c r="H14" s="62">
        <f t="shared" si="1"/>
        <v>0</v>
      </c>
    </row>
    <row r="15" spans="1:8" x14ac:dyDescent="0.3">
      <c r="A15" s="62" t="s">
        <v>126</v>
      </c>
      <c r="B15" s="62" t="s">
        <v>116</v>
      </c>
      <c r="C15" s="62" t="str">
        <f t="shared" si="0"/>
        <v>Paul Göbel</v>
      </c>
      <c r="D15" s="62" t="s">
        <v>21</v>
      </c>
      <c r="E15" s="62">
        <v>2015</v>
      </c>
      <c r="F15" s="62">
        <v>5.2</v>
      </c>
      <c r="G15" s="62" t="e">
        <f>VLOOKUP(C15,Teilnehmer!$A$1:$A$200,1,FALSE())</f>
        <v>#N/A</v>
      </c>
      <c r="H15" s="62">
        <f t="shared" si="1"/>
        <v>1</v>
      </c>
    </row>
    <row r="16" spans="1:8" x14ac:dyDescent="0.3">
      <c r="A16" s="62" t="s">
        <v>62</v>
      </c>
      <c r="B16" s="62" t="s">
        <v>63</v>
      </c>
      <c r="C16" s="62" t="str">
        <f t="shared" si="0"/>
        <v>Emil Ortwein</v>
      </c>
      <c r="D16" s="62" t="s">
        <v>21</v>
      </c>
      <c r="E16" s="62">
        <v>2015</v>
      </c>
      <c r="F16" s="62">
        <v>5.17</v>
      </c>
      <c r="G16" s="62" t="e">
        <f>VLOOKUP(C16,Teilnehmer!$A$1:$A$200,1,FALSE())</f>
        <v>#N/A</v>
      </c>
      <c r="H16" s="62">
        <f t="shared" si="1"/>
        <v>0</v>
      </c>
    </row>
    <row r="17" spans="1:8" x14ac:dyDescent="0.3">
      <c r="A17" s="62" t="s">
        <v>61</v>
      </c>
      <c r="B17" s="62" t="s">
        <v>58</v>
      </c>
      <c r="C17" s="62" t="str">
        <f t="shared" si="0"/>
        <v>Ben Liesner</v>
      </c>
      <c r="D17" s="62" t="s">
        <v>21</v>
      </c>
      <c r="E17" s="62">
        <v>2015</v>
      </c>
      <c r="F17" s="62">
        <v>4.93</v>
      </c>
      <c r="G17" s="62" t="e">
        <f>VLOOKUP(C17,Teilnehmer!$A$1:$A$200,1,FALSE())</f>
        <v>#N/A</v>
      </c>
      <c r="H17" s="62">
        <f t="shared" si="1"/>
        <v>1</v>
      </c>
    </row>
    <row r="18" spans="1:8" x14ac:dyDescent="0.3">
      <c r="A18" s="62" t="s">
        <v>132</v>
      </c>
      <c r="B18" s="62" t="s">
        <v>133</v>
      </c>
      <c r="C18" s="62" t="str">
        <f t="shared" si="0"/>
        <v>Hannes Wilhelm</v>
      </c>
      <c r="D18" s="62" t="s">
        <v>21</v>
      </c>
      <c r="E18" s="62">
        <v>2015</v>
      </c>
      <c r="F18" s="62">
        <v>4.5999999999999996</v>
      </c>
      <c r="G18" s="62" t="e">
        <f>VLOOKUP(C18,Teilnehmer!$A$1:$A$200,1,FALSE())</f>
        <v>#N/A</v>
      </c>
      <c r="H18" s="62">
        <f t="shared" si="1"/>
        <v>0</v>
      </c>
    </row>
    <row r="19" spans="1:8" x14ac:dyDescent="0.3">
      <c r="A19" s="62" t="s">
        <v>57</v>
      </c>
      <c r="B19" s="62" t="s">
        <v>58</v>
      </c>
      <c r="C19" s="62" t="str">
        <f t="shared" si="0"/>
        <v>Ben Wierzchucki</v>
      </c>
      <c r="D19" s="62" t="s">
        <v>21</v>
      </c>
      <c r="E19" s="62">
        <v>2015</v>
      </c>
      <c r="F19" s="62">
        <v>4.2</v>
      </c>
      <c r="G19" s="62" t="e">
        <f>VLOOKUP(C19,Teilnehmer!$A$1:$A$200,1,FALSE())</f>
        <v>#N/A</v>
      </c>
      <c r="H19" s="62">
        <f t="shared" si="1"/>
        <v>1</v>
      </c>
    </row>
    <row r="20" spans="1:8" x14ac:dyDescent="0.3">
      <c r="A20" s="62" t="s">
        <v>59</v>
      </c>
      <c r="B20" s="62" t="s">
        <v>60</v>
      </c>
      <c r="C20" s="62" t="str">
        <f t="shared" si="0"/>
        <v>Marlon Rausch</v>
      </c>
      <c r="D20" s="62" t="s">
        <v>21</v>
      </c>
      <c r="E20" s="62">
        <v>2015</v>
      </c>
      <c r="F20" s="62">
        <v>3.16</v>
      </c>
      <c r="G20" s="62" t="e">
        <f>VLOOKUP(C20,Teilnehmer!$A$1:$A$200,1,FALSE())</f>
        <v>#N/A</v>
      </c>
      <c r="H20" s="62">
        <f t="shared" si="1"/>
        <v>0</v>
      </c>
    </row>
    <row r="21" spans="1:8" x14ac:dyDescent="0.3">
      <c r="A21" s="62" t="s">
        <v>72</v>
      </c>
      <c r="B21" s="62" t="s">
        <v>73</v>
      </c>
      <c r="C21" s="62" t="str">
        <f t="shared" si="0"/>
        <v>Ida Weiland</v>
      </c>
      <c r="D21" s="62" t="s">
        <v>22</v>
      </c>
      <c r="E21" s="62">
        <v>2014</v>
      </c>
      <c r="F21" s="62">
        <v>6.67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s="62" t="s">
        <v>74</v>
      </c>
      <c r="B22" s="62" t="s">
        <v>75</v>
      </c>
      <c r="C22" s="62" t="str">
        <f t="shared" si="0"/>
        <v>Ella Renker</v>
      </c>
      <c r="D22" s="62" t="s">
        <v>22</v>
      </c>
      <c r="E22" s="62">
        <v>2014</v>
      </c>
      <c r="F22" s="62">
        <v>6.39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s="62" t="s">
        <v>70</v>
      </c>
      <c r="B23" s="62" t="s">
        <v>71</v>
      </c>
      <c r="C23" s="62" t="str">
        <f t="shared" si="0"/>
        <v>Pauline Heiß</v>
      </c>
      <c r="D23" s="62" t="s">
        <v>22</v>
      </c>
      <c r="E23" s="62">
        <v>2014</v>
      </c>
      <c r="F23" s="62">
        <v>6.35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s="62" t="s">
        <v>64</v>
      </c>
      <c r="B24" s="62" t="s">
        <v>65</v>
      </c>
      <c r="C24" s="62" t="str">
        <f t="shared" si="0"/>
        <v>Emmi Illgen</v>
      </c>
      <c r="D24" s="62" t="s">
        <v>22</v>
      </c>
      <c r="E24" s="62">
        <v>2014</v>
      </c>
      <c r="F24" s="62">
        <v>6.23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s="62" t="s">
        <v>66</v>
      </c>
      <c r="B25" s="62" t="s">
        <v>67</v>
      </c>
      <c r="C25" s="62" t="str">
        <f t="shared" si="0"/>
        <v>Nora Pettermann</v>
      </c>
      <c r="D25" s="62" t="s">
        <v>22</v>
      </c>
      <c r="E25" s="62">
        <v>2014</v>
      </c>
      <c r="F25" s="62">
        <v>6.14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s="62" t="s">
        <v>68</v>
      </c>
      <c r="B26" s="62" t="s">
        <v>69</v>
      </c>
      <c r="C26" s="62" t="str">
        <f t="shared" si="0"/>
        <v>Liel Möller</v>
      </c>
      <c r="D26" s="62" t="s">
        <v>22</v>
      </c>
      <c r="E26" s="62">
        <v>2014</v>
      </c>
      <c r="F26" s="62">
        <v>6.06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s="62" t="s">
        <v>107</v>
      </c>
      <c r="B27" s="62" t="s">
        <v>121</v>
      </c>
      <c r="C27" s="62" t="str">
        <f t="shared" si="0"/>
        <v>Lotte Kurz</v>
      </c>
      <c r="D27" s="62" t="s">
        <v>22</v>
      </c>
      <c r="E27" s="62">
        <v>2014</v>
      </c>
      <c r="F27" s="62">
        <v>5.83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s="62" t="s">
        <v>81</v>
      </c>
      <c r="B28" s="62" t="s">
        <v>82</v>
      </c>
      <c r="C28" s="62" t="str">
        <f t="shared" si="0"/>
        <v>Marie Scheuermann</v>
      </c>
      <c r="D28" s="62" t="s">
        <v>22</v>
      </c>
      <c r="E28" s="62">
        <v>2014</v>
      </c>
      <c r="F28" s="62">
        <v>5.7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s="62" t="s">
        <v>53</v>
      </c>
      <c r="B29" s="62" t="s">
        <v>78</v>
      </c>
      <c r="C29" s="62" t="str">
        <f t="shared" si="0"/>
        <v>Hanna Schmidt</v>
      </c>
      <c r="D29" s="62" t="s">
        <v>22</v>
      </c>
      <c r="E29" s="62">
        <v>2014</v>
      </c>
      <c r="F29" s="62">
        <v>5.68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s="62" t="s">
        <v>76</v>
      </c>
      <c r="B30" s="62" t="s">
        <v>77</v>
      </c>
      <c r="C30" s="62" t="str">
        <f t="shared" si="0"/>
        <v>Lina Wicke</v>
      </c>
      <c r="D30" s="62" t="s">
        <v>22</v>
      </c>
      <c r="E30" s="62">
        <v>2014</v>
      </c>
      <c r="F30" s="62">
        <v>3.85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s="62" t="s">
        <v>87</v>
      </c>
      <c r="B31" s="62" t="s">
        <v>82</v>
      </c>
      <c r="C31" s="62" t="str">
        <f t="shared" si="0"/>
        <v>Marie Kimpel</v>
      </c>
      <c r="D31" s="62" t="s">
        <v>22</v>
      </c>
      <c r="E31" s="62">
        <v>2015</v>
      </c>
      <c r="F31" s="62">
        <v>7.89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s="62" t="s">
        <v>88</v>
      </c>
      <c r="B32" s="62" t="s">
        <v>89</v>
      </c>
      <c r="C32" s="62" t="str">
        <f t="shared" si="0"/>
        <v>Franziska Stark</v>
      </c>
      <c r="D32" s="62" t="s">
        <v>22</v>
      </c>
      <c r="E32" s="62">
        <v>2015</v>
      </c>
      <c r="F32" s="62">
        <v>6.47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s="62" t="s">
        <v>102</v>
      </c>
      <c r="B33" s="62" t="s">
        <v>103</v>
      </c>
      <c r="C33" s="62" t="str">
        <f t="shared" si="0"/>
        <v>Amelie Maiwald</v>
      </c>
      <c r="D33" s="62" t="s">
        <v>22</v>
      </c>
      <c r="E33" s="62">
        <v>2015</v>
      </c>
      <c r="F33" s="62">
        <v>6.4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s="62" t="s">
        <v>119</v>
      </c>
      <c r="B34" s="62" t="s">
        <v>120</v>
      </c>
      <c r="C34" s="62" t="str">
        <f t="shared" si="0"/>
        <v>Lena Zielinski</v>
      </c>
      <c r="D34" s="62" t="s">
        <v>22</v>
      </c>
      <c r="E34" s="62">
        <v>2015</v>
      </c>
      <c r="F34" s="62">
        <v>6.28</v>
      </c>
      <c r="G34" s="62" t="e">
        <f>VLOOKUP(C34,Teilnehmer!$A$1:$A$200,1,FALSE())</f>
        <v>#N/A</v>
      </c>
      <c r="H34" s="62">
        <f t="shared" si="1"/>
        <v>0</v>
      </c>
    </row>
    <row r="35" spans="1:8" x14ac:dyDescent="0.3">
      <c r="A35" s="62" t="s">
        <v>106</v>
      </c>
      <c r="B35" s="62" t="s">
        <v>77</v>
      </c>
      <c r="C35" s="62" t="str">
        <f t="shared" si="0"/>
        <v>Lina Burgschweiger</v>
      </c>
      <c r="D35" s="62" t="s">
        <v>22</v>
      </c>
      <c r="E35" s="62">
        <v>2015</v>
      </c>
      <c r="F35" s="62">
        <v>6.05</v>
      </c>
      <c r="G35" s="62" t="e">
        <f>VLOOKUP(C35,Teilnehmer!$A$1:$A$200,1,FALSE())</f>
        <v>#N/A</v>
      </c>
      <c r="H35" s="62">
        <f t="shared" si="1"/>
        <v>1</v>
      </c>
    </row>
    <row r="36" spans="1:8" x14ac:dyDescent="0.3">
      <c r="A36" s="62" t="s">
        <v>83</v>
      </c>
      <c r="B36" s="62" t="s">
        <v>84</v>
      </c>
      <c r="C36" s="62" t="str">
        <f t="shared" si="0"/>
        <v>Paula Weppler</v>
      </c>
      <c r="D36" s="62" t="s">
        <v>22</v>
      </c>
      <c r="E36" s="62">
        <v>2015</v>
      </c>
      <c r="F36" s="62">
        <v>5.87</v>
      </c>
      <c r="G36" s="62" t="e">
        <f>VLOOKUP(C36,Teilnehmer!$A$1:$A$200,1,FALSE())</f>
        <v>#N/A</v>
      </c>
      <c r="H36" s="62">
        <f t="shared" si="1"/>
        <v>0</v>
      </c>
    </row>
    <row r="37" spans="1:8" x14ac:dyDescent="0.3">
      <c r="A37" s="62" t="s">
        <v>94</v>
      </c>
      <c r="B37" s="62" t="s">
        <v>95</v>
      </c>
      <c r="C37" s="62" t="str">
        <f t="shared" si="0"/>
        <v>Valerie Röhrig</v>
      </c>
      <c r="D37" s="62" t="s">
        <v>22</v>
      </c>
      <c r="E37" s="62">
        <v>2015</v>
      </c>
      <c r="F37" s="62">
        <v>5.85</v>
      </c>
      <c r="G37" s="62" t="e">
        <f>VLOOKUP(C37,Teilnehmer!$A$1:$A$200,1,FALSE())</f>
        <v>#N/A</v>
      </c>
      <c r="H37" s="62">
        <f t="shared" si="1"/>
        <v>1</v>
      </c>
    </row>
    <row r="38" spans="1:8" x14ac:dyDescent="0.3">
      <c r="A38" s="62" t="s">
        <v>90</v>
      </c>
      <c r="B38" s="62" t="s">
        <v>91</v>
      </c>
      <c r="C38" s="62" t="str">
        <f t="shared" si="0"/>
        <v>Finja Dickert</v>
      </c>
      <c r="D38" s="62" t="s">
        <v>22</v>
      </c>
      <c r="E38" s="62">
        <v>2015</v>
      </c>
      <c r="F38" s="62">
        <v>5.59</v>
      </c>
      <c r="G38" s="62" t="e">
        <f>VLOOKUP(C38,Teilnehmer!$A$1:$A$200,1,FALSE())</f>
        <v>#N/A</v>
      </c>
      <c r="H38" s="62">
        <f t="shared" si="1"/>
        <v>0</v>
      </c>
    </row>
    <row r="39" spans="1:8" x14ac:dyDescent="0.3">
      <c r="A39" s="62" t="s">
        <v>124</v>
      </c>
      <c r="B39" s="62" t="s">
        <v>125</v>
      </c>
      <c r="C39" s="62" t="str">
        <f t="shared" si="0"/>
        <v>Mathilda Kraft</v>
      </c>
      <c r="D39" s="62" t="s">
        <v>22</v>
      </c>
      <c r="E39" s="62">
        <v>2015</v>
      </c>
      <c r="F39" s="62">
        <v>5.27</v>
      </c>
      <c r="G39" s="62" t="e">
        <f>VLOOKUP(C39,Teilnehmer!$A$1:$A$200,1,FALSE())</f>
        <v>#N/A</v>
      </c>
      <c r="H39" s="62">
        <f t="shared" si="1"/>
        <v>1</v>
      </c>
    </row>
    <row r="40" spans="1:8" x14ac:dyDescent="0.3">
      <c r="A40" s="62" t="s">
        <v>127</v>
      </c>
      <c r="B40" s="62" t="s">
        <v>128</v>
      </c>
      <c r="C40" s="62" t="str">
        <f t="shared" si="0"/>
        <v>Sophie Eydt</v>
      </c>
      <c r="D40" s="62" t="s">
        <v>22</v>
      </c>
      <c r="E40" s="62">
        <v>2015</v>
      </c>
      <c r="F40" s="62">
        <v>5.12</v>
      </c>
      <c r="G40" s="62" t="e">
        <f>VLOOKUP(C40,Teilnehmer!$A$1:$A$200,1,FALSE())</f>
        <v>#N/A</v>
      </c>
      <c r="H40" s="62">
        <f t="shared" si="1"/>
        <v>0</v>
      </c>
    </row>
    <row r="41" spans="1:8" x14ac:dyDescent="0.3">
      <c r="A41" s="62" t="s">
        <v>129</v>
      </c>
      <c r="B41" s="62" t="s">
        <v>130</v>
      </c>
      <c r="C41" s="62" t="str">
        <f t="shared" si="0"/>
        <v>Leila Trabes</v>
      </c>
      <c r="D41" s="62" t="s">
        <v>22</v>
      </c>
      <c r="E41" s="62">
        <v>2015</v>
      </c>
      <c r="F41" s="62">
        <v>5.05</v>
      </c>
      <c r="G41" s="62" t="e">
        <f>VLOOKUP(C41,Teilnehmer!$A$1:$A$200,1,FALSE())</f>
        <v>#N/A</v>
      </c>
      <c r="H41" s="62">
        <f t="shared" si="1"/>
        <v>1</v>
      </c>
    </row>
    <row r="42" spans="1:8" x14ac:dyDescent="0.3">
      <c r="A42" s="62" t="s">
        <v>85</v>
      </c>
      <c r="B42" s="62" t="s">
        <v>86</v>
      </c>
      <c r="C42" s="62" t="str">
        <f t="shared" si="0"/>
        <v>Emma Zimmermann</v>
      </c>
      <c r="D42" s="62" t="s">
        <v>22</v>
      </c>
      <c r="E42" s="62">
        <v>2015</v>
      </c>
      <c r="F42" s="62">
        <v>4.9000000000000004</v>
      </c>
      <c r="G42" s="62" t="e">
        <f>VLOOKUP(C42,Teilnehmer!$A$1:$A$200,1,FALSE())</f>
        <v>#N/A</v>
      </c>
      <c r="H42" s="62">
        <f t="shared" si="1"/>
        <v>0</v>
      </c>
    </row>
    <row r="43" spans="1:8" x14ac:dyDescent="0.3">
      <c r="A43" s="62" t="s">
        <v>110</v>
      </c>
      <c r="B43" s="62" t="s">
        <v>111</v>
      </c>
      <c r="C43" s="62" t="str">
        <f t="shared" si="0"/>
        <v>Leonie Retzlaff</v>
      </c>
      <c r="D43" s="62" t="s">
        <v>22</v>
      </c>
      <c r="E43" s="62">
        <v>2015</v>
      </c>
      <c r="F43" s="62">
        <v>4.4800000000000004</v>
      </c>
      <c r="G43" s="62" t="e">
        <f>VLOOKUP(C43,Teilnehmer!$A$1:$A$200,1,FALSE())</f>
        <v>#N/A</v>
      </c>
      <c r="H43" s="62">
        <f t="shared" si="1"/>
        <v>1</v>
      </c>
    </row>
    <row r="44" spans="1:8" x14ac:dyDescent="0.3">
      <c r="A44" s="62" t="s">
        <v>134</v>
      </c>
      <c r="B44" s="62" t="s">
        <v>135</v>
      </c>
      <c r="C44" s="62" t="str">
        <f t="shared" si="0"/>
        <v>Charlotte Loll</v>
      </c>
      <c r="D44" s="62" t="s">
        <v>22</v>
      </c>
      <c r="E44" s="62">
        <v>2015</v>
      </c>
      <c r="F44" s="62">
        <v>4.2699999999999996</v>
      </c>
      <c r="G44" s="62" t="e">
        <f>VLOOKUP(C44,Teilnehmer!$A$1:$A$200,1,FALSE())</f>
        <v>#N/A</v>
      </c>
      <c r="H44" s="62">
        <f t="shared" si="1"/>
        <v>0</v>
      </c>
    </row>
    <row r="45" spans="1:8" x14ac:dyDescent="0.3">
      <c r="A45" s="62" t="s">
        <v>104</v>
      </c>
      <c r="B45" s="62" t="s">
        <v>105</v>
      </c>
      <c r="C45" s="62" t="str">
        <f t="shared" si="0"/>
        <v>Leana Hainbuch</v>
      </c>
      <c r="D45" s="62" t="s">
        <v>22</v>
      </c>
      <c r="E45" s="62">
        <v>2015</v>
      </c>
      <c r="F45" s="62">
        <v>4.1500000000000004</v>
      </c>
      <c r="G45" s="62" t="e">
        <f>VLOOKUP(C45,Teilnehmer!$A$1:$A$200,1,FALSE())</f>
        <v>#N/A</v>
      </c>
      <c r="H45" s="62">
        <f t="shared" si="1"/>
        <v>1</v>
      </c>
    </row>
    <row r="46" spans="1:8" x14ac:dyDescent="0.3">
      <c r="A46" s="62" t="s">
        <v>136</v>
      </c>
      <c r="B46" s="62" t="s">
        <v>77</v>
      </c>
      <c r="C46" s="62" t="str">
        <f t="shared" si="0"/>
        <v>Lina Berger</v>
      </c>
      <c r="D46" s="62" t="s">
        <v>22</v>
      </c>
      <c r="E46" s="62">
        <v>2015</v>
      </c>
      <c r="F46" s="62">
        <v>4.1100000000000003</v>
      </c>
      <c r="G46" s="62" t="e">
        <f>VLOOKUP(C46,Teilnehmer!$A$1:$A$200,1,FALSE())</f>
        <v>#N/A</v>
      </c>
      <c r="H46" s="62">
        <f t="shared" si="1"/>
        <v>0</v>
      </c>
    </row>
    <row r="47" spans="1:8" x14ac:dyDescent="0.3">
      <c r="A47" s="62" t="s">
        <v>100</v>
      </c>
      <c r="B47" s="62" t="s">
        <v>101</v>
      </c>
      <c r="C47" s="62" t="str">
        <f t="shared" si="0"/>
        <v>Marta Bugge</v>
      </c>
      <c r="D47" s="62" t="s">
        <v>22</v>
      </c>
      <c r="E47" s="62">
        <v>2015</v>
      </c>
      <c r="F47" s="62">
        <v>4.04</v>
      </c>
      <c r="G47" s="62" t="e">
        <f>VLOOKUP(C47,Teilnehmer!$A$1:$A$200,1,FALSE())</f>
        <v>#N/A</v>
      </c>
      <c r="H47" s="62">
        <f t="shared" si="1"/>
        <v>1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EBAF-7ECE-4DFF-8571-A3F5E7E31B98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347</v>
      </c>
      <c r="B4" s="28" t="s">
        <v>22</v>
      </c>
      <c r="C4" s="28">
        <v>2017</v>
      </c>
      <c r="D4" s="28" t="s">
        <v>408</v>
      </c>
      <c r="E4" s="38">
        <f t="shared" ref="E4:E46" si="0">IF(F4=0,"",RANK(F4,$F$4:$F$60,0))</f>
        <v>1</v>
      </c>
      <c r="F4" s="30">
        <f>SUM(LARGE(H4:U4,{1;2;3;4;5;6;7;8;9}))</f>
        <v>191</v>
      </c>
      <c r="G4" s="31">
        <f t="shared" ref="G4:G46" si="1">COUNTIF(H4:U4,"&gt;0")</f>
        <v>4</v>
      </c>
      <c r="H4" s="32">
        <f t="shared" ref="H4:H46" si="2">X4</f>
        <v>49</v>
      </c>
      <c r="I4" s="30">
        <f t="shared" ref="I4:I46" si="3">AA4</f>
        <v>46</v>
      </c>
      <c r="J4" s="32">
        <f t="shared" ref="J4:J46" si="4">AD4</f>
        <v>0</v>
      </c>
      <c r="K4" s="30">
        <f t="shared" ref="K4:K46" si="5">AG4</f>
        <v>0</v>
      </c>
      <c r="L4" s="33">
        <f t="shared" ref="L4:L46" si="6">AJ4</f>
        <v>0</v>
      </c>
      <c r="M4" s="34">
        <f t="shared" ref="M4:M46" si="7">AM4</f>
        <v>0</v>
      </c>
      <c r="N4" s="35">
        <f t="shared" ref="N4:N46" si="8">AP4</f>
        <v>50</v>
      </c>
      <c r="O4" s="36">
        <f t="shared" ref="O4:O46" si="9">AS4</f>
        <v>46</v>
      </c>
      <c r="P4" s="32">
        <f t="shared" ref="P4:P46" si="10">AV4</f>
        <v>0</v>
      </c>
      <c r="Q4" s="30">
        <f t="shared" ref="Q4:Q46" si="11">AY4</f>
        <v>0</v>
      </c>
      <c r="R4" s="50"/>
      <c r="S4" s="45"/>
      <c r="T4" s="32">
        <f t="shared" ref="T4:T46" si="12">BB4</f>
        <v>0</v>
      </c>
      <c r="U4" s="30">
        <f t="shared" ref="U4:U46" si="13">BE4</f>
        <v>0</v>
      </c>
      <c r="V4" s="37">
        <f t="array" ref="V4">IF(ISBLANK(ALS_1!$A$2),100,IF(ISBLANK(A4),100,IF((OR(EXACT(A4,ALS_1!$C$2:$C$104))),VLOOKUP(A4,ALS_1!$C$2:$I$104,4,FALSE()))))</f>
        <v>7.06</v>
      </c>
      <c r="W4" s="38">
        <f t="shared" ref="W4:W46" si="14">IF(V4=FALSE,51,IF(V4&gt;=100,51,RANK(V4,$V$4:$V$60,1)))</f>
        <v>2</v>
      </c>
      <c r="X4" s="30">
        <f>VLOOKUP(W4,Punktezuordnung!$A$2:$B$52,2,FALSE())</f>
        <v>49</v>
      </c>
      <c r="Y4" s="39" cm="1">
        <f t="array" ref="Y4">IF(ISBLANK(ALS_2!$A$2),0,IF(ISBLANK(A4),0,IF((OR(EXACT(A4,ALS_2!$C$2:$C$104))),VLOOKUP(A4,ALS_2!$C$2:$I$104,4,FALSE()))))</f>
        <v>53</v>
      </c>
      <c r="Z4" s="38">
        <f t="shared" ref="Z4:Z46" si="15">IF(Y4=FALSE,51,IF(Y4&lt;=0,51,RANK(Y4,$Y$4:$Y$60,0)))</f>
        <v>5</v>
      </c>
      <c r="AA4" s="30">
        <f>VLOOKUP(Z4,Punktezuordnung!$A$2:$B$52,2,FALSE())</f>
        <v>46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46" si="16">IF(AB4=FALSE,51,IF(AB4&gt;=100,51,RANK(AB4,$AB$4:$AB$60,1)))</f>
        <v>51</v>
      </c>
      <c r="AD4" s="30">
        <f>VLOOKUP(AC4,Punktezuordnung!$A$2:$B$52,2,FALSE())</f>
        <v>0</v>
      </c>
      <c r="AE4" s="41">
        <f t="array" ref="AE4">IF(ISBLANK(FRI_2!$A$2),0,IF(ISBLANK(A4),0,IF((OR(EXACT(A4,FRI_2!$C$2:$C$150))),VLOOKUP(A4,FRI_2!$C$2:$I$150,4,FALSE()))))</f>
        <v>0</v>
      </c>
      <c r="AF4" s="38">
        <f>IF(AE4&lt;=0,51,RANK(AE4,$AE$4:$AE$60,0))</f>
        <v>51</v>
      </c>
      <c r="AG4" s="30">
        <f>VLOOKUP(AF4,Punktezuordnung!$A$2:$B$52,2,FALSE())</f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46" si="17">IF(AH4=FALSE,51,IF(AH4&lt;=0,51,RANK(AH4,$AH$4:$AH$60,0)))</f>
        <v>51</v>
      </c>
      <c r="AJ4" s="30">
        <f>VLOOKUP(AI4,Punktezuordnung!$A$2:$B$52,2,FALSE())</f>
        <v>0</v>
      </c>
      <c r="AK4" s="44">
        <f t="array" ref="AK4">IF(ISBLANK(LAT_2!$A$2),0,IF(ISBLANK(A4),0,IF((OR(EXACT(A4,LAT_2!$C$2:$C$154))),VLOOKUP(A4,LAT_2!$C$2:$I$154,4,FALSE()))))</f>
        <v>0</v>
      </c>
      <c r="AL4" s="38">
        <f t="shared" ref="AL4:AL46" si="18">IF(AK4=FALSE,51,IF(AK4&lt;=0,51,RANK(AK4,$AK$4:$AK$49,0)))</f>
        <v>51</v>
      </c>
      <c r="AM4" s="30">
        <f>VLOOKUP(AL4,Punktezuordnung!$A$2:$B$52,2,FALSE())</f>
        <v>0</v>
      </c>
      <c r="AN4" s="40">
        <f t="array" ref="AN4">IF(ISBLANK(NIA_1!$A$2),1000,IF(ISBLANK(A4),1000,IF((OR(EXACT(A4,NIA_1!$C$2:$C$200))),VLOOKUP(A4,NIA_1!$C$2:$I$200,4,FALSE()))))</f>
        <v>236.05</v>
      </c>
      <c r="AO4" s="38">
        <f t="shared" ref="AO4:AO46" si="19">IF(AN4=FALSE,51,IF(AN4=1000,51,RANK(AN4,$AN$4:$AN$60,1)))</f>
        <v>1</v>
      </c>
      <c r="AP4" s="70">
        <f>VLOOKUP(AO4,[1]Punktezuordnung!$A$2:$B$52,2,FALSE())</f>
        <v>50</v>
      </c>
      <c r="AQ4" s="46">
        <f t="array" ref="AQ4">IF(ISBLANK(NIA_2!$A$2),0,IF(ISBLANK(A4),0,IF((OR(EXACT(A4,NIA_2!$C$2:$C$200))),VLOOKUP(A4,NIA_2!$C$2:$I$200,4,FALSE()))))</f>
        <v>46</v>
      </c>
      <c r="AR4" s="38">
        <f t="shared" ref="AR4:AR46" si="20">IF(AQ4=FALSE,51,IF(AQ4&lt;=0,51,RANK(AQ4,$AQ$4:$AQ$49,0)))</f>
        <v>5</v>
      </c>
      <c r="AS4" s="30">
        <f>VLOOKUP(AR4,Punktezuordnung!$A$2:$B$52,2,FALSE())</f>
        <v>46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46" si="21">IF(AT4=FALSE,51,IF(AT4&lt;=0,51,RANK(AT4,$AT$4:$AT$49,0)))</f>
        <v>51</v>
      </c>
      <c r="AV4" s="30">
        <f>VLOOKUP(AU4,Punktezuordnung!$A$2:$B$52,2,FALSE())</f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46" si="22">IF(AW4=FALSE,51,IF(AW4&lt;=0,51,RANK(AW4,$AW$4:$AW$49,0)))</f>
        <v>51</v>
      </c>
      <c r="AY4" s="30">
        <f>VLOOKUP(AX4,Punktezuordnung!$A$2:$B$52,2,FALSE())</f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46" si="23">IF(AZ4=FALSE,51,IF(AZ4&gt;=100,51,RANK(AZ4,$AZ$4:$AZ$60,1)))</f>
        <v>51</v>
      </c>
      <c r="BB4" s="30">
        <f>VLOOKUP(BA4,Punktezuordnung!$A$2:$B$52,2,FALSE())</f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46" si="24">IF(BC4=FALSE,51,IF(BC4&lt;=0,51,RANK(BC4,$BC$4:$BC$60,0)))</f>
        <v>51</v>
      </c>
      <c r="BE4" s="30">
        <f>VLOOKUP(BD4,Punktezuordnung!$A$2:$B$52,2,FALSE())</f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46" si="25">IF(BF4=FALSE,51,IF(BF4&gt;=100,51,RANK(BF4,$AZ$4:$AZ$60,1)))</f>
        <v>51</v>
      </c>
      <c r="BH4" s="30">
        <f>VLOOKUP(BG4,Punktezuordnung!$A$2:$B$52,2,FALSE())</f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46" si="26">IF(BI4=FALSE,51,IF(BI4&lt;=0,51,RANK(BI4,$BC$4:$BC$60,0)))</f>
        <v>51</v>
      </c>
      <c r="BK4" s="30">
        <f>VLOOKUP(BJ4,Punktezuordnung!$A$2:$B$52,2,FALSE())</f>
        <v>0</v>
      </c>
    </row>
    <row r="5" spans="1:63" x14ac:dyDescent="0.3">
      <c r="A5" s="28" t="s">
        <v>350</v>
      </c>
      <c r="B5" s="28" t="s">
        <v>22</v>
      </c>
      <c r="C5" s="28">
        <v>2017</v>
      </c>
      <c r="D5" s="28" t="s">
        <v>407</v>
      </c>
      <c r="E5" s="38">
        <f t="shared" si="0"/>
        <v>2</v>
      </c>
      <c r="F5" s="30">
        <f>SUM(LARGE(H5:U5,{1;2;3;4;5;6;7;8;9}))</f>
        <v>190</v>
      </c>
      <c r="G5" s="49">
        <f t="shared" si="1"/>
        <v>4</v>
      </c>
      <c r="H5" s="50">
        <f t="shared" si="2"/>
        <v>46</v>
      </c>
      <c r="I5" s="45">
        <f t="shared" si="3"/>
        <v>46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49</v>
      </c>
      <c r="O5" s="36">
        <f t="shared" si="9"/>
        <v>49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IF(ISBLANK(ALS_1!$A$2),100,IF(ISBLANK(A5),100,IF((OR(EXACT(A5,ALS_1!$C$2:$C$104))),VLOOKUP(A5,ALS_1!$C$2:$I$104,4,FALSE()))))</f>
        <v>7.38</v>
      </c>
      <c r="W5" s="38">
        <f t="shared" si="14"/>
        <v>5</v>
      </c>
      <c r="X5" s="30">
        <f>VLOOKUP(W5,Punktezuordnung!$A$2:$B$52,2,FALSE())</f>
        <v>46</v>
      </c>
      <c r="Y5" s="39" cm="1">
        <f t="array" ref="Y5">IF(ISBLANK(ALS_2!$A$2),0,IF(ISBLANK(A5),0,IF((OR(EXACT(A5,ALS_2!$C$2:$C$104))),VLOOKUP(A5,ALS_2!$C$2:$I$104,4,FALSE()))))</f>
        <v>53</v>
      </c>
      <c r="Z5" s="38">
        <f t="shared" si="15"/>
        <v>5</v>
      </c>
      <c r="AA5" s="30">
        <f>VLOOKUP(Z5,Punktezuordnung!$A$2:$B$52,2,FALSE())</f>
        <v>46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f>VLOOKUP(AC5,Punktezuordnung!$A$2:$B$52,2,FALSE())</f>
        <v>0</v>
      </c>
      <c r="AE5" s="41">
        <f t="array" ref="AE5">IF(ISBLANK(FRI_2!$A$2),0,IF(ISBLANK(A5),0,IF((OR(EXACT(A5,FRI_2!$C$2:$C$150))),VLOOKUP(A5,FRI_2!$C$2:$I$150,4,FALSE()))))</f>
        <v>0</v>
      </c>
      <c r="AF5" s="38">
        <f t="shared" ref="AF5:AF46" si="27">IF(AE5=FALSE,51,IF(AE5&lt;=0,51,RANK(AE5,$AE$4:$AE$60,0)))</f>
        <v>51</v>
      </c>
      <c r="AG5" s="30">
        <f>VLOOKUP(AF5,Punktezuordnung!$A$2:$B$52,2,FALSE())</f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7"/>
        <v>51</v>
      </c>
      <c r="AJ5" s="30">
        <f>VLOOKUP(AI5,Punktezuordnung!$A$2:$B$52,2,FALSE())</f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8"/>
        <v>51</v>
      </c>
      <c r="AM5" s="30">
        <f>VLOOKUP(AL5,Punktezuordnung!$A$2:$B$52,2,FALSE())</f>
        <v>0</v>
      </c>
      <c r="AN5" s="40">
        <f t="array" ref="AN5">IF(ISBLANK(NIA_1!$A$2),1000,IF(ISBLANK(A5),1000,IF((OR(EXACT(A5,NIA_1!$C$2:$C$200))),VLOOKUP(A5,NIA_1!$C$2:$I$200,4,FALSE()))))</f>
        <v>237.86</v>
      </c>
      <c r="AO5" s="38">
        <f t="shared" si="19"/>
        <v>2</v>
      </c>
      <c r="AP5" s="70">
        <f>VLOOKUP(AO5,[1]Punktezuordnung!$A$2:$B$52,2,FALSE())</f>
        <v>49</v>
      </c>
      <c r="AQ5" s="46">
        <f t="array" ref="AQ5">IF(ISBLANK(NIA_2!$A$2),0,IF(ISBLANK(A5),0,IF((OR(EXACT(A5,NIA_2!$C$2:$C$200))),VLOOKUP(A5,NIA_2!$C$2:$I$200,4,FALSE()))))</f>
        <v>49</v>
      </c>
      <c r="AR5" s="38">
        <f t="shared" si="20"/>
        <v>2</v>
      </c>
      <c r="AS5" s="30">
        <f>VLOOKUP(AR5,Punktezuordnung!$A$2:$B$52,2,FALSE())</f>
        <v>49</v>
      </c>
      <c r="AT5" s="42">
        <f t="array" ref="AT5">IF(ISBLANK(STO_1!$A$2),0,IF(ISBLANK(A5),0,IF((OR(EXACT(A5,STO_1!$C$2:$C$149))),VLOOKUP(A5,STO_1!$C$2:$I$149,4,FALSE()))))</f>
        <v>0</v>
      </c>
      <c r="AU5" s="38">
        <f t="shared" si="21"/>
        <v>51</v>
      </c>
      <c r="AV5" s="30">
        <f>VLOOKUP(AU5,Punktezuordnung!$A$2:$B$52,2,FALSE())</f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2"/>
        <v>51</v>
      </c>
      <c r="AY5" s="30">
        <f>VLOOKUP(AX5,Punktezuordnung!$A$2:$B$52,2,FALSE())</f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3"/>
        <v>51</v>
      </c>
      <c r="BB5" s="30">
        <f>VLOOKUP(BA5,Punktezuordnung!$A$2:$B$52,2,FALSE())</f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4"/>
        <v>51</v>
      </c>
      <c r="BE5" s="30">
        <f>VLOOKUP(BD5,Punktezuordnung!$A$2:$B$52,2,FALSE())</f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5"/>
        <v>51</v>
      </c>
      <c r="BH5" s="30">
        <f>VLOOKUP(BG5,Punktezuordnung!$A$2:$B$52,2,FALSE())</f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6"/>
        <v>51</v>
      </c>
      <c r="BK5" s="30">
        <f>VLOOKUP(BJ5,Punktezuordnung!$A$2:$B$52,2,FALSE())</f>
        <v>0</v>
      </c>
    </row>
    <row r="6" spans="1:63" x14ac:dyDescent="0.3">
      <c r="A6" s="28" t="s">
        <v>346</v>
      </c>
      <c r="B6" s="28" t="s">
        <v>22</v>
      </c>
      <c r="C6" s="28">
        <v>2017</v>
      </c>
      <c r="D6" s="28" t="s">
        <v>407</v>
      </c>
      <c r="E6" s="38">
        <f t="shared" si="0"/>
        <v>3</v>
      </c>
      <c r="F6" s="30">
        <f>SUM(LARGE(H6:U6,{1;2;3;4;5;6;7;8;9}))</f>
        <v>184</v>
      </c>
      <c r="G6" s="49">
        <f t="shared" si="1"/>
        <v>4</v>
      </c>
      <c r="H6" s="50">
        <f t="shared" si="2"/>
        <v>50</v>
      </c>
      <c r="I6" s="45">
        <f t="shared" si="3"/>
        <v>44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44</v>
      </c>
      <c r="O6" s="36">
        <f t="shared" si="9"/>
        <v>46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IF(ISBLANK(ALS_1!$A$2),100,IF(ISBLANK(A6),100,IF((OR(EXACT(A6,ALS_1!$C$2:$C$104))),VLOOKUP(A6,ALS_1!$C$2:$I$104,4,FALSE()))))</f>
        <v>6.92</v>
      </c>
      <c r="W6" s="38">
        <f t="shared" si="14"/>
        <v>1</v>
      </c>
      <c r="X6" s="30">
        <f>VLOOKUP(W6,Punktezuordnung!$A$2:$B$52,2,FALSE())</f>
        <v>50</v>
      </c>
      <c r="Y6" s="39" cm="1">
        <f t="array" ref="Y6">IF(ISBLANK(ALS_2!$A$2),0,IF(ISBLANK(A6),0,IF((OR(EXACT(A6,ALS_2!$C$2:$C$104))),VLOOKUP(A6,ALS_2!$C$2:$I$104,4,FALSE()))))</f>
        <v>48</v>
      </c>
      <c r="Z6" s="38">
        <f t="shared" si="15"/>
        <v>7</v>
      </c>
      <c r="AA6" s="30">
        <f>VLOOKUP(Z6,Punktezuordnung!$A$2:$B$52,2,FALSE())</f>
        <v>44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f>VLOOKUP(AC6,Punktezuordnung!$A$2:$B$52,2,FALSE())</f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si="27"/>
        <v>51</v>
      </c>
      <c r="AG6" s="30">
        <f>VLOOKUP(AF6,Punktezuordnung!$A$2:$B$52,2,FALSE())</f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7"/>
        <v>51</v>
      </c>
      <c r="AJ6" s="30">
        <f>VLOOKUP(AI6,Punktezuordnung!$A$2:$B$52,2,FALSE())</f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8"/>
        <v>51</v>
      </c>
      <c r="AM6" s="30">
        <f>VLOOKUP(AL6,Punktezuordnung!$A$2:$B$52,2,FALSE())</f>
        <v>0</v>
      </c>
      <c r="AN6" s="40">
        <f t="array" ref="AN6">IF(ISBLANK(NIA_1!$A$2),1000,IF(ISBLANK(A6),1000,IF((OR(EXACT(A6,NIA_1!$C$2:$C$200))),VLOOKUP(A6,NIA_1!$C$2:$I$200,4,FALSE()))))</f>
        <v>265.89</v>
      </c>
      <c r="AO6" s="38">
        <f t="shared" si="19"/>
        <v>7</v>
      </c>
      <c r="AP6" s="70">
        <f>VLOOKUP(AO6,[1]Punktezuordnung!$A$2:$B$52,2,FALSE())</f>
        <v>44</v>
      </c>
      <c r="AQ6" s="46">
        <f t="array" ref="AQ6">IF(ISBLANK(NIA_2!$A$2),0,IF(ISBLANK(A6),0,IF((OR(EXACT(A6,NIA_2!$C$2:$C$200))),VLOOKUP(A6,NIA_2!$C$2:$I$200,4,FALSE()))))</f>
        <v>46</v>
      </c>
      <c r="AR6" s="38">
        <f t="shared" si="20"/>
        <v>5</v>
      </c>
      <c r="AS6" s="30">
        <f>VLOOKUP(AR6,Punktezuordnung!$A$2:$B$52,2,FALSE())</f>
        <v>46</v>
      </c>
      <c r="AT6" s="42">
        <f t="array" ref="AT6">IF(ISBLANK(STO_1!$A$2),0,IF(ISBLANK(A6),0,IF((OR(EXACT(A6,STO_1!$C$2:$C$149))),VLOOKUP(A6,STO_1!$C$2:$I$149,4,FALSE()))))</f>
        <v>0</v>
      </c>
      <c r="AU6" s="38">
        <f t="shared" si="21"/>
        <v>51</v>
      </c>
      <c r="AV6" s="30">
        <f>VLOOKUP(AU6,Punktezuordnung!$A$2:$B$52,2,FALSE())</f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2"/>
        <v>51</v>
      </c>
      <c r="AY6" s="30">
        <f>VLOOKUP(AX6,Punktezuordnung!$A$2:$B$52,2,FALSE())</f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3"/>
        <v>51</v>
      </c>
      <c r="BB6" s="30">
        <f>VLOOKUP(BA6,Punktezuordnung!$A$2:$B$52,2,FALSE())</f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4"/>
        <v>51</v>
      </c>
      <c r="BE6" s="30">
        <f>VLOOKUP(BD6,Punktezuordnung!$A$2:$B$52,2,FALSE())</f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5"/>
        <v>51</v>
      </c>
      <c r="BH6" s="30">
        <f>VLOOKUP(BG6,Punktezuordnung!$A$2:$B$52,2,FALSE())</f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6"/>
        <v>51</v>
      </c>
      <c r="BK6" s="30">
        <f>VLOOKUP(BJ6,Punktezuordnung!$A$2:$B$52,2,FALSE())</f>
        <v>0</v>
      </c>
    </row>
    <row r="7" spans="1:63" x14ac:dyDescent="0.3">
      <c r="A7" s="28" t="s">
        <v>351</v>
      </c>
      <c r="B7" s="28" t="s">
        <v>22</v>
      </c>
      <c r="C7" s="28">
        <v>2017</v>
      </c>
      <c r="D7" s="28" t="s">
        <v>405</v>
      </c>
      <c r="E7" s="38">
        <f t="shared" si="0"/>
        <v>4</v>
      </c>
      <c r="F7" s="30">
        <f>SUM(LARGE(H7:U7,{1;2;3;4;5;6;7;8;9}))</f>
        <v>179</v>
      </c>
      <c r="G7" s="49">
        <f t="shared" si="1"/>
        <v>4</v>
      </c>
      <c r="H7" s="50">
        <f t="shared" si="2"/>
        <v>45</v>
      </c>
      <c r="I7" s="45">
        <f t="shared" si="3"/>
        <v>50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34</v>
      </c>
      <c r="O7" s="36">
        <f t="shared" si="9"/>
        <v>50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IF(ISBLANK(ALS_1!$A$2),100,IF(ISBLANK(A7),100,IF((OR(EXACT(A7,ALS_1!$C$2:$C$104))),VLOOKUP(A7,ALS_1!$C$2:$I$104,4,FALSE()))))</f>
        <v>7.47</v>
      </c>
      <c r="W7" s="38">
        <f t="shared" si="14"/>
        <v>6</v>
      </c>
      <c r="X7" s="30">
        <f>VLOOKUP(W7,Punktezuordnung!$A$2:$B$52,2,FALSE())</f>
        <v>45</v>
      </c>
      <c r="Y7" s="39" cm="1">
        <f t="array" ref="Y7">IF(ISBLANK(ALS_2!$A$2),0,IF(ISBLANK(A7),0,IF((OR(EXACT(A7,ALS_2!$C$2:$C$104))),VLOOKUP(A7,ALS_2!$C$2:$I$104,4,FALSE()))))</f>
        <v>67</v>
      </c>
      <c r="Z7" s="38">
        <f t="shared" si="15"/>
        <v>1</v>
      </c>
      <c r="AA7" s="30">
        <f>VLOOKUP(Z7,Punktezuordnung!$A$2:$B$52,2,FALSE())</f>
        <v>50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f>VLOOKUP(AC7,Punktezuordnung!$A$2:$B$52,2,FALSE())</f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27"/>
        <v>51</v>
      </c>
      <c r="AG7" s="30">
        <f>VLOOKUP(AF7,Punktezuordnung!$A$2:$B$52,2,FALSE())</f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7"/>
        <v>51</v>
      </c>
      <c r="AJ7" s="30">
        <f>VLOOKUP(AI7,Punktezuordnung!$A$2:$B$52,2,FALSE())</f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8"/>
        <v>51</v>
      </c>
      <c r="AM7" s="30">
        <f>VLOOKUP(AL7,Punktezuordnung!$A$2:$B$52,2,FALSE())</f>
        <v>0</v>
      </c>
      <c r="AN7" s="40">
        <f t="array" ref="AN7">IF(ISBLANK(NIA_1!$A$2),1000,IF(ISBLANK(A7),1000,IF((OR(EXACT(A7,NIA_1!$C$2:$C$200))),VLOOKUP(A7,NIA_1!$C$2:$I$200,4,FALSE()))))</f>
        <v>297.95</v>
      </c>
      <c r="AO7" s="38">
        <f t="shared" si="19"/>
        <v>17</v>
      </c>
      <c r="AP7" s="70">
        <f>VLOOKUP(AO7,[1]Punktezuordnung!$A$2:$B$52,2,FALSE())</f>
        <v>34</v>
      </c>
      <c r="AQ7" s="46">
        <f t="array" ref="AQ7">IF(ISBLANK(NIA_2!$A$2),0,IF(ISBLANK(A7),0,IF((OR(EXACT(A7,NIA_2!$C$2:$C$200))),VLOOKUP(A7,NIA_2!$C$2:$I$200,4,FALSE()))))</f>
        <v>53</v>
      </c>
      <c r="AR7" s="38">
        <f t="shared" si="20"/>
        <v>1</v>
      </c>
      <c r="AS7" s="30">
        <f>VLOOKUP(AR7,Punktezuordnung!$A$2:$B$52,2,FALSE())</f>
        <v>50</v>
      </c>
      <c r="AT7" s="42">
        <f t="array" ref="AT7">IF(ISBLANK(STO_1!$A$2),0,IF(ISBLANK(A7),0,IF((OR(EXACT(A7,STO_1!$C$2:$C$149))),VLOOKUP(A7,STO_1!$C$2:$I$149,4,FALSE()))))</f>
        <v>0</v>
      </c>
      <c r="AU7" s="38">
        <f t="shared" si="21"/>
        <v>51</v>
      </c>
      <c r="AV7" s="30">
        <f>VLOOKUP(AU7,Punktezuordnung!$A$2:$B$52,2,FALSE())</f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2"/>
        <v>51</v>
      </c>
      <c r="AY7" s="30">
        <f>VLOOKUP(AX7,Punktezuordnung!$A$2:$B$52,2,FALSE())</f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3"/>
        <v>51</v>
      </c>
      <c r="BB7" s="30">
        <f>VLOOKUP(BA7,Punktezuordnung!$A$2:$B$52,2,FALSE())</f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4"/>
        <v>51</v>
      </c>
      <c r="BE7" s="30">
        <f>VLOOKUP(BD7,Punktezuordnung!$A$2:$B$52,2,FALSE())</f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5"/>
        <v>51</v>
      </c>
      <c r="BH7" s="30">
        <f>VLOOKUP(BG7,Punktezuordnung!$A$2:$B$52,2,FALSE())</f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6"/>
        <v>51</v>
      </c>
      <c r="BK7" s="30">
        <f>VLOOKUP(BJ7,Punktezuordnung!$A$2:$B$52,2,FALSE())</f>
        <v>0</v>
      </c>
    </row>
    <row r="8" spans="1:63" x14ac:dyDescent="0.3">
      <c r="A8" s="28" t="s">
        <v>349</v>
      </c>
      <c r="B8" s="28" t="s">
        <v>22</v>
      </c>
      <c r="C8" s="28">
        <v>2017</v>
      </c>
      <c r="D8" s="28" t="s">
        <v>407</v>
      </c>
      <c r="E8" s="38">
        <f t="shared" si="0"/>
        <v>4</v>
      </c>
      <c r="F8" s="30">
        <f>SUM(LARGE(H8:U8,{1;2;3;4;5;6;7;8;9}))</f>
        <v>179</v>
      </c>
      <c r="G8" s="49">
        <f t="shared" si="1"/>
        <v>4</v>
      </c>
      <c r="H8" s="50">
        <f t="shared" si="2"/>
        <v>47</v>
      </c>
      <c r="I8" s="45">
        <f t="shared" si="3"/>
        <v>47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48</v>
      </c>
      <c r="O8" s="36">
        <f t="shared" si="9"/>
        <v>37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IF(ISBLANK(ALS_1!$A$2),100,IF(ISBLANK(A8),100,IF((OR(EXACT(A8,ALS_1!$C$2:$C$104))),VLOOKUP(A8,ALS_1!$C$2:$I$104,4,FALSE()))))</f>
        <v>7.28</v>
      </c>
      <c r="W8" s="38">
        <f t="shared" si="14"/>
        <v>4</v>
      </c>
      <c r="X8" s="30">
        <f>VLOOKUP(W8,Punktezuordnung!$A$2:$B$52,2,FALSE())</f>
        <v>47</v>
      </c>
      <c r="Y8" s="39" cm="1">
        <f t="array" ref="Y8">IF(ISBLANK(ALS_2!$A$2),0,IF(ISBLANK(A8),0,IF((OR(EXACT(A8,ALS_2!$C$2:$C$104))),VLOOKUP(A8,ALS_2!$C$2:$I$104,4,FALSE()))))</f>
        <v>54</v>
      </c>
      <c r="Z8" s="38">
        <f t="shared" si="15"/>
        <v>4</v>
      </c>
      <c r="AA8" s="30">
        <f>VLOOKUP(Z8,Punktezuordnung!$A$2:$B$52,2,FALSE())</f>
        <v>47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f>VLOOKUP(AC8,Punktezuordnung!$A$2:$B$52,2,FALSE())</f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si="27"/>
        <v>51</v>
      </c>
      <c r="AG8" s="30">
        <f>VLOOKUP(AF8,Punktezuordnung!$A$2:$B$52,2,FALSE())</f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7"/>
        <v>51</v>
      </c>
      <c r="AJ8" s="30">
        <f>VLOOKUP(AI8,Punktezuordnung!$A$2:$B$52,2,FALSE())</f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8"/>
        <v>51</v>
      </c>
      <c r="AM8" s="30">
        <f>VLOOKUP(AL8,Punktezuordnung!$A$2:$B$52,2,FALSE())</f>
        <v>0</v>
      </c>
      <c r="AN8" s="40">
        <f t="array" ref="AN8">IF(ISBLANK(NIA_1!$A$2),1000,IF(ISBLANK(A8),1000,IF((OR(EXACT(A8,NIA_1!$C$2:$C$200))),VLOOKUP(A8,NIA_1!$C$2:$I$200,4,FALSE()))))</f>
        <v>248.14</v>
      </c>
      <c r="AO8" s="38">
        <f t="shared" si="19"/>
        <v>3</v>
      </c>
      <c r="AP8" s="70">
        <f>VLOOKUP(AO8,[1]Punktezuordnung!$A$2:$B$52,2,FALSE())</f>
        <v>48</v>
      </c>
      <c r="AQ8" s="46">
        <f t="array" ref="AQ8">IF(ISBLANK(NIA_2!$A$2),0,IF(ISBLANK(A8),0,IF((OR(EXACT(A8,NIA_2!$C$2:$C$200))),VLOOKUP(A8,NIA_2!$C$2:$I$200,4,FALSE()))))</f>
        <v>40</v>
      </c>
      <c r="AR8" s="38">
        <f t="shared" si="20"/>
        <v>14</v>
      </c>
      <c r="AS8" s="30">
        <f>VLOOKUP(AR8,Punktezuordnung!$A$2:$B$52,2,FALSE())</f>
        <v>37</v>
      </c>
      <c r="AT8" s="42">
        <f t="array" ref="AT8">IF(ISBLANK(STO_1!$A$2),0,IF(ISBLANK(A8),0,IF((OR(EXACT(A8,STO_1!$C$2:$C$149))),VLOOKUP(A8,STO_1!$C$2:$I$149,4,FALSE()))))</f>
        <v>0</v>
      </c>
      <c r="AU8" s="38">
        <f t="shared" si="21"/>
        <v>51</v>
      </c>
      <c r="AV8" s="30">
        <f>VLOOKUP(AU8,Punktezuordnung!$A$2:$B$52,2,FALSE())</f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2"/>
        <v>51</v>
      </c>
      <c r="AY8" s="30">
        <f>VLOOKUP(AX8,Punktezuordnung!$A$2:$B$52,2,FALSE())</f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3"/>
        <v>51</v>
      </c>
      <c r="BB8" s="30">
        <f>VLOOKUP(BA8,Punktezuordnung!$A$2:$B$52,2,FALSE())</f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4"/>
        <v>51</v>
      </c>
      <c r="BE8" s="30">
        <f>VLOOKUP(BD8,Punktezuordnung!$A$2:$B$52,2,FALSE())</f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5"/>
        <v>51</v>
      </c>
      <c r="BH8" s="30">
        <f>VLOOKUP(BG8,Punktezuordnung!$A$2:$B$52,2,FALSE())</f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6"/>
        <v>51</v>
      </c>
      <c r="BK8" s="30">
        <f>VLOOKUP(BJ8,Punktezuordnung!$A$2:$B$52,2,FALSE())</f>
        <v>0</v>
      </c>
    </row>
    <row r="9" spans="1:63" x14ac:dyDescent="0.3">
      <c r="A9" s="28" t="s">
        <v>352</v>
      </c>
      <c r="B9" s="28" t="s">
        <v>22</v>
      </c>
      <c r="C9" s="28">
        <v>2017</v>
      </c>
      <c r="D9" s="28" t="s">
        <v>405</v>
      </c>
      <c r="E9" s="38">
        <f t="shared" si="0"/>
        <v>6</v>
      </c>
      <c r="F9" s="30">
        <f>SUM(LARGE(H9:U9,{1;2;3;4;5;6;7;8;9}))</f>
        <v>171</v>
      </c>
      <c r="G9" s="49">
        <f t="shared" si="1"/>
        <v>4</v>
      </c>
      <c r="H9" s="50">
        <f t="shared" si="2"/>
        <v>44</v>
      </c>
      <c r="I9" s="45">
        <f t="shared" si="3"/>
        <v>48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39</v>
      </c>
      <c r="O9" s="36">
        <f t="shared" si="9"/>
        <v>40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IF(ISBLANK(ALS_1!$A$2),100,IF(ISBLANK(A9),100,IF((OR(EXACT(A9,ALS_1!$C$2:$C$104))),VLOOKUP(A9,ALS_1!$C$2:$I$104,4,FALSE()))))</f>
        <v>7.52</v>
      </c>
      <c r="W9" s="38">
        <f t="shared" si="14"/>
        <v>7</v>
      </c>
      <c r="X9" s="30">
        <f>VLOOKUP(W9,Punktezuordnung!$A$2:$B$52,2,FALSE())</f>
        <v>44</v>
      </c>
      <c r="Y9" s="39" cm="1">
        <f t="array" ref="Y9">IF(ISBLANK(ALS_2!$A$2),0,IF(ISBLANK(A9),0,IF((OR(EXACT(A9,ALS_2!$C$2:$C$104))),VLOOKUP(A9,ALS_2!$C$2:$I$104,4,FALSE()))))</f>
        <v>55</v>
      </c>
      <c r="Z9" s="38">
        <f t="shared" si="15"/>
        <v>3</v>
      </c>
      <c r="AA9" s="30">
        <f>VLOOKUP(Z9,Punktezuordnung!$A$2:$B$52,2,FALSE())</f>
        <v>48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f>VLOOKUP(AC9,Punktezuordnung!$A$2:$B$52,2,FALSE())</f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27"/>
        <v>51</v>
      </c>
      <c r="AG9" s="30">
        <f>VLOOKUP(AF9,Punktezuordnung!$A$2:$B$52,2,FALSE())</f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7"/>
        <v>51</v>
      </c>
      <c r="AJ9" s="30">
        <f>VLOOKUP(AI9,Punktezuordnung!$A$2:$B$52,2,FALSE())</f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8"/>
        <v>51</v>
      </c>
      <c r="AM9" s="30">
        <f>VLOOKUP(AL9,Punktezuordnung!$A$2:$B$52,2,FALSE())</f>
        <v>0</v>
      </c>
      <c r="AN9" s="40">
        <f t="array" ref="AN9">IF(ISBLANK(NIA_1!$A$2),1000,IF(ISBLANK(A9),1000,IF((OR(EXACT(A9,NIA_1!$C$2:$C$200))),VLOOKUP(A9,NIA_1!$C$2:$I$200,4,FALSE()))))</f>
        <v>286.45</v>
      </c>
      <c r="AO9" s="38">
        <f t="shared" si="19"/>
        <v>12</v>
      </c>
      <c r="AP9" s="70">
        <f>VLOOKUP(AO9,[1]Punktezuordnung!$A$2:$B$52,2,FALSE())</f>
        <v>39</v>
      </c>
      <c r="AQ9" s="46">
        <f t="array" ref="AQ9">IF(ISBLANK(NIA_2!$A$2),0,IF(ISBLANK(A9),0,IF((OR(EXACT(A9,NIA_2!$C$2:$C$200))),VLOOKUP(A9,NIA_2!$C$2:$I$200,4,FALSE()))))</f>
        <v>41</v>
      </c>
      <c r="AR9" s="38">
        <f t="shared" si="20"/>
        <v>11</v>
      </c>
      <c r="AS9" s="30">
        <f>VLOOKUP(AR9,Punktezuordnung!$A$2:$B$52,2,FALSE())</f>
        <v>40</v>
      </c>
      <c r="AT9" s="42">
        <f t="array" ref="AT9">IF(ISBLANK(STO_1!$A$2),0,IF(ISBLANK(A9),0,IF((OR(EXACT(A9,STO_1!$C$2:$C$149))),VLOOKUP(A9,STO_1!$C$2:$I$149,4,FALSE()))))</f>
        <v>0</v>
      </c>
      <c r="AU9" s="38">
        <f t="shared" si="21"/>
        <v>51</v>
      </c>
      <c r="AV9" s="30">
        <f>VLOOKUP(AU9,Punktezuordnung!$A$2:$B$52,2,FALSE())</f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2"/>
        <v>51</v>
      </c>
      <c r="AY9" s="30">
        <f>VLOOKUP(AX9,Punktezuordnung!$A$2:$B$52,2,FALSE())</f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3"/>
        <v>51</v>
      </c>
      <c r="BB9" s="30">
        <f>VLOOKUP(BA9,Punktezuordnung!$A$2:$B$52,2,FALSE())</f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4"/>
        <v>51</v>
      </c>
      <c r="BE9" s="30">
        <f>VLOOKUP(BD9,Punktezuordnung!$A$2:$B$52,2,FALSE())</f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5"/>
        <v>51</v>
      </c>
      <c r="BH9" s="30">
        <f>VLOOKUP(BG9,Punktezuordnung!$A$2:$B$52,2,FALSE())</f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6"/>
        <v>51</v>
      </c>
      <c r="BK9" s="30">
        <f>VLOOKUP(BJ9,Punktezuordnung!$A$2:$B$52,2,FALSE())</f>
        <v>0</v>
      </c>
    </row>
    <row r="10" spans="1:63" x14ac:dyDescent="0.3">
      <c r="A10" s="28" t="s">
        <v>353</v>
      </c>
      <c r="B10" s="28" t="s">
        <v>22</v>
      </c>
      <c r="C10" s="28">
        <v>2017</v>
      </c>
      <c r="D10" s="28" t="s">
        <v>408</v>
      </c>
      <c r="E10" s="38">
        <f t="shared" si="0"/>
        <v>7</v>
      </c>
      <c r="F10" s="30">
        <f>SUM(LARGE(H10:U10,{1;2;3;4;5;6;7;8;9}))</f>
        <v>162</v>
      </c>
      <c r="G10" s="49">
        <f t="shared" si="1"/>
        <v>4</v>
      </c>
      <c r="H10" s="50">
        <f t="shared" si="2"/>
        <v>43</v>
      </c>
      <c r="I10" s="45">
        <f t="shared" si="3"/>
        <v>44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26</v>
      </c>
      <c r="O10" s="36">
        <f t="shared" si="9"/>
        <v>49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IF(ISBLANK(ALS_1!$A$2),100,IF(ISBLANK(A10),100,IF((OR(EXACT(A10,ALS_1!$C$2:$C$104))),VLOOKUP(A10,ALS_1!$C$2:$I$104,4,FALSE()))))</f>
        <v>7.64</v>
      </c>
      <c r="W10" s="38">
        <f t="shared" si="14"/>
        <v>8</v>
      </c>
      <c r="X10" s="30">
        <f>VLOOKUP(W10,Punktezuordnung!$A$2:$B$52,2,FALSE())</f>
        <v>43</v>
      </c>
      <c r="Y10" s="39" cm="1">
        <f t="array" ref="Y10">IF(ISBLANK(ALS_2!$A$2),0,IF(ISBLANK(A10),0,IF((OR(EXACT(A10,ALS_2!$C$2:$C$104))),VLOOKUP(A10,ALS_2!$C$2:$I$104,4,FALSE()))))</f>
        <v>48</v>
      </c>
      <c r="Z10" s="38">
        <f t="shared" si="15"/>
        <v>7</v>
      </c>
      <c r="AA10" s="30">
        <f>VLOOKUP(Z10,Punktezuordnung!$A$2:$B$52,2,FALSE())</f>
        <v>44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f>VLOOKUP(AC10,Punktezuordnung!$A$2:$B$52,2,FALSE())</f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27"/>
        <v>51</v>
      </c>
      <c r="AG10" s="30">
        <f>VLOOKUP(AF10,Punktezuordnung!$A$2:$B$52,2,FALSE())</f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7"/>
        <v>51</v>
      </c>
      <c r="AJ10" s="30">
        <f>VLOOKUP(AI10,Punktezuordnung!$A$2:$B$52,2,FALSE())</f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8"/>
        <v>51</v>
      </c>
      <c r="AM10" s="30">
        <f>VLOOKUP(AL10,Punktezuordnung!$A$2:$B$52,2,FALSE())</f>
        <v>0</v>
      </c>
      <c r="AN10" s="40">
        <f t="array" ref="AN10">IF(ISBLANK(NIA_1!$A$2),1000,IF(ISBLANK(A10),1000,IF((OR(EXACT(A10,NIA_1!$C$2:$C$200))),VLOOKUP(A10,NIA_1!$C$2:$I$200,4,FALSE()))))</f>
        <v>313.55</v>
      </c>
      <c r="AO10" s="38">
        <f t="shared" si="19"/>
        <v>25</v>
      </c>
      <c r="AP10" s="70">
        <f>VLOOKUP(AO10,[1]Punktezuordnung!$A$2:$B$52,2,FALSE())</f>
        <v>26</v>
      </c>
      <c r="AQ10" s="46">
        <f t="array" ref="AQ10">IF(ISBLANK(NIA_2!$A$2),0,IF(ISBLANK(A10),0,IF((OR(EXACT(A10,NIA_2!$C$2:$C$200))),VLOOKUP(A10,NIA_2!$C$2:$I$200,4,FALSE()))))</f>
        <v>49</v>
      </c>
      <c r="AR10" s="38">
        <f t="shared" si="20"/>
        <v>2</v>
      </c>
      <c r="AS10" s="30">
        <f>VLOOKUP(AR10,Punktezuordnung!$A$2:$B$52,2,FALSE())</f>
        <v>49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1"/>
        <v>51</v>
      </c>
      <c r="AV10" s="30">
        <f>VLOOKUP(AU10,Punktezuordnung!$A$2:$B$52,2,FALSE())</f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2"/>
        <v>51</v>
      </c>
      <c r="AY10" s="30">
        <f>VLOOKUP(AX10,Punktezuordnung!$A$2:$B$52,2,FALSE())</f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3"/>
        <v>51</v>
      </c>
      <c r="BB10" s="30">
        <f>VLOOKUP(BA10,Punktezuordnung!$A$2:$B$52,2,FALSE())</f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4"/>
        <v>51</v>
      </c>
      <c r="BE10" s="30">
        <f>VLOOKUP(BD10,Punktezuordnung!$A$2:$B$52,2,FALSE())</f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5"/>
        <v>51</v>
      </c>
      <c r="BH10" s="30">
        <f>VLOOKUP(BG10,Punktezuordnung!$A$2:$B$52,2,FALSE())</f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6"/>
        <v>51</v>
      </c>
      <c r="BK10" s="30">
        <f>VLOOKUP(BJ10,Punktezuordnung!$A$2:$B$52,2,FALSE())</f>
        <v>0</v>
      </c>
    </row>
    <row r="11" spans="1:63" x14ac:dyDescent="0.3">
      <c r="A11" s="28" t="s">
        <v>357</v>
      </c>
      <c r="B11" s="28" t="s">
        <v>22</v>
      </c>
      <c r="C11" s="28">
        <v>2017</v>
      </c>
      <c r="D11" s="28" t="s">
        <v>413</v>
      </c>
      <c r="E11" s="38">
        <f t="shared" si="0"/>
        <v>8</v>
      </c>
      <c r="F11" s="30">
        <f>SUM(LARGE(H11:U11,{1;2;3;4;5;6;7;8;9}))</f>
        <v>157</v>
      </c>
      <c r="G11" s="49">
        <f t="shared" si="1"/>
        <v>4</v>
      </c>
      <c r="H11" s="50">
        <f t="shared" si="2"/>
        <v>39</v>
      </c>
      <c r="I11" s="45">
        <f t="shared" si="3"/>
        <v>44</v>
      </c>
      <c r="J11" s="50">
        <f t="shared" si="4"/>
        <v>0</v>
      </c>
      <c r="K11" s="45">
        <f t="shared" si="5"/>
        <v>0</v>
      </c>
      <c r="L11" s="33">
        <f t="shared" si="6"/>
        <v>0</v>
      </c>
      <c r="M11" s="34">
        <f t="shared" si="7"/>
        <v>0</v>
      </c>
      <c r="N11" s="51">
        <f t="shared" si="8"/>
        <v>37</v>
      </c>
      <c r="O11" s="36">
        <f t="shared" si="9"/>
        <v>37</v>
      </c>
      <c r="P11" s="50">
        <f t="shared" si="10"/>
        <v>0</v>
      </c>
      <c r="Q11" s="45">
        <f t="shared" si="11"/>
        <v>0</v>
      </c>
      <c r="R11" s="50"/>
      <c r="S11" s="45"/>
      <c r="T11" s="50">
        <f t="shared" si="12"/>
        <v>0</v>
      </c>
      <c r="U11" s="45">
        <f t="shared" si="13"/>
        <v>0</v>
      </c>
      <c r="V11" s="37">
        <f t="array" ref="V11">IF(ISBLANK(ALS_1!$A$2),100,IF(ISBLANK(A11),100,IF((OR(EXACT(A11,ALS_1!$C$2:$C$104))),VLOOKUP(A11,ALS_1!$C$2:$I$104,4,FALSE()))))</f>
        <v>7.7</v>
      </c>
      <c r="W11" s="38">
        <f t="shared" si="14"/>
        <v>12</v>
      </c>
      <c r="X11" s="30">
        <f>VLOOKUP(W11,Punktezuordnung!$A$2:$B$52,2,FALSE())</f>
        <v>39</v>
      </c>
      <c r="Y11" s="39" cm="1">
        <f t="array" ref="Y11">IF(ISBLANK(ALS_2!$A$2),0,IF(ISBLANK(A11),0,IF((OR(EXACT(A11,ALS_2!$C$2:$C$104))),VLOOKUP(A11,ALS_2!$C$2:$I$104,4,FALSE()))))</f>
        <v>48</v>
      </c>
      <c r="Z11" s="38">
        <f t="shared" si="15"/>
        <v>7</v>
      </c>
      <c r="AA11" s="30">
        <f>VLOOKUP(Z11,Punktezuordnung!$A$2:$B$52,2,FALSE())</f>
        <v>44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f>VLOOKUP(AC11,Punktezuordnung!$A$2:$B$52,2,FALSE())</f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27"/>
        <v>51</v>
      </c>
      <c r="AG11" s="30">
        <f>VLOOKUP(AF11,Punktezuordnung!$A$2:$B$52,2,FALSE())</f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7"/>
        <v>51</v>
      </c>
      <c r="AJ11" s="30">
        <f>VLOOKUP(AI11,Punktezuordnung!$A$2:$B$52,2,FALSE())</f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8"/>
        <v>51</v>
      </c>
      <c r="AM11" s="30">
        <f>VLOOKUP(AL11,Punktezuordnung!$A$2:$B$52,2,FALSE())</f>
        <v>0</v>
      </c>
      <c r="AN11" s="40">
        <f t="array" ref="AN11">IF(ISBLANK(NIA_1!$A$2),1000,IF(ISBLANK(A11),1000,IF((OR(EXACT(A11,NIA_1!$C$2:$C$200))),VLOOKUP(A11,NIA_1!$C$2:$I$200,4,FALSE()))))</f>
        <v>293.58</v>
      </c>
      <c r="AO11" s="38">
        <f t="shared" si="19"/>
        <v>14</v>
      </c>
      <c r="AP11" s="70">
        <f>VLOOKUP(AO11,[1]Punktezuordnung!$A$2:$B$52,2,FALSE())</f>
        <v>37</v>
      </c>
      <c r="AQ11" s="46">
        <f t="array" ref="AQ11">IF(ISBLANK(NIA_2!$A$2),0,IF(ISBLANK(A11),0,IF((OR(EXACT(A11,NIA_2!$C$2:$C$200))),VLOOKUP(A11,NIA_2!$C$2:$I$200,4,FALSE()))))</f>
        <v>40</v>
      </c>
      <c r="AR11" s="38">
        <f t="shared" si="20"/>
        <v>14</v>
      </c>
      <c r="AS11" s="30">
        <f>VLOOKUP(AR11,Punktezuordnung!$A$2:$B$52,2,FALSE())</f>
        <v>37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1"/>
        <v>51</v>
      </c>
      <c r="AV11" s="30">
        <f>VLOOKUP(AU11,Punktezuordnung!$A$2:$B$52,2,FALSE())</f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2"/>
        <v>51</v>
      </c>
      <c r="AY11" s="30">
        <f>VLOOKUP(AX11,Punktezuordnung!$A$2:$B$52,2,FALSE())</f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3"/>
        <v>51</v>
      </c>
      <c r="BB11" s="30">
        <f>VLOOKUP(BA11,Punktezuordnung!$A$2:$B$52,2,FALSE())</f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4"/>
        <v>51</v>
      </c>
      <c r="BE11" s="30">
        <f>VLOOKUP(BD11,Punktezuordnung!$A$2:$B$52,2,FALSE())</f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5"/>
        <v>51</v>
      </c>
      <c r="BH11" s="30">
        <f>VLOOKUP(BG11,Punktezuordnung!$A$2:$B$52,2,FALSE())</f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6"/>
        <v>51</v>
      </c>
      <c r="BK11" s="30">
        <f>VLOOKUP(BJ11,Punktezuordnung!$A$2:$B$52,2,FALSE())</f>
        <v>0</v>
      </c>
    </row>
    <row r="12" spans="1:63" x14ac:dyDescent="0.3">
      <c r="A12" s="28" t="s">
        <v>359</v>
      </c>
      <c r="B12" s="28" t="s">
        <v>22</v>
      </c>
      <c r="C12" s="28">
        <v>2017</v>
      </c>
      <c r="D12" s="28" t="s">
        <v>411</v>
      </c>
      <c r="E12" s="38">
        <f t="shared" si="0"/>
        <v>9</v>
      </c>
      <c r="F12" s="30">
        <f>SUM(LARGE(H12:U12,{1;2;3;4;5;6;7;8;9}))</f>
        <v>152</v>
      </c>
      <c r="G12" s="49">
        <f t="shared" si="1"/>
        <v>4</v>
      </c>
      <c r="H12" s="50">
        <f t="shared" si="2"/>
        <v>37</v>
      </c>
      <c r="I12" s="45">
        <f t="shared" si="3"/>
        <v>36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32</v>
      </c>
      <c r="O12" s="36">
        <f t="shared" si="9"/>
        <v>47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IF(ISBLANK(ALS_1!$A$2),100,IF(ISBLANK(A12),100,IF((OR(EXACT(A12,ALS_1!$C$2:$C$104))),VLOOKUP(A12,ALS_1!$C$2:$I$104,4,FALSE()))))</f>
        <v>7.76</v>
      </c>
      <c r="W12" s="38">
        <f t="shared" si="14"/>
        <v>14</v>
      </c>
      <c r="X12" s="30">
        <f>VLOOKUP(W12,Punktezuordnung!$A$2:$B$52,2,FALSE())</f>
        <v>37</v>
      </c>
      <c r="Y12" s="39" cm="1">
        <f t="array" ref="Y12">IF(ISBLANK(ALS_2!$A$2),0,IF(ISBLANK(A12),0,IF((OR(EXACT(A12,ALS_2!$C$2:$C$104))),VLOOKUP(A12,ALS_2!$C$2:$I$104,4,FALSE()))))</f>
        <v>35</v>
      </c>
      <c r="Z12" s="38">
        <f t="shared" si="15"/>
        <v>15</v>
      </c>
      <c r="AA12" s="30">
        <f>VLOOKUP(Z12,Punktezuordnung!$A$2:$B$52,2,FALSE())</f>
        <v>36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f>VLOOKUP(AC12,Punktezuordnung!$A$2:$B$52,2,FALSE())</f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27"/>
        <v>51</v>
      </c>
      <c r="AG12" s="30">
        <f>VLOOKUP(AF12,Punktezuordnung!$A$2:$B$52,2,FALSE())</f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7"/>
        <v>51</v>
      </c>
      <c r="AJ12" s="30">
        <f>VLOOKUP(AI12,Punktezuordnung!$A$2:$B$52,2,FALSE())</f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8"/>
        <v>51</v>
      </c>
      <c r="AM12" s="30">
        <f>VLOOKUP(AL12,Punktezuordnung!$A$2:$B$52,2,FALSE())</f>
        <v>0</v>
      </c>
      <c r="AN12" s="40">
        <f t="array" ref="AN12">IF(ISBLANK(NIA_1!$A$2),1000,IF(ISBLANK(A12),1000,IF((OR(EXACT(A12,NIA_1!$C$2:$C$200))),VLOOKUP(A12,NIA_1!$C$2:$I$200,4,FALSE()))))</f>
        <v>299.08</v>
      </c>
      <c r="AO12" s="38">
        <f t="shared" si="19"/>
        <v>19</v>
      </c>
      <c r="AP12" s="70">
        <f>VLOOKUP(AO12,[1]Punktezuordnung!$A$2:$B$52,2,FALSE())</f>
        <v>32</v>
      </c>
      <c r="AQ12" s="46">
        <f t="array" ref="AQ12">IF(ISBLANK(NIA_2!$A$2),0,IF(ISBLANK(A12),0,IF((OR(EXACT(A12,NIA_2!$C$2:$C$200))),VLOOKUP(A12,NIA_2!$C$2:$I$200,4,FALSE()))))</f>
        <v>47</v>
      </c>
      <c r="AR12" s="38">
        <f t="shared" si="20"/>
        <v>4</v>
      </c>
      <c r="AS12" s="30">
        <f>VLOOKUP(AR12,Punktezuordnung!$A$2:$B$52,2,FALSE())</f>
        <v>47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1"/>
        <v>51</v>
      </c>
      <c r="AV12" s="30">
        <f>VLOOKUP(AU12,Punktezuordnung!$A$2:$B$52,2,FALSE())</f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2"/>
        <v>51</v>
      </c>
      <c r="AY12" s="30">
        <f>VLOOKUP(AX12,Punktezuordnung!$A$2:$B$52,2,FALSE())</f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3"/>
        <v>51</v>
      </c>
      <c r="BB12" s="30">
        <f>VLOOKUP(BA12,Punktezuordnung!$A$2:$B$52,2,FALSE())</f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4"/>
        <v>51</v>
      </c>
      <c r="BE12" s="30">
        <f>VLOOKUP(BD12,Punktezuordnung!$A$2:$B$52,2,FALSE())</f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5"/>
        <v>51</v>
      </c>
      <c r="BH12" s="30">
        <f>VLOOKUP(BG12,Punktezuordnung!$A$2:$B$52,2,FALSE())</f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6"/>
        <v>51</v>
      </c>
      <c r="BK12" s="30">
        <f>VLOOKUP(BJ12,Punktezuordnung!$A$2:$B$52,2,FALSE())</f>
        <v>0</v>
      </c>
    </row>
    <row r="13" spans="1:63" x14ac:dyDescent="0.3">
      <c r="A13" s="28" t="s">
        <v>358</v>
      </c>
      <c r="B13" s="28" t="s">
        <v>22</v>
      </c>
      <c r="C13" s="28">
        <v>2017</v>
      </c>
      <c r="D13" s="28" t="s">
        <v>407</v>
      </c>
      <c r="E13" s="38">
        <f t="shared" si="0"/>
        <v>10</v>
      </c>
      <c r="F13" s="30">
        <f>SUM(LARGE(H13:U13,{1;2;3;4;5;6;7;8;9}))</f>
        <v>145</v>
      </c>
      <c r="G13" s="49">
        <f t="shared" si="1"/>
        <v>4</v>
      </c>
      <c r="H13" s="50">
        <f t="shared" si="2"/>
        <v>38</v>
      </c>
      <c r="I13" s="45">
        <f t="shared" si="3"/>
        <v>49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30</v>
      </c>
      <c r="O13" s="36">
        <f t="shared" si="9"/>
        <v>28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IF(ISBLANK(ALS_1!$A$2),100,IF(ISBLANK(A13),100,IF((OR(EXACT(A13,ALS_1!$C$2:$C$104))),VLOOKUP(A13,ALS_1!$C$2:$I$104,4,FALSE()))))</f>
        <v>7.71</v>
      </c>
      <c r="W13" s="38">
        <f t="shared" si="14"/>
        <v>13</v>
      </c>
      <c r="X13" s="30">
        <f>VLOOKUP(W13,Punktezuordnung!$A$2:$B$52,2,FALSE())</f>
        <v>38</v>
      </c>
      <c r="Y13" s="39" cm="1">
        <f t="array" ref="Y13">IF(ISBLANK(ALS_2!$A$2),0,IF(ISBLANK(A13),0,IF((OR(EXACT(A13,ALS_2!$C$2:$C$104))),VLOOKUP(A13,ALS_2!$C$2:$I$104,4,FALSE()))))</f>
        <v>61</v>
      </c>
      <c r="Z13" s="38">
        <f t="shared" si="15"/>
        <v>2</v>
      </c>
      <c r="AA13" s="30">
        <f>VLOOKUP(Z13,Punktezuordnung!$A$2:$B$52,2,FALSE())</f>
        <v>49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f>VLOOKUP(AC13,Punktezuordnung!$A$2:$B$52,2,FALSE())</f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27"/>
        <v>51</v>
      </c>
      <c r="AG13" s="30">
        <f>VLOOKUP(AF13,Punktezuordnung!$A$2:$B$52,2,FALSE())</f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7"/>
        <v>51</v>
      </c>
      <c r="AJ13" s="30">
        <f>VLOOKUP(AI13,Punktezuordnung!$A$2:$B$52,2,FALSE())</f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8"/>
        <v>51</v>
      </c>
      <c r="AM13" s="30">
        <f>VLOOKUP(AL13,Punktezuordnung!$A$2:$B$52,2,FALSE())</f>
        <v>0</v>
      </c>
      <c r="AN13" s="40">
        <f t="array" ref="AN13">IF(ISBLANK(NIA_1!$A$2),1000,IF(ISBLANK(A13),1000,IF((OR(EXACT(A13,NIA_1!$C$2:$C$200))),VLOOKUP(A13,NIA_1!$C$2:$I$200,4,FALSE()))))</f>
        <v>301.64</v>
      </c>
      <c r="AO13" s="38">
        <f t="shared" si="19"/>
        <v>21</v>
      </c>
      <c r="AP13" s="70">
        <f>VLOOKUP(AO13,[1]Punktezuordnung!$A$2:$B$52,2,FALSE())</f>
        <v>30</v>
      </c>
      <c r="AQ13" s="46">
        <f t="array" ref="AQ13">IF(ISBLANK(NIA_2!$A$2),0,IF(ISBLANK(A13),0,IF((OR(EXACT(A13,NIA_2!$C$2:$C$200))),VLOOKUP(A13,NIA_2!$C$2:$I$200,4,FALSE()))))</f>
        <v>33</v>
      </c>
      <c r="AR13" s="38">
        <f t="shared" si="20"/>
        <v>23</v>
      </c>
      <c r="AS13" s="30">
        <f>VLOOKUP(AR13,Punktezuordnung!$A$2:$B$52,2,FALSE())</f>
        <v>28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1"/>
        <v>51</v>
      </c>
      <c r="AV13" s="30">
        <f>VLOOKUP(AU13,Punktezuordnung!$A$2:$B$52,2,FALSE())</f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2"/>
        <v>51</v>
      </c>
      <c r="AY13" s="30">
        <f>VLOOKUP(AX13,Punktezuordnung!$A$2:$B$52,2,FALSE())</f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3"/>
        <v>51</v>
      </c>
      <c r="BB13" s="30">
        <f>VLOOKUP(BA13,Punktezuordnung!$A$2:$B$52,2,FALSE())</f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4"/>
        <v>51</v>
      </c>
      <c r="BE13" s="30">
        <f>VLOOKUP(BD13,Punktezuordnung!$A$2:$B$52,2,FALSE())</f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5"/>
        <v>51</v>
      </c>
      <c r="BH13" s="30">
        <f>VLOOKUP(BG13,Punktezuordnung!$A$2:$B$52,2,FALSE())</f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6"/>
        <v>51</v>
      </c>
      <c r="BK13" s="30">
        <f>VLOOKUP(BJ13,Punktezuordnung!$A$2:$B$52,2,FALSE())</f>
        <v>0</v>
      </c>
    </row>
    <row r="14" spans="1:63" x14ac:dyDescent="0.3">
      <c r="A14" s="28" t="s">
        <v>354</v>
      </c>
      <c r="B14" s="28" t="s">
        <v>22</v>
      </c>
      <c r="C14" s="28">
        <v>2017</v>
      </c>
      <c r="D14" s="28" t="s">
        <v>405</v>
      </c>
      <c r="E14" s="38">
        <f t="shared" si="0"/>
        <v>11</v>
      </c>
      <c r="F14" s="30">
        <f>SUM(LARGE(H14:U14,{1;2;3;4;5;6;7;8;9}))</f>
        <v>143</v>
      </c>
      <c r="G14" s="49">
        <f t="shared" si="1"/>
        <v>4</v>
      </c>
      <c r="H14" s="50">
        <f t="shared" si="2"/>
        <v>42</v>
      </c>
      <c r="I14" s="45">
        <f t="shared" si="3"/>
        <v>39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33</v>
      </c>
      <c r="O14" s="36">
        <f t="shared" si="9"/>
        <v>29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IF(ISBLANK(ALS_1!$A$2),100,IF(ISBLANK(A14),100,IF((OR(EXACT(A14,ALS_1!$C$2:$C$104))),VLOOKUP(A14,ALS_1!$C$2:$I$104,4,FALSE()))))</f>
        <v>7.66</v>
      </c>
      <c r="W14" s="38">
        <f t="shared" si="14"/>
        <v>9</v>
      </c>
      <c r="X14" s="30">
        <f>VLOOKUP(W14,Punktezuordnung!$A$2:$B$52,2,FALSE())</f>
        <v>42</v>
      </c>
      <c r="Y14" s="39" cm="1">
        <f t="array" ref="Y14">IF(ISBLANK(ALS_2!$A$2),0,IF(ISBLANK(A14),0,IF((OR(EXACT(A14,ALS_2!$C$2:$C$104))),VLOOKUP(A14,ALS_2!$C$2:$I$104,4,FALSE()))))</f>
        <v>38</v>
      </c>
      <c r="Z14" s="38">
        <f t="shared" si="15"/>
        <v>12</v>
      </c>
      <c r="AA14" s="30">
        <f>VLOOKUP(Z14,Punktezuordnung!$A$2:$B$52,2,FALSE())</f>
        <v>39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f>VLOOKUP(AC14,Punktezuordnung!$A$2:$B$52,2,FALSE())</f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27"/>
        <v>51</v>
      </c>
      <c r="AG14" s="30">
        <f>VLOOKUP(AF14,Punktezuordnung!$A$2:$B$52,2,FALSE())</f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7"/>
        <v>51</v>
      </c>
      <c r="AJ14" s="30">
        <f>VLOOKUP(AI14,Punktezuordnung!$A$2:$B$52,2,FALSE())</f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8"/>
        <v>51</v>
      </c>
      <c r="AM14" s="30">
        <f>VLOOKUP(AL14,Punktezuordnung!$A$2:$B$52,2,FALSE())</f>
        <v>0</v>
      </c>
      <c r="AN14" s="40">
        <f t="array" ref="AN14">IF(ISBLANK(NIA_1!$A$2),1000,IF(ISBLANK(A14),1000,IF((OR(EXACT(A14,NIA_1!$C$2:$C$200))),VLOOKUP(A14,NIA_1!$C$2:$I$200,4,FALSE()))))</f>
        <v>298.42</v>
      </c>
      <c r="AO14" s="38">
        <f t="shared" si="19"/>
        <v>18</v>
      </c>
      <c r="AP14" s="70">
        <f>VLOOKUP(AO14,[1]Punktezuordnung!$A$2:$B$52,2,FALSE())</f>
        <v>33</v>
      </c>
      <c r="AQ14" s="46">
        <f t="array" ref="AQ14">IF(ISBLANK(NIA_2!$A$2),0,IF(ISBLANK(A14),0,IF((OR(EXACT(A14,NIA_2!$C$2:$C$200))),VLOOKUP(A14,NIA_2!$C$2:$I$200,4,FALSE()))))</f>
        <v>34</v>
      </c>
      <c r="AR14" s="38">
        <f t="shared" si="20"/>
        <v>22</v>
      </c>
      <c r="AS14" s="30">
        <f>VLOOKUP(AR14,Punktezuordnung!$A$2:$B$52,2,FALSE())</f>
        <v>29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1"/>
        <v>51</v>
      </c>
      <c r="AV14" s="30">
        <f>VLOOKUP(AU14,Punktezuordnung!$A$2:$B$52,2,FALSE())</f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2"/>
        <v>51</v>
      </c>
      <c r="AY14" s="30">
        <f>VLOOKUP(AX14,Punktezuordnung!$A$2:$B$52,2,FALSE())</f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3"/>
        <v>51</v>
      </c>
      <c r="BB14" s="30">
        <f>VLOOKUP(BA14,Punktezuordnung!$A$2:$B$52,2,FALSE())</f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4"/>
        <v>51</v>
      </c>
      <c r="BE14" s="30">
        <f>VLOOKUP(BD14,Punktezuordnung!$A$2:$B$52,2,FALSE())</f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5"/>
        <v>51</v>
      </c>
      <c r="BH14" s="30">
        <f>VLOOKUP(BG14,Punktezuordnung!$A$2:$B$52,2,FALSE())</f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6"/>
        <v>51</v>
      </c>
      <c r="BK14" s="30">
        <f>VLOOKUP(BJ14,Punktezuordnung!$A$2:$B$52,2,FALSE())</f>
        <v>0</v>
      </c>
    </row>
    <row r="15" spans="1:63" x14ac:dyDescent="0.3">
      <c r="A15" s="28" t="s">
        <v>348</v>
      </c>
      <c r="B15" s="28" t="s">
        <v>22</v>
      </c>
      <c r="C15" s="28">
        <v>2017</v>
      </c>
      <c r="D15" s="28" t="s">
        <v>405</v>
      </c>
      <c r="E15" s="38">
        <f t="shared" si="0"/>
        <v>12</v>
      </c>
      <c r="F15" s="30">
        <f>SUM(LARGE(H15:U15,{1;2;3;4;5;6;7;8;9}))</f>
        <v>138</v>
      </c>
      <c r="G15" s="49">
        <f t="shared" si="1"/>
        <v>4</v>
      </c>
      <c r="H15" s="50">
        <f t="shared" si="2"/>
        <v>48</v>
      </c>
      <c r="I15" s="45">
        <f t="shared" si="3"/>
        <v>23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42</v>
      </c>
      <c r="O15" s="36">
        <f t="shared" si="9"/>
        <v>25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IF(ISBLANK(ALS_1!$A$2),100,IF(ISBLANK(A15),100,IF((OR(EXACT(A15,ALS_1!$C$2:$C$104))),VLOOKUP(A15,ALS_1!$C$2:$I$104,4,FALSE()))))</f>
        <v>7.24</v>
      </c>
      <c r="W15" s="38">
        <f t="shared" si="14"/>
        <v>3</v>
      </c>
      <c r="X15" s="30">
        <f>VLOOKUP(W15,Punktezuordnung!$A$2:$B$52,2,FALSE())</f>
        <v>48</v>
      </c>
      <c r="Y15" s="39" cm="1">
        <f t="array" ref="Y15">IF(ISBLANK(ALS_2!$A$2),0,IF(ISBLANK(A15),0,IF((OR(EXACT(A15,ALS_2!$C$2:$C$104))),VLOOKUP(A15,ALS_2!$C$2:$I$104,4,FALSE()))))</f>
        <v>24</v>
      </c>
      <c r="Z15" s="38">
        <f t="shared" si="15"/>
        <v>28</v>
      </c>
      <c r="AA15" s="30">
        <f>VLOOKUP(Z15,Punktezuordnung!$A$2:$B$52,2,FALSE())</f>
        <v>23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f>VLOOKUP(AC15,Punktezuordnung!$A$2:$B$52,2,FALSE())</f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27"/>
        <v>51</v>
      </c>
      <c r="AG15" s="30">
        <f>VLOOKUP(AF15,Punktezuordnung!$A$2:$B$52,2,FALSE())</f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7"/>
        <v>51</v>
      </c>
      <c r="AJ15" s="30">
        <f>VLOOKUP(AI15,Punktezuordnung!$A$2:$B$52,2,FALSE())</f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8"/>
        <v>51</v>
      </c>
      <c r="AM15" s="30">
        <f>VLOOKUP(AL15,Punktezuordnung!$A$2:$B$52,2,FALSE())</f>
        <v>0</v>
      </c>
      <c r="AN15" s="40">
        <f t="array" ref="AN15">IF(ISBLANK(NIA_1!$A$2),1000,IF(ISBLANK(A15),1000,IF((OR(EXACT(A15,NIA_1!$C$2:$C$200))),VLOOKUP(A15,NIA_1!$C$2:$I$200,4,FALSE()))))</f>
        <v>271.77</v>
      </c>
      <c r="AO15" s="38">
        <f t="shared" si="19"/>
        <v>9</v>
      </c>
      <c r="AP15" s="70">
        <f>VLOOKUP(AO15,[1]Punktezuordnung!$A$2:$B$52,2,FALSE())</f>
        <v>42</v>
      </c>
      <c r="AQ15" s="46">
        <f t="array" ref="AQ15">IF(ISBLANK(NIA_2!$A$2),0,IF(ISBLANK(A15),0,IF((OR(EXACT(A15,NIA_2!$C$2:$C$200))),VLOOKUP(A15,NIA_2!$C$2:$I$200,4,FALSE()))))</f>
        <v>29</v>
      </c>
      <c r="AR15" s="38">
        <f t="shared" si="20"/>
        <v>26</v>
      </c>
      <c r="AS15" s="30">
        <f>VLOOKUP(AR15,Punktezuordnung!$A$2:$B$52,2,FALSE())</f>
        <v>25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1"/>
        <v>51</v>
      </c>
      <c r="AV15" s="30">
        <f>VLOOKUP(AU15,Punktezuordnung!$A$2:$B$52,2,FALSE())</f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2"/>
        <v>51</v>
      </c>
      <c r="AY15" s="30">
        <f>VLOOKUP(AX15,Punktezuordnung!$A$2:$B$52,2,FALSE())</f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3"/>
        <v>51</v>
      </c>
      <c r="BB15" s="30">
        <f>VLOOKUP(BA15,Punktezuordnung!$A$2:$B$52,2,FALSE())</f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4"/>
        <v>51</v>
      </c>
      <c r="BE15" s="30">
        <f>VLOOKUP(BD15,Punktezuordnung!$A$2:$B$52,2,FALSE())</f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5"/>
        <v>51</v>
      </c>
      <c r="BH15" s="30">
        <f>VLOOKUP(BG15,Punktezuordnung!$A$2:$B$52,2,FALSE())</f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6"/>
        <v>51</v>
      </c>
      <c r="BK15" s="30">
        <f>VLOOKUP(BJ15,Punktezuordnung!$A$2:$B$52,2,FALSE())</f>
        <v>0</v>
      </c>
    </row>
    <row r="16" spans="1:63" x14ac:dyDescent="0.3">
      <c r="A16" s="28" t="s">
        <v>479</v>
      </c>
      <c r="B16" s="28" t="s">
        <v>22</v>
      </c>
      <c r="C16" s="28">
        <v>2017</v>
      </c>
      <c r="D16" s="28" t="s">
        <v>404</v>
      </c>
      <c r="E16" s="38">
        <f t="shared" si="0"/>
        <v>12</v>
      </c>
      <c r="F16" s="30">
        <f>SUM(LARGE(H16:U16,{1;2;3;4;5;6;7;8;9}))</f>
        <v>138</v>
      </c>
      <c r="G16" s="49">
        <f t="shared" si="1"/>
        <v>4</v>
      </c>
      <c r="H16" s="50">
        <f t="shared" si="2"/>
        <v>27</v>
      </c>
      <c r="I16" s="45">
        <f t="shared" si="3"/>
        <v>41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38</v>
      </c>
      <c r="O16" s="36">
        <f t="shared" si="9"/>
        <v>32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IF(ISBLANK(ALS_1!$A$2),100,IF(ISBLANK(A16),100,IF((OR(EXACT(A16,ALS_1!$C$2:$C$104))),VLOOKUP(A16,ALS_1!$C$2:$I$104,4,FALSE()))))</f>
        <v>8.5</v>
      </c>
      <c r="W16" s="38">
        <f t="shared" si="14"/>
        <v>24</v>
      </c>
      <c r="X16" s="30">
        <f>VLOOKUP(W16,Punktezuordnung!$A$2:$B$52,2,FALSE())</f>
        <v>27</v>
      </c>
      <c r="Y16" s="39" cm="1">
        <f t="array" ref="Y16">IF(ISBLANK(ALS_2!$A$2),0,IF(ISBLANK(A16),0,IF((OR(EXACT(A16,ALS_2!$C$2:$C$104))),VLOOKUP(A16,ALS_2!$C$2:$I$104,4,FALSE()))))</f>
        <v>44</v>
      </c>
      <c r="Z16" s="38">
        <f t="shared" si="15"/>
        <v>10</v>
      </c>
      <c r="AA16" s="30">
        <f>VLOOKUP(Z16,Punktezuordnung!$A$2:$B$52,2,FALSE())</f>
        <v>41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f>VLOOKUP(AC16,Punktezuordnung!$A$2:$B$52,2,FALSE())</f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27"/>
        <v>51</v>
      </c>
      <c r="AG16" s="30">
        <f>VLOOKUP(AF16,Punktezuordnung!$A$2:$B$52,2,FALSE())</f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7"/>
        <v>51</v>
      </c>
      <c r="AJ16" s="30">
        <f>VLOOKUP(AI16,Punktezuordnung!$A$2:$B$52,2,FALSE())</f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 t="shared" si="18"/>
        <v>51</v>
      </c>
      <c r="AM16" s="30">
        <f>VLOOKUP(AL16,Punktezuordnung!$A$2:$B$52,2,FALSE())</f>
        <v>0</v>
      </c>
      <c r="AN16" s="40">
        <f t="array" ref="AN16">IF(ISBLANK(NIA_1!$A$2),1000,IF(ISBLANK(A16),1000,IF((OR(EXACT(A16,NIA_1!$C$2:$C$200))),VLOOKUP(A16,NIA_1!$C$2:$I$200,4,FALSE()))))</f>
        <v>292.36</v>
      </c>
      <c r="AO16" s="38">
        <f t="shared" si="19"/>
        <v>13</v>
      </c>
      <c r="AP16" s="70">
        <f>VLOOKUP(AO16,[1]Punktezuordnung!$A$2:$B$52,2,FALSE())</f>
        <v>38</v>
      </c>
      <c r="AQ16" s="46">
        <f t="array" ref="AQ16">IF(ISBLANK(NIA_2!$A$2),0,IF(ISBLANK(A16),0,IF((OR(EXACT(A16,NIA_2!$C$2:$C$200))),VLOOKUP(A16,NIA_2!$C$2:$I$200,4,FALSE()))))</f>
        <v>36</v>
      </c>
      <c r="AR16" s="38">
        <f t="shared" si="20"/>
        <v>19</v>
      </c>
      <c r="AS16" s="30">
        <f>VLOOKUP(AR16,Punktezuordnung!$A$2:$B$52,2,FALSE())</f>
        <v>32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1"/>
        <v>51</v>
      </c>
      <c r="AV16" s="30">
        <f>VLOOKUP(AU16,Punktezuordnung!$A$2:$B$52,2,FALSE())</f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2"/>
        <v>51</v>
      </c>
      <c r="AY16" s="30">
        <f>VLOOKUP(AX16,Punktezuordnung!$A$2:$B$52,2,FALSE())</f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3"/>
        <v>51</v>
      </c>
      <c r="BB16" s="30">
        <f>VLOOKUP(BA16,Punktezuordnung!$A$2:$B$52,2,FALSE())</f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4"/>
        <v>51</v>
      </c>
      <c r="BE16" s="30">
        <f>VLOOKUP(BD16,Punktezuordnung!$A$2:$B$52,2,FALSE())</f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5"/>
        <v>51</v>
      </c>
      <c r="BH16" s="30">
        <f>VLOOKUP(BG16,Punktezuordnung!$A$2:$B$52,2,FALSE())</f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6"/>
        <v>51</v>
      </c>
      <c r="BK16" s="30">
        <f>VLOOKUP(BJ16,Punktezuordnung!$A$2:$B$52,2,FALSE())</f>
        <v>0</v>
      </c>
    </row>
    <row r="17" spans="1:63" x14ac:dyDescent="0.3">
      <c r="A17" s="28" t="s">
        <v>361</v>
      </c>
      <c r="B17" s="28" t="s">
        <v>22</v>
      </c>
      <c r="C17" s="28">
        <v>2017</v>
      </c>
      <c r="D17" s="28" t="s">
        <v>405</v>
      </c>
      <c r="E17" s="38">
        <f t="shared" si="0"/>
        <v>14</v>
      </c>
      <c r="F17" s="30">
        <f>SUM(LARGE(H17:U17,{1;2;3;4;5;6;7;8;9}))</f>
        <v>133</v>
      </c>
      <c r="G17" s="49">
        <f t="shared" si="1"/>
        <v>4</v>
      </c>
      <c r="H17" s="50">
        <f t="shared" si="2"/>
        <v>35</v>
      </c>
      <c r="I17" s="45">
        <f t="shared" si="3"/>
        <v>32</v>
      </c>
      <c r="J17" s="50">
        <f t="shared" si="4"/>
        <v>0</v>
      </c>
      <c r="K17" s="45">
        <f t="shared" si="5"/>
        <v>0</v>
      </c>
      <c r="L17" s="33">
        <f t="shared" si="6"/>
        <v>0</v>
      </c>
      <c r="M17" s="34">
        <f t="shared" si="7"/>
        <v>0</v>
      </c>
      <c r="N17" s="51">
        <f t="shared" si="8"/>
        <v>23</v>
      </c>
      <c r="O17" s="36">
        <f t="shared" si="9"/>
        <v>43</v>
      </c>
      <c r="P17" s="50">
        <f t="shared" si="10"/>
        <v>0</v>
      </c>
      <c r="Q17" s="45">
        <f t="shared" si="11"/>
        <v>0</v>
      </c>
      <c r="R17" s="50"/>
      <c r="S17" s="45"/>
      <c r="T17" s="50">
        <f t="shared" si="12"/>
        <v>0</v>
      </c>
      <c r="U17" s="45">
        <f t="shared" si="13"/>
        <v>0</v>
      </c>
      <c r="V17" s="37">
        <f t="array" ref="V17">IF(ISBLANK(ALS_1!$A$2),100,IF(ISBLANK(A17),100,IF((OR(EXACT(A17,ALS_1!$C$2:$C$104))),VLOOKUP(A17,ALS_1!$C$2:$I$104,4,FALSE()))))</f>
        <v>8.0299999999999994</v>
      </c>
      <c r="W17" s="38">
        <f t="shared" si="14"/>
        <v>16</v>
      </c>
      <c r="X17" s="30">
        <f>VLOOKUP(W17,Punktezuordnung!$A$2:$B$52,2,FALSE())</f>
        <v>35</v>
      </c>
      <c r="Y17" s="39" cm="1">
        <f t="array" ref="Y17">IF(ISBLANK(ALS_2!$A$2),0,IF(ISBLANK(A17),0,IF((OR(EXACT(A17,ALS_2!$C$2:$C$104))),VLOOKUP(A17,ALS_2!$C$2:$I$104,4,FALSE()))))</f>
        <v>33</v>
      </c>
      <c r="Z17" s="38">
        <f t="shared" si="15"/>
        <v>19</v>
      </c>
      <c r="AA17" s="30">
        <f>VLOOKUP(Z17,Punktezuordnung!$A$2:$B$52,2,FALSE())</f>
        <v>32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f>VLOOKUP(AC17,Punktezuordnung!$A$2:$B$52,2,FALSE())</f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27"/>
        <v>51</v>
      </c>
      <c r="AG17" s="30">
        <f>VLOOKUP(AF17,Punktezuordnung!$A$2:$B$52,2,FALSE())</f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7"/>
        <v>51</v>
      </c>
      <c r="AJ17" s="30">
        <f>VLOOKUP(AI17,Punktezuordnung!$A$2:$B$52,2,FALSE())</f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 t="shared" si="18"/>
        <v>51</v>
      </c>
      <c r="AM17" s="30">
        <f>VLOOKUP(AL17,Punktezuordnung!$A$2:$B$52,2,FALSE())</f>
        <v>0</v>
      </c>
      <c r="AN17" s="40">
        <f t="array" ref="AN17">IF(ISBLANK(NIA_1!$A$2),1000,IF(ISBLANK(A17),1000,IF((OR(EXACT(A17,NIA_1!$C$2:$C$200))),VLOOKUP(A17,NIA_1!$C$2:$I$200,4,FALSE()))))</f>
        <v>316.33</v>
      </c>
      <c r="AO17" s="38">
        <f t="shared" si="19"/>
        <v>28</v>
      </c>
      <c r="AP17" s="70">
        <f>VLOOKUP(AO17,[1]Punktezuordnung!$A$2:$B$52,2,FALSE())</f>
        <v>23</v>
      </c>
      <c r="AQ17" s="46">
        <f t="array" ref="AQ17">IF(ISBLANK(NIA_2!$A$2),0,IF(ISBLANK(A17),0,IF((OR(EXACT(A17,NIA_2!$C$2:$C$200))),VLOOKUP(A17,NIA_2!$C$2:$I$200,4,FALSE()))))</f>
        <v>44</v>
      </c>
      <c r="AR17" s="38">
        <f t="shared" si="20"/>
        <v>8</v>
      </c>
      <c r="AS17" s="30">
        <f>VLOOKUP(AR17,Punktezuordnung!$A$2:$B$52,2,FALSE())</f>
        <v>43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1"/>
        <v>51</v>
      </c>
      <c r="AV17" s="30">
        <f>VLOOKUP(AU17,Punktezuordnung!$A$2:$B$52,2,FALSE())</f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2"/>
        <v>51</v>
      </c>
      <c r="AY17" s="30">
        <f>VLOOKUP(AX17,Punktezuordnung!$A$2:$B$52,2,FALSE())</f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3"/>
        <v>51</v>
      </c>
      <c r="BB17" s="30">
        <f>VLOOKUP(BA17,Punktezuordnung!$A$2:$B$52,2,FALSE())</f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4"/>
        <v>51</v>
      </c>
      <c r="BE17" s="30">
        <f>VLOOKUP(BD17,Punktezuordnung!$A$2:$B$52,2,FALSE())</f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5"/>
        <v>51</v>
      </c>
      <c r="BH17" s="30">
        <f>VLOOKUP(BG17,Punktezuordnung!$A$2:$B$52,2,FALSE())</f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6"/>
        <v>51</v>
      </c>
      <c r="BK17" s="30">
        <f>VLOOKUP(BJ17,Punktezuordnung!$A$2:$B$52,2,FALSE())</f>
        <v>0</v>
      </c>
    </row>
    <row r="18" spans="1:63" x14ac:dyDescent="0.3">
      <c r="A18" s="28" t="s">
        <v>355</v>
      </c>
      <c r="B18" s="28" t="s">
        <v>22</v>
      </c>
      <c r="C18" s="28">
        <v>2017</v>
      </c>
      <c r="D18" s="28" t="s">
        <v>404</v>
      </c>
      <c r="E18" s="38">
        <f t="shared" si="0"/>
        <v>15</v>
      </c>
      <c r="F18" s="30">
        <f>SUM(LARGE(H18:U18,{1;2;3;4;5;6;7;8;9}))</f>
        <v>132</v>
      </c>
      <c r="G18" s="52">
        <f t="shared" si="1"/>
        <v>4</v>
      </c>
      <c r="H18" s="53">
        <f t="shared" si="2"/>
        <v>42</v>
      </c>
      <c r="I18" s="54">
        <f t="shared" si="3"/>
        <v>34</v>
      </c>
      <c r="J18" s="53">
        <f t="shared" si="4"/>
        <v>0</v>
      </c>
      <c r="K18" s="54">
        <f t="shared" si="5"/>
        <v>0</v>
      </c>
      <c r="L18" s="33">
        <f t="shared" si="6"/>
        <v>0</v>
      </c>
      <c r="M18" s="34">
        <f t="shared" si="7"/>
        <v>0</v>
      </c>
      <c r="N18" s="55">
        <f t="shared" si="8"/>
        <v>24</v>
      </c>
      <c r="O18" s="36">
        <f t="shared" si="9"/>
        <v>32</v>
      </c>
      <c r="P18" s="53">
        <f t="shared" si="10"/>
        <v>0</v>
      </c>
      <c r="Q18" s="54">
        <f t="shared" si="11"/>
        <v>0</v>
      </c>
      <c r="R18" s="53"/>
      <c r="S18" s="54"/>
      <c r="T18" s="53">
        <f t="shared" si="12"/>
        <v>0</v>
      </c>
      <c r="U18" s="54">
        <f t="shared" si="13"/>
        <v>0</v>
      </c>
      <c r="V18" s="37">
        <f t="array" ref="V18">IF(ISBLANK(ALS_1!$A$2),100,IF(ISBLANK(A18),100,IF((OR(EXACT(A18,ALS_1!$C$2:$C$104))),VLOOKUP(A18,ALS_1!$C$2:$I$104,4,FALSE()))))</f>
        <v>7.66</v>
      </c>
      <c r="W18" s="38">
        <f t="shared" si="14"/>
        <v>9</v>
      </c>
      <c r="X18" s="30">
        <f>VLOOKUP(W18,Punktezuordnung!$A$2:$B$52,2,FALSE())</f>
        <v>42</v>
      </c>
      <c r="Y18" s="39" cm="1">
        <f t="array" ref="Y18">IF(ISBLANK(ALS_2!$A$2),0,IF(ISBLANK(A18),0,IF((OR(EXACT(A18,ALS_2!$C$2:$C$104))),VLOOKUP(A18,ALS_2!$C$2:$I$104,4,FALSE()))))</f>
        <v>34</v>
      </c>
      <c r="Z18" s="38">
        <f t="shared" si="15"/>
        <v>17</v>
      </c>
      <c r="AA18" s="30">
        <f>VLOOKUP(Z18,Punktezuordnung!$A$2:$B$52,2,FALSE())</f>
        <v>34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f>VLOOKUP(AC18,Punktezuordnung!$A$2:$B$52,2,FALSE())</f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 t="shared" si="27"/>
        <v>51</v>
      </c>
      <c r="AG18" s="30">
        <f>VLOOKUP(AF18,Punktezuordnung!$A$2:$B$52,2,FALSE())</f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7"/>
        <v>51</v>
      </c>
      <c r="AJ18" s="30">
        <f>VLOOKUP(AI18,Punktezuordnung!$A$2:$B$52,2,FALSE())</f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 t="shared" si="18"/>
        <v>51</v>
      </c>
      <c r="AM18" s="30">
        <f>VLOOKUP(AL18,Punktezuordnung!$A$2:$B$52,2,FALSE())</f>
        <v>0</v>
      </c>
      <c r="AN18" s="40">
        <f t="array" ref="AN18">IF(ISBLANK(NIA_1!$A$2),1000,IF(ISBLANK(A18),1000,IF((OR(EXACT(A18,NIA_1!$C$2:$C$200))),VLOOKUP(A18,NIA_1!$C$2:$I$200,4,FALSE()))))</f>
        <v>315.55</v>
      </c>
      <c r="AO18" s="38">
        <f t="shared" si="19"/>
        <v>27</v>
      </c>
      <c r="AP18" s="70">
        <f>VLOOKUP(AO18,[1]Punktezuordnung!$A$2:$B$52,2,FALSE())</f>
        <v>24</v>
      </c>
      <c r="AQ18" s="46">
        <f t="array" ref="AQ18">IF(ISBLANK(NIA_2!$A$2),0,IF(ISBLANK(A18),0,IF((OR(EXACT(A18,NIA_2!$C$2:$C$200))),VLOOKUP(A18,NIA_2!$C$2:$I$200,4,FALSE()))))</f>
        <v>36</v>
      </c>
      <c r="AR18" s="38">
        <f t="shared" si="20"/>
        <v>19</v>
      </c>
      <c r="AS18" s="30">
        <f>VLOOKUP(AR18,Punktezuordnung!$A$2:$B$52,2,FALSE())</f>
        <v>32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1"/>
        <v>51</v>
      </c>
      <c r="AV18" s="30">
        <f>VLOOKUP(AU18,Punktezuordnung!$A$2:$B$52,2,FALSE())</f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2"/>
        <v>51</v>
      </c>
      <c r="AY18" s="30">
        <f>VLOOKUP(AX18,Punktezuordnung!$A$2:$B$52,2,FALSE())</f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3"/>
        <v>51</v>
      </c>
      <c r="BB18" s="30">
        <f>VLOOKUP(BA18,Punktezuordnung!$A$2:$B$52,2,FALSE())</f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4"/>
        <v>51</v>
      </c>
      <c r="BE18" s="30">
        <f>VLOOKUP(BD18,Punktezuordnung!$A$2:$B$52,2,FALSE())</f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5"/>
        <v>51</v>
      </c>
      <c r="BH18" s="30">
        <f>VLOOKUP(BG18,Punktezuordnung!$A$2:$B$52,2,FALSE())</f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6"/>
        <v>51</v>
      </c>
      <c r="BK18" s="30">
        <f>VLOOKUP(BJ18,Punktezuordnung!$A$2:$B$52,2,FALSE())</f>
        <v>0</v>
      </c>
    </row>
    <row r="19" spans="1:63" x14ac:dyDescent="0.3">
      <c r="A19" s="28" t="s">
        <v>367</v>
      </c>
      <c r="B19" s="28" t="s">
        <v>22</v>
      </c>
      <c r="C19" s="28">
        <v>2017</v>
      </c>
      <c r="D19" s="28" t="s">
        <v>408</v>
      </c>
      <c r="E19" s="38">
        <f t="shared" si="0"/>
        <v>16</v>
      </c>
      <c r="F19" s="30">
        <f>SUM(LARGE(H19:U19,{1;2;3;4;5;6;7;8;9}))</f>
        <v>125</v>
      </c>
      <c r="G19" s="49">
        <f t="shared" si="1"/>
        <v>4</v>
      </c>
      <c r="H19" s="50">
        <f t="shared" si="2"/>
        <v>29</v>
      </c>
      <c r="I19" s="45">
        <f t="shared" si="3"/>
        <v>39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20</v>
      </c>
      <c r="O19" s="36">
        <f t="shared" si="9"/>
        <v>37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>
        <f t="array" ref="V19">IF(ISBLANK(ALS_1!$A$2),100,IF(ISBLANK(A19),100,IF((OR(EXACT(A19,ALS_1!$C$2:$C$104))),VLOOKUP(A19,ALS_1!$C$2:$I$104,4,FALSE()))))</f>
        <v>8.34</v>
      </c>
      <c r="W19" s="38">
        <f t="shared" si="14"/>
        <v>22</v>
      </c>
      <c r="X19" s="30">
        <f>VLOOKUP(W19,Punktezuordnung!$A$2:$B$52,2,FALSE())</f>
        <v>29</v>
      </c>
      <c r="Y19" s="39" cm="1">
        <f t="array" ref="Y19">IF(ISBLANK(ALS_2!$A$2),0,IF(ISBLANK(A19),0,IF((OR(EXACT(A19,ALS_2!$C$2:$C$104))),VLOOKUP(A19,ALS_2!$C$2:$I$104,4,FALSE()))))</f>
        <v>38</v>
      </c>
      <c r="Z19" s="38">
        <f t="shared" si="15"/>
        <v>12</v>
      </c>
      <c r="AA19" s="30">
        <f>VLOOKUP(Z19,Punktezuordnung!$A$2:$B$52,2,FALSE())</f>
        <v>39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f>VLOOKUP(AC19,Punktezuordnung!$A$2:$B$52,2,FALSE())</f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si="27"/>
        <v>51</v>
      </c>
      <c r="AG19" s="30">
        <f>VLOOKUP(AF19,Punktezuordnung!$A$2:$B$52,2,FALSE())</f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7"/>
        <v>51</v>
      </c>
      <c r="AJ19" s="30">
        <f>VLOOKUP(AI19,Punktezuordnung!$A$2:$B$52,2,FALSE())</f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 t="shared" si="18"/>
        <v>51</v>
      </c>
      <c r="AM19" s="30">
        <f>VLOOKUP(AL19,Punktezuordnung!$A$2:$B$52,2,FALSE())</f>
        <v>0</v>
      </c>
      <c r="AN19" s="40">
        <f t="array" ref="AN19">IF(ISBLANK(NIA_1!$A$2),1000,IF(ISBLANK(A19),1000,IF((OR(EXACT(A19,NIA_1!$C$2:$C$200))),VLOOKUP(A19,NIA_1!$C$2:$I$200,4,FALSE()))))</f>
        <v>332.08</v>
      </c>
      <c r="AO19" s="38">
        <f t="shared" si="19"/>
        <v>31</v>
      </c>
      <c r="AP19" s="70">
        <f>VLOOKUP(AO19,[1]Punktezuordnung!$A$2:$B$52,2,FALSE())</f>
        <v>20</v>
      </c>
      <c r="AQ19" s="46">
        <f t="array" ref="AQ19">IF(ISBLANK(NIA_2!$A$2),0,IF(ISBLANK(A19),0,IF((OR(EXACT(A19,NIA_2!$C$2:$C$200))),VLOOKUP(A19,NIA_2!$C$2:$I$200,4,FALSE()))))</f>
        <v>40</v>
      </c>
      <c r="AR19" s="38">
        <f t="shared" si="20"/>
        <v>14</v>
      </c>
      <c r="AS19" s="30">
        <f>VLOOKUP(AR19,Punktezuordnung!$A$2:$B$52,2,FALSE())</f>
        <v>37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1"/>
        <v>51</v>
      </c>
      <c r="AV19" s="30">
        <f>VLOOKUP(AU19,Punktezuordnung!$A$2:$B$52,2,FALSE())</f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2"/>
        <v>51</v>
      </c>
      <c r="AY19" s="30">
        <f>VLOOKUP(AX19,Punktezuordnung!$A$2:$B$52,2,FALSE())</f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3"/>
        <v>51</v>
      </c>
      <c r="BB19" s="30">
        <f>VLOOKUP(BA19,Punktezuordnung!$A$2:$B$52,2,FALSE())</f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4"/>
        <v>51</v>
      </c>
      <c r="BE19" s="30">
        <f>VLOOKUP(BD19,Punktezuordnung!$A$2:$B$52,2,FALSE())</f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5"/>
        <v>51</v>
      </c>
      <c r="BH19" s="30">
        <f>VLOOKUP(BG19,Punktezuordnung!$A$2:$B$52,2,FALSE())</f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6"/>
        <v>51</v>
      </c>
      <c r="BK19" s="30">
        <f>VLOOKUP(BJ19,Punktezuordnung!$A$2:$B$52,2,FALSE())</f>
        <v>0</v>
      </c>
    </row>
    <row r="20" spans="1:63" x14ac:dyDescent="0.3">
      <c r="A20" s="28" t="s">
        <v>366</v>
      </c>
      <c r="B20" s="28" t="s">
        <v>22</v>
      </c>
      <c r="C20" s="28">
        <v>2017</v>
      </c>
      <c r="D20" s="28" t="s">
        <v>404</v>
      </c>
      <c r="E20" s="38">
        <f t="shared" si="0"/>
        <v>17</v>
      </c>
      <c r="F20" s="30">
        <f>SUM(LARGE(H20:U20,{1;2;3;4;5;6;7;8;9}))</f>
        <v>108</v>
      </c>
      <c r="G20" s="49">
        <f t="shared" si="1"/>
        <v>4</v>
      </c>
      <c r="H20" s="50">
        <f t="shared" si="2"/>
        <v>30</v>
      </c>
      <c r="I20" s="45">
        <f t="shared" si="3"/>
        <v>31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22</v>
      </c>
      <c r="O20" s="36">
        <f t="shared" si="9"/>
        <v>25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>
        <f t="array" ref="V20">IF(ISBLANK(ALS_1!$A$2),100,IF(ISBLANK(A20),100,IF((OR(EXACT(A20,ALS_1!$C$2:$C$104))),VLOOKUP(A20,ALS_1!$C$2:$I$104,4,FALSE()))))</f>
        <v>8.26</v>
      </c>
      <c r="W20" s="38">
        <f t="shared" si="14"/>
        <v>21</v>
      </c>
      <c r="X20" s="30">
        <f>VLOOKUP(W20,Punktezuordnung!$A$2:$B$52,2,FALSE())</f>
        <v>30</v>
      </c>
      <c r="Y20" s="39" cm="1">
        <f t="array" ref="Y20">IF(ISBLANK(ALS_2!$A$2),0,IF(ISBLANK(A20),0,IF((OR(EXACT(A20,ALS_2!$C$2:$C$104))),VLOOKUP(A20,ALS_2!$C$2:$I$104,4,FALSE()))))</f>
        <v>31</v>
      </c>
      <c r="Z20" s="38">
        <f t="shared" si="15"/>
        <v>20</v>
      </c>
      <c r="AA20" s="30">
        <f>VLOOKUP(Z20,Punktezuordnung!$A$2:$B$52,2,FALSE())</f>
        <v>31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f>VLOOKUP(AC20,Punktezuordnung!$A$2:$B$52,2,FALSE())</f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27"/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7"/>
        <v>51</v>
      </c>
      <c r="AJ20" s="30">
        <f>VLOOKUP(AI20,Punktezuordnung!$A$2:$B$52,2,FALSE())</f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 t="shared" si="18"/>
        <v>51</v>
      </c>
      <c r="AM20" s="30">
        <f>VLOOKUP(AL20,Punktezuordnung!$A$2:$B$52,2,FALSE())</f>
        <v>0</v>
      </c>
      <c r="AN20" s="40">
        <f t="array" ref="AN20">IF(ISBLANK(NIA_1!$A$2),1000,IF(ISBLANK(A20),1000,IF((OR(EXACT(A20,NIA_1!$C$2:$C$200))),VLOOKUP(A20,NIA_1!$C$2:$I$200,4,FALSE()))))</f>
        <v>319.45</v>
      </c>
      <c r="AO20" s="38">
        <f t="shared" si="19"/>
        <v>29</v>
      </c>
      <c r="AP20" s="70">
        <f>VLOOKUP(AO20,[1]Punktezuordnung!$A$2:$B$52,2,FALSE())</f>
        <v>22</v>
      </c>
      <c r="AQ20" s="46">
        <f t="array" ref="AQ20">IF(ISBLANK(NIA_2!$A$2),0,IF(ISBLANK(A20),0,IF((OR(EXACT(A20,NIA_2!$C$2:$C$200))),VLOOKUP(A20,NIA_2!$C$2:$I$200,4,FALSE()))))</f>
        <v>29</v>
      </c>
      <c r="AR20" s="38">
        <f t="shared" si="20"/>
        <v>26</v>
      </c>
      <c r="AS20" s="30">
        <f>VLOOKUP(AR20,Punktezuordnung!$A$2:$B$52,2,FALSE())</f>
        <v>25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1"/>
        <v>51</v>
      </c>
      <c r="AV20" s="30">
        <f>VLOOKUP(AU20,Punktezuordnung!$A$2:$B$52,2,FALSE())</f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2"/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3"/>
        <v>51</v>
      </c>
      <c r="BB20" s="30">
        <f>VLOOKUP(BA20,Punktezuordnung!$A$2:$B$52,2,FALSE())</f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4"/>
        <v>51</v>
      </c>
      <c r="BE20" s="30">
        <f>VLOOKUP(BD20,Punktezuordnung!$A$2:$B$52,2,FALSE())</f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5"/>
        <v>51</v>
      </c>
      <c r="BH20" s="30">
        <f>VLOOKUP(BG20,Punktezuordnung!$A$2:$B$52,2,FALSE())</f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6"/>
        <v>51</v>
      </c>
      <c r="BK20" s="30">
        <f>VLOOKUP(BJ20,Punktezuordnung!$A$2:$B$52,2,FALSE())</f>
        <v>0</v>
      </c>
    </row>
    <row r="21" spans="1:63" x14ac:dyDescent="0.3">
      <c r="A21" s="28" t="s">
        <v>364</v>
      </c>
      <c r="B21" s="28" t="s">
        <v>22</v>
      </c>
      <c r="C21" s="28">
        <v>2017</v>
      </c>
      <c r="D21" s="28" t="s">
        <v>404</v>
      </c>
      <c r="E21" s="38">
        <f t="shared" si="0"/>
        <v>18</v>
      </c>
      <c r="F21" s="30">
        <f>SUM(LARGE(H21:U21,{1;2;3;4;5;6;7;8;9}))</f>
        <v>104</v>
      </c>
      <c r="G21" s="49">
        <f t="shared" si="1"/>
        <v>4</v>
      </c>
      <c r="H21" s="50">
        <f t="shared" si="2"/>
        <v>32</v>
      </c>
      <c r="I21" s="45">
        <f t="shared" si="3"/>
        <v>26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25</v>
      </c>
      <c r="O21" s="36">
        <f t="shared" si="9"/>
        <v>21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f t="array" ref="V21">IF(ISBLANK(ALS_1!$A$2),100,IF(ISBLANK(A21),100,IF((OR(EXACT(A21,ALS_1!$C$2:$C$104))),VLOOKUP(A21,ALS_1!$C$2:$I$104,4,FALSE()))))</f>
        <v>8.23</v>
      </c>
      <c r="W21" s="38">
        <f t="shared" si="14"/>
        <v>19</v>
      </c>
      <c r="X21" s="30">
        <f>VLOOKUP(W21,Punktezuordnung!$A$2:$B$52,2,FALSE())</f>
        <v>32</v>
      </c>
      <c r="Y21" s="39" cm="1">
        <f t="array" ref="Y21">IF(ISBLANK(ALS_2!$A$2),0,IF(ISBLANK(A21),0,IF((OR(EXACT(A21,ALS_2!$C$2:$C$104))),VLOOKUP(A21,ALS_2!$C$2:$I$104,4,FALSE()))))</f>
        <v>25</v>
      </c>
      <c r="Z21" s="38">
        <f t="shared" si="15"/>
        <v>25</v>
      </c>
      <c r="AA21" s="30">
        <f>VLOOKUP(Z21,Punktezuordnung!$A$2:$B$52,2,FALSE())</f>
        <v>26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f>VLOOKUP(AC21,Punktezuordnung!$A$2:$B$52,2,FALSE())</f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27"/>
        <v>51</v>
      </c>
      <c r="AG21" s="30">
        <f>VLOOKUP(AF21,Punktezuordnung!$A$2:$B$52,2,FALSE())</f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7"/>
        <v>51</v>
      </c>
      <c r="AJ21" s="30">
        <f>VLOOKUP(AI21,Punktezuordnung!$A$2:$B$52,2,FALSE())</f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 t="shared" si="18"/>
        <v>51</v>
      </c>
      <c r="AM21" s="30">
        <f>VLOOKUP(AL21,Punktezuordnung!$A$2:$B$52,2,FALSE())</f>
        <v>0</v>
      </c>
      <c r="AN21" s="40">
        <f t="array" ref="AN21">IF(ISBLANK(NIA_1!$A$2),1000,IF(ISBLANK(A21),1000,IF((OR(EXACT(A21,NIA_1!$C$2:$C$200))),VLOOKUP(A21,NIA_1!$C$2:$I$200,4,FALSE()))))</f>
        <v>314.39</v>
      </c>
      <c r="AO21" s="38">
        <f t="shared" si="19"/>
        <v>26</v>
      </c>
      <c r="AP21" s="70">
        <f>VLOOKUP(AO21,[1]Punktezuordnung!$A$2:$B$52,2,FALSE())</f>
        <v>25</v>
      </c>
      <c r="AQ21" s="46">
        <f t="array" ref="AQ21">IF(ISBLANK(NIA_2!$A$2),0,IF(ISBLANK(A21),0,IF((OR(EXACT(A21,NIA_2!$C$2:$C$200))),VLOOKUP(A21,NIA_2!$C$2:$I$200,4,FALSE()))))</f>
        <v>23</v>
      </c>
      <c r="AR21" s="38">
        <f t="shared" si="20"/>
        <v>30</v>
      </c>
      <c r="AS21" s="30">
        <f>VLOOKUP(AR21,Punktezuordnung!$A$2:$B$52,2,FALSE())</f>
        <v>21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1"/>
        <v>51</v>
      </c>
      <c r="AV21" s="30">
        <f>VLOOKUP(AU21,Punktezuordnung!$A$2:$B$52,2,FALSE())</f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2"/>
        <v>51</v>
      </c>
      <c r="AY21" s="30">
        <f>VLOOKUP(AX21,Punktezuordnung!$A$2:$B$52,2,FALSE())</f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3"/>
        <v>51</v>
      </c>
      <c r="BB21" s="30">
        <f>VLOOKUP(BA21,Punktezuordnung!$A$2:$B$52,2,FALSE())</f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4"/>
        <v>51</v>
      </c>
      <c r="BE21" s="30">
        <f>VLOOKUP(BD21,Punktezuordnung!$A$2:$B$52,2,FALSE())</f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5"/>
        <v>51</v>
      </c>
      <c r="BH21" s="30">
        <f>VLOOKUP(BG21,Punktezuordnung!$A$2:$B$52,2,FALSE())</f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6"/>
        <v>51</v>
      </c>
      <c r="BK21" s="30">
        <f>VLOOKUP(BJ21,Punktezuordnung!$A$2:$B$52,2,FALSE())</f>
        <v>0</v>
      </c>
    </row>
    <row r="22" spans="1:63" x14ac:dyDescent="0.3">
      <c r="A22" s="28" t="s">
        <v>371</v>
      </c>
      <c r="B22" s="28" t="s">
        <v>22</v>
      </c>
      <c r="C22" s="28">
        <v>2017</v>
      </c>
      <c r="D22" s="28" t="s">
        <v>404</v>
      </c>
      <c r="E22" s="38">
        <f t="shared" si="0"/>
        <v>19</v>
      </c>
      <c r="F22" s="30">
        <f>SUM(LARGE(H22:U22,{1;2;3;4;5;6;7;8;9}))</f>
        <v>94</v>
      </c>
      <c r="G22" s="49">
        <f t="shared" si="1"/>
        <v>4</v>
      </c>
      <c r="H22" s="50">
        <f t="shared" si="2"/>
        <v>24</v>
      </c>
      <c r="I22" s="45">
        <f t="shared" si="3"/>
        <v>28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19</v>
      </c>
      <c r="O22" s="36">
        <f t="shared" si="9"/>
        <v>23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>
        <f t="array" ref="V22">IF(ISBLANK(ALS_1!$A$2),100,IF(ISBLANK(A22),100,IF((OR(EXACT(A22,ALS_1!$C$2:$C$104))),VLOOKUP(A22,ALS_1!$C$2:$I$104,4,FALSE()))))</f>
        <v>8.7100000000000009</v>
      </c>
      <c r="W22" s="38">
        <f t="shared" si="14"/>
        <v>27</v>
      </c>
      <c r="X22" s="30">
        <f>VLOOKUP(W22,Punktezuordnung!$A$2:$B$52,2,FALSE())</f>
        <v>24</v>
      </c>
      <c r="Y22" s="39" cm="1">
        <f t="array" ref="Y22">IF(ISBLANK(ALS_2!$A$2),0,IF(ISBLANK(A22),0,IF((OR(EXACT(A22,ALS_2!$C$2:$C$104))),VLOOKUP(A22,ALS_2!$C$2:$I$104,4,FALSE()))))</f>
        <v>29</v>
      </c>
      <c r="Z22" s="38">
        <f t="shared" si="15"/>
        <v>23</v>
      </c>
      <c r="AA22" s="30">
        <f>VLOOKUP(Z22,Punktezuordnung!$A$2:$B$52,2,FALSE())</f>
        <v>28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f>VLOOKUP(AC22,Punktezuordnung!$A$2:$B$52,2,FALSE())</f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7"/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7"/>
        <v>51</v>
      </c>
      <c r="AJ22" s="30">
        <f>VLOOKUP(AI22,Punktezuordnung!$A$2:$B$52,2,FALSE())</f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 t="shared" si="18"/>
        <v>51</v>
      </c>
      <c r="AM22" s="30">
        <f>VLOOKUP(AL22,Punktezuordnung!$A$2:$B$52,2,FALSE())</f>
        <v>0</v>
      </c>
      <c r="AN22" s="40">
        <f t="array" ref="AN22">IF(ISBLANK(NIA_1!$A$2),1000,IF(ISBLANK(A22),1000,IF((OR(EXACT(A22,NIA_1!$C$2:$C$200))),VLOOKUP(A22,NIA_1!$C$2:$I$200,4,FALSE()))))</f>
        <v>340.74</v>
      </c>
      <c r="AO22" s="38">
        <f t="shared" si="19"/>
        <v>32</v>
      </c>
      <c r="AP22" s="70">
        <f>VLOOKUP(AO22,[1]Punktezuordnung!$A$2:$B$52,2,FALSE())</f>
        <v>19</v>
      </c>
      <c r="AQ22" s="46">
        <f t="array" ref="AQ22">IF(ISBLANK(NIA_2!$A$2),0,IF(ISBLANK(A22),0,IF((OR(EXACT(A22,NIA_2!$C$2:$C$200))),VLOOKUP(A22,NIA_2!$C$2:$I$200,4,FALSE()))))</f>
        <v>27</v>
      </c>
      <c r="AR22" s="38">
        <f t="shared" si="20"/>
        <v>28</v>
      </c>
      <c r="AS22" s="30">
        <f>VLOOKUP(AR22,Punktezuordnung!$A$2:$B$52,2,FALSE())</f>
        <v>23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1"/>
        <v>51</v>
      </c>
      <c r="AV22" s="30">
        <f>VLOOKUP(AU22,Punktezuordnung!$A$2:$B$52,2,FALSE())</f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2"/>
        <v>51</v>
      </c>
      <c r="AY22" s="30">
        <f>VLOOKUP(AX22,Punktezuordnung!$A$2:$B$52,2,FALSE())</f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3"/>
        <v>51</v>
      </c>
      <c r="BB22" s="30">
        <f>VLOOKUP(BA22,Punktezuordnung!$A$2:$B$52,2,FALSE())</f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4"/>
        <v>51</v>
      </c>
      <c r="BE22" s="30">
        <f>VLOOKUP(BD22,Punktezuordnung!$A$2:$B$52,2,FALSE())</f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5"/>
        <v>51</v>
      </c>
      <c r="BH22" s="30">
        <f>VLOOKUP(BG22,Punktezuordnung!$A$2:$B$52,2,FALSE())</f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6"/>
        <v>51</v>
      </c>
      <c r="BK22" s="30">
        <f>VLOOKUP(BJ22,Punktezuordnung!$A$2:$B$52,2,FALSE())</f>
        <v>0</v>
      </c>
    </row>
    <row r="23" spans="1:63" x14ac:dyDescent="0.3">
      <c r="A23" s="56" t="s">
        <v>471</v>
      </c>
      <c r="B23" s="56" t="s">
        <v>22</v>
      </c>
      <c r="C23" s="56">
        <v>2017</v>
      </c>
      <c r="D23" s="56" t="s">
        <v>461</v>
      </c>
      <c r="E23" s="38">
        <f t="shared" si="0"/>
        <v>20</v>
      </c>
      <c r="F23" s="30">
        <f>SUM(LARGE(H23:U23,{1;2;3;4;5;6;7;8;9}))</f>
        <v>87</v>
      </c>
      <c r="G23" s="49">
        <f t="shared" si="1"/>
        <v>2</v>
      </c>
      <c r="H23" s="50">
        <f t="shared" si="2"/>
        <v>0</v>
      </c>
      <c r="I23" s="45">
        <f t="shared" si="3"/>
        <v>0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43</v>
      </c>
      <c r="O23" s="36">
        <f t="shared" si="9"/>
        <v>44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 t="b">
        <f t="array" ref="V23">IF(ISBLANK(ALS_1!$A$2),100,IF(ISBLANK(A23),100,IF((OR(EXACT(A23,ALS_1!$C$2:$C$104))),VLOOKUP(A23,ALS_1!$C$2:$I$104,4,FALSE()))))</f>
        <v>0</v>
      </c>
      <c r="W23" s="38">
        <f t="shared" si="14"/>
        <v>51</v>
      </c>
      <c r="X23" s="30">
        <f>VLOOKUP(W23,Punktezuordnung!$A$2:$B$52,2,FALSE())</f>
        <v>0</v>
      </c>
      <c r="Y23" s="39" t="b" cm="1">
        <f t="array" ref="Y23">IF(ISBLANK(ALS_2!$A$2),0,IF(ISBLANK(A23),0,IF((OR(EXACT(A23,ALS_2!$C$2:$C$104))),VLOOKUP(A23,ALS_2!$C$2:$I$104,4,FALSE()))))</f>
        <v>0</v>
      </c>
      <c r="Z23" s="38">
        <f t="shared" si="15"/>
        <v>51</v>
      </c>
      <c r="AA23" s="30">
        <f>VLOOKUP(Z23,Punktezuordnung!$A$2:$B$52,2,FALSE())</f>
        <v>0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f>VLOOKUP(AC23,Punktezuordnung!$A$2:$B$52,2,FALSE())</f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7"/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7"/>
        <v>51</v>
      </c>
      <c r="AJ23" s="30">
        <f>VLOOKUP(AI23,Punktezuordnung!$A$2:$B$52,2,FALSE())</f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 t="shared" si="18"/>
        <v>51</v>
      </c>
      <c r="AM23" s="30">
        <f>VLOOKUP(AL23,Punktezuordnung!$A$2:$B$52,2,FALSE())</f>
        <v>0</v>
      </c>
      <c r="AN23" s="40">
        <f t="array" ref="AN23">IF(ISBLANK(NIA_1!$A$2),1000,IF(ISBLANK(A23),1000,IF((OR(EXACT(A23,NIA_1!$C$2:$C$200))),VLOOKUP(A23,NIA_1!$C$2:$I$200,4,FALSE()))))</f>
        <v>266.86</v>
      </c>
      <c r="AO23" s="38">
        <f t="shared" si="19"/>
        <v>8</v>
      </c>
      <c r="AP23" s="70">
        <f>VLOOKUP(AO23,[1]Punktezuordnung!$A$2:$B$52,2,FALSE())</f>
        <v>43</v>
      </c>
      <c r="AQ23" s="46">
        <f t="array" ref="AQ23">IF(ISBLANK(NIA_2!$A$2),0,IF(ISBLANK(A23),0,IF((OR(EXACT(A23,NIA_2!$C$2:$C$200))),VLOOKUP(A23,NIA_2!$C$2:$I$200,4,FALSE()))))</f>
        <v>45</v>
      </c>
      <c r="AR23" s="38">
        <f t="shared" si="20"/>
        <v>7</v>
      </c>
      <c r="AS23" s="30">
        <f>VLOOKUP(AR23,Punktezuordnung!$A$2:$B$52,2,FALSE())</f>
        <v>44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1"/>
        <v>51</v>
      </c>
      <c r="AV23" s="30">
        <f>VLOOKUP(AU23,Punktezuordnung!$A$2:$B$52,2,FALSE())</f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2"/>
        <v>51</v>
      </c>
      <c r="AY23" s="30">
        <f>VLOOKUP(AX23,Punktezuordnung!$A$2:$B$52,2,FALSE())</f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3"/>
        <v>51</v>
      </c>
      <c r="BB23" s="30">
        <f>VLOOKUP(BA23,Punktezuordnung!$A$2:$B$52,2,FALSE())</f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4"/>
        <v>51</v>
      </c>
      <c r="BE23" s="30">
        <f>VLOOKUP(BD23,Punktezuordnung!$A$2:$B$52,2,FALSE())</f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5"/>
        <v>51</v>
      </c>
      <c r="BH23" s="30">
        <f>VLOOKUP(BG23,Punktezuordnung!$A$2:$B$52,2,FALSE())</f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6"/>
        <v>51</v>
      </c>
      <c r="BK23" s="30">
        <f>VLOOKUP(BJ23,Punktezuordnung!$A$2:$B$52,2,FALSE())</f>
        <v>0</v>
      </c>
    </row>
    <row r="24" spans="1:63" x14ac:dyDescent="0.3">
      <c r="A24" s="56" t="s">
        <v>470</v>
      </c>
      <c r="B24" s="56" t="s">
        <v>22</v>
      </c>
      <c r="C24" s="56">
        <v>2017</v>
      </c>
      <c r="D24" s="56" t="s">
        <v>461</v>
      </c>
      <c r="E24" s="38">
        <f t="shared" si="0"/>
        <v>21</v>
      </c>
      <c r="F24" s="30">
        <f>SUM(LARGE(H24:U24,{1;2;3;4;5;6;7;8;9}))</f>
        <v>82</v>
      </c>
      <c r="G24" s="49">
        <f t="shared" si="1"/>
        <v>2</v>
      </c>
      <c r="H24" s="50">
        <f t="shared" si="2"/>
        <v>0</v>
      </c>
      <c r="I24" s="45">
        <f t="shared" si="3"/>
        <v>0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45</v>
      </c>
      <c r="O24" s="36">
        <f t="shared" si="9"/>
        <v>37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 t="b">
        <f t="array" ref="V24">IF(ISBLANK(ALS_1!$A$2),100,IF(ISBLANK(A24),100,IF((OR(EXACT(A24,ALS_1!$C$2:$C$104))),VLOOKUP(A24,ALS_1!$C$2:$I$104,4,FALSE()))))</f>
        <v>0</v>
      </c>
      <c r="W24" s="38">
        <f t="shared" si="14"/>
        <v>51</v>
      </c>
      <c r="X24" s="30">
        <f>VLOOKUP(W24,Punktezuordnung!$A$2:$B$52,2,FALSE())</f>
        <v>0</v>
      </c>
      <c r="Y24" s="39" t="b" cm="1">
        <f t="array" ref="Y24">IF(ISBLANK(ALS_2!$A$2),0,IF(ISBLANK(A24),0,IF((OR(EXACT(A24,ALS_2!$C$2:$C$104))),VLOOKUP(A24,ALS_2!$C$2:$I$104,4,FALSE()))))</f>
        <v>0</v>
      </c>
      <c r="Z24" s="38">
        <f t="shared" si="15"/>
        <v>51</v>
      </c>
      <c r="AA24" s="30">
        <f>VLOOKUP(Z24,Punktezuordnung!$A$2:$B$52,2,FALSE())</f>
        <v>0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f>VLOOKUP(AC24,Punktezuordnung!$A$2:$B$52,2,FALSE())</f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7"/>
        <v>51</v>
      </c>
      <c r="AG24" s="30">
        <f>VLOOKUP(AF24,Punktezuordnung!$A$2:$B$52,2,FALSE())</f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7"/>
        <v>51</v>
      </c>
      <c r="AJ24" s="30">
        <f>VLOOKUP(AI24,Punktezuordnung!$A$2:$B$52,2,FALSE())</f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 t="shared" si="18"/>
        <v>51</v>
      </c>
      <c r="AM24" s="30">
        <f>VLOOKUP(AL24,Punktezuordnung!$A$2:$B$52,2,FALSE())</f>
        <v>0</v>
      </c>
      <c r="AN24" s="40">
        <f t="array" ref="AN24">IF(ISBLANK(NIA_1!$A$2),1000,IF(ISBLANK(A24),1000,IF((OR(EXACT(A24,NIA_1!$C$2:$C$200))),VLOOKUP(A24,NIA_1!$C$2:$I$200,4,FALSE()))))</f>
        <v>261.99</v>
      </c>
      <c r="AO24" s="38">
        <f t="shared" si="19"/>
        <v>6</v>
      </c>
      <c r="AP24" s="70">
        <f>VLOOKUP(AO24,[1]Punktezuordnung!$A$2:$B$52,2,FALSE())</f>
        <v>45</v>
      </c>
      <c r="AQ24" s="46">
        <f t="array" ref="AQ24">IF(ISBLANK(NIA_2!$A$2),0,IF(ISBLANK(A24),0,IF((OR(EXACT(A24,NIA_2!$C$2:$C$200))),VLOOKUP(A24,NIA_2!$C$2:$I$200,4,FALSE()))))</f>
        <v>40</v>
      </c>
      <c r="AR24" s="38">
        <f t="shared" si="20"/>
        <v>14</v>
      </c>
      <c r="AS24" s="30">
        <f>VLOOKUP(AR24,Punktezuordnung!$A$2:$B$52,2,FALSE())</f>
        <v>37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1"/>
        <v>51</v>
      </c>
      <c r="AV24" s="30">
        <f>VLOOKUP(AU24,Punktezuordnung!$A$2:$B$52,2,FALSE())</f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2"/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3"/>
        <v>51</v>
      </c>
      <c r="BB24" s="30">
        <f>VLOOKUP(BA24,Punktezuordnung!$A$2:$B$52,2,FALSE())</f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4"/>
        <v>51</v>
      </c>
      <c r="BE24" s="30">
        <f>VLOOKUP(BD24,Punktezuordnung!$A$2:$B$52,2,FALSE())</f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5"/>
        <v>51</v>
      </c>
      <c r="BH24" s="30">
        <f>VLOOKUP(BG24,Punktezuordnung!$A$2:$B$52,2,FALSE())</f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6"/>
        <v>51</v>
      </c>
      <c r="BK24" s="30">
        <f>VLOOKUP(BJ24,Punktezuordnung!$A$2:$B$52,2,FALSE())</f>
        <v>0</v>
      </c>
    </row>
    <row r="25" spans="1:63" x14ac:dyDescent="0.3">
      <c r="A25" s="56" t="s">
        <v>474</v>
      </c>
      <c r="B25" s="56" t="s">
        <v>22</v>
      </c>
      <c r="C25" s="56">
        <v>2017</v>
      </c>
      <c r="D25" s="56" t="s">
        <v>407</v>
      </c>
      <c r="E25" s="38">
        <f t="shared" si="0"/>
        <v>21</v>
      </c>
      <c r="F25" s="30">
        <f>SUM(LARGE(H25:U25,{1;2;3;4;5;6;7;8;9}))</f>
        <v>82</v>
      </c>
      <c r="G25" s="49">
        <f t="shared" si="1"/>
        <v>2</v>
      </c>
      <c r="H25" s="50">
        <f t="shared" si="2"/>
        <v>0</v>
      </c>
      <c r="I25" s="45">
        <f t="shared" si="3"/>
        <v>0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41</v>
      </c>
      <c r="O25" s="36">
        <f t="shared" si="9"/>
        <v>41</v>
      </c>
      <c r="P25" s="50">
        <f t="shared" si="10"/>
        <v>0</v>
      </c>
      <c r="Q25" s="45">
        <f t="shared" si="11"/>
        <v>0</v>
      </c>
      <c r="R25" s="50"/>
      <c r="S25" s="45"/>
      <c r="T25" s="50">
        <f t="shared" si="12"/>
        <v>0</v>
      </c>
      <c r="U25" s="45">
        <f t="shared" si="13"/>
        <v>0</v>
      </c>
      <c r="V25" s="37" t="b">
        <f t="array" ref="V25">IF(ISBLANK(ALS_1!$A$2),100,IF(ISBLANK(A25),100,IF((OR(EXACT(A25,ALS_1!$C$2:$C$104))),VLOOKUP(A25,ALS_1!$C$2:$I$104,4,FALSE()))))</f>
        <v>0</v>
      </c>
      <c r="W25" s="38">
        <f t="shared" si="14"/>
        <v>51</v>
      </c>
      <c r="X25" s="30">
        <f>VLOOKUP(W25,Punktezuordnung!$A$2:$B$52,2,FALSE())</f>
        <v>0</v>
      </c>
      <c r="Y25" s="39" t="b" cm="1">
        <f t="array" ref="Y25">IF(ISBLANK(ALS_2!$A$2),0,IF(ISBLANK(A25),0,IF((OR(EXACT(A25,ALS_2!$C$2:$C$104))),VLOOKUP(A25,ALS_2!$C$2:$I$104,4,FALSE()))))</f>
        <v>0</v>
      </c>
      <c r="Z25" s="38">
        <f t="shared" si="15"/>
        <v>51</v>
      </c>
      <c r="AA25" s="30">
        <f>VLOOKUP(Z25,Punktezuordnung!$A$2:$B$52,2,FALSE())</f>
        <v>0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16"/>
        <v>51</v>
      </c>
      <c r="AD25" s="30">
        <f>VLOOKUP(AC25,Punktezuordnung!$A$2:$B$52,2,FALSE())</f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27"/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17"/>
        <v>51</v>
      </c>
      <c r="AJ25" s="30">
        <f>VLOOKUP(AI25,Punktezuordnung!$A$2:$B$52,2,FALSE())</f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 t="shared" si="18"/>
        <v>51</v>
      </c>
      <c r="AM25" s="30">
        <f>VLOOKUP(AL25,Punktezuordnung!$A$2:$B$52,2,FALSE())</f>
        <v>0</v>
      </c>
      <c r="AN25" s="40">
        <f t="array" ref="AN25">IF(ISBLANK(NIA_1!$A$2),1000,IF(ISBLANK(A25),1000,IF((OR(EXACT(A25,NIA_1!$C$2:$C$200))),VLOOKUP(A25,NIA_1!$C$2:$I$200,4,FALSE()))))</f>
        <v>272.14</v>
      </c>
      <c r="AO25" s="38">
        <f t="shared" si="19"/>
        <v>10</v>
      </c>
      <c r="AP25" s="70">
        <f>VLOOKUP(AO25,[1]Punktezuordnung!$A$2:$B$52,2,FALSE())</f>
        <v>41</v>
      </c>
      <c r="AQ25" s="46">
        <f t="array" ref="AQ25">IF(ISBLANK(NIA_2!$A$2),0,IF(ISBLANK(A25),0,IF((OR(EXACT(A25,NIA_2!$C$2:$C$200))),VLOOKUP(A25,NIA_2!$C$2:$I$200,4,FALSE()))))</f>
        <v>42</v>
      </c>
      <c r="AR25" s="38">
        <f t="shared" si="20"/>
        <v>10</v>
      </c>
      <c r="AS25" s="30">
        <f>VLOOKUP(AR25,Punktezuordnung!$A$2:$B$52,2,FALSE())</f>
        <v>41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21"/>
        <v>51</v>
      </c>
      <c r="AV25" s="30">
        <f>VLOOKUP(AU25,Punktezuordnung!$A$2:$B$52,2,FALSE())</f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22"/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3"/>
        <v>51</v>
      </c>
      <c r="BB25" s="30">
        <f>VLOOKUP(BA25,Punktezuordnung!$A$2:$B$52,2,FALSE())</f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4"/>
        <v>51</v>
      </c>
      <c r="BE25" s="30">
        <f>VLOOKUP(BD25,Punktezuordnung!$A$2:$B$52,2,FALSE())</f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25"/>
        <v>51</v>
      </c>
      <c r="BH25" s="30">
        <f>VLOOKUP(BG25,Punktezuordnung!$A$2:$B$52,2,FALSE())</f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26"/>
        <v>51</v>
      </c>
      <c r="BK25" s="30">
        <f>VLOOKUP(BJ25,Punktezuordnung!$A$2:$B$52,2,FALSE())</f>
        <v>0</v>
      </c>
    </row>
    <row r="26" spans="1:63" x14ac:dyDescent="0.3">
      <c r="A26" s="56" t="s">
        <v>481</v>
      </c>
      <c r="B26" s="56" t="s">
        <v>22</v>
      </c>
      <c r="C26" s="56">
        <v>2017</v>
      </c>
      <c r="D26" s="56" t="s">
        <v>408</v>
      </c>
      <c r="E26" s="38">
        <f t="shared" si="0"/>
        <v>23</v>
      </c>
      <c r="F26" s="30">
        <f>SUM(LARGE(H26:U26,{1;2;3;4;5;6;7;8;9}))</f>
        <v>77</v>
      </c>
      <c r="G26" s="49">
        <f t="shared" si="1"/>
        <v>2</v>
      </c>
      <c r="H26" s="50">
        <f t="shared" si="2"/>
        <v>0</v>
      </c>
      <c r="I26" s="45">
        <f t="shared" si="3"/>
        <v>0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35</v>
      </c>
      <c r="O26" s="36">
        <f t="shared" si="9"/>
        <v>42</v>
      </c>
      <c r="P26" s="50">
        <f t="shared" si="10"/>
        <v>0</v>
      </c>
      <c r="Q26" s="45">
        <f t="shared" si="11"/>
        <v>0</v>
      </c>
      <c r="R26" s="50"/>
      <c r="S26" s="45"/>
      <c r="T26" s="50">
        <f t="shared" si="12"/>
        <v>0</v>
      </c>
      <c r="U26" s="45">
        <f t="shared" si="13"/>
        <v>0</v>
      </c>
      <c r="V26" s="37" t="b">
        <f t="array" ref="V26">IF(ISBLANK(ALS_1!$A$2),100,IF(ISBLANK(A26),100,IF((OR(EXACT(A26,ALS_1!$C$2:$C$104))),VLOOKUP(A26,ALS_1!$C$2:$I$104,4,FALSE()))))</f>
        <v>0</v>
      </c>
      <c r="W26" s="38">
        <f t="shared" si="14"/>
        <v>51</v>
      </c>
      <c r="X26" s="30">
        <f>VLOOKUP(W26,Punktezuordnung!$A$2:$B$52,2,FALSE())</f>
        <v>0</v>
      </c>
      <c r="Y26" s="39" t="b" cm="1">
        <f t="array" ref="Y26">IF(ISBLANK(ALS_2!$A$2),0,IF(ISBLANK(A26),0,IF((OR(EXACT(A26,ALS_2!$C$2:$C$104))),VLOOKUP(A26,ALS_2!$C$2:$I$104,4,FALSE()))))</f>
        <v>0</v>
      </c>
      <c r="Z26" s="38">
        <f t="shared" si="15"/>
        <v>51</v>
      </c>
      <c r="AA26" s="30">
        <f>VLOOKUP(Z26,Punktezuordnung!$A$2:$B$52,2,FALSE())</f>
        <v>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16"/>
        <v>51</v>
      </c>
      <c r="AD26" s="30">
        <f>VLOOKUP(AC26,Punktezuordnung!$A$2:$B$52,2,FALSE())</f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27"/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17"/>
        <v>51</v>
      </c>
      <c r="AJ26" s="30">
        <f>VLOOKUP(AI26,Punktezuordnung!$A$2:$B$52,2,FALSE())</f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 t="shared" si="18"/>
        <v>51</v>
      </c>
      <c r="AM26" s="30">
        <f>VLOOKUP(AL26,Punktezuordnung!$A$2:$B$52,2,FALSE())</f>
        <v>0</v>
      </c>
      <c r="AN26" s="40">
        <f t="array" ref="AN26">IF(ISBLANK(NIA_1!$A$2),1000,IF(ISBLANK(A26),1000,IF((OR(EXACT(A26,NIA_1!$C$2:$C$200))),VLOOKUP(A26,NIA_1!$C$2:$I$200,4,FALSE()))))</f>
        <v>294.55</v>
      </c>
      <c r="AO26" s="38">
        <f t="shared" si="19"/>
        <v>16</v>
      </c>
      <c r="AP26" s="70">
        <f>VLOOKUP(AO26,[1]Punktezuordnung!$A$2:$B$52,2,FALSE())</f>
        <v>35</v>
      </c>
      <c r="AQ26" s="46">
        <f t="array" ref="AQ26">IF(ISBLANK(NIA_2!$A$2),0,IF(ISBLANK(A26),0,IF((OR(EXACT(A26,NIA_2!$C$2:$C$200))),VLOOKUP(A26,NIA_2!$C$2:$I$200,4,FALSE()))))</f>
        <v>43</v>
      </c>
      <c r="AR26" s="38">
        <f t="shared" si="20"/>
        <v>9</v>
      </c>
      <c r="AS26" s="30">
        <f>VLOOKUP(AR26,Punktezuordnung!$A$2:$B$52,2,FALSE())</f>
        <v>42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21"/>
        <v>51</v>
      </c>
      <c r="AV26" s="30">
        <f>VLOOKUP(AU26,Punktezuordnung!$A$2:$B$52,2,FALSE())</f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22"/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3"/>
        <v>51</v>
      </c>
      <c r="BB26" s="30">
        <f>VLOOKUP(BA26,Punktezuordnung!$A$2:$B$52,2,FALSE())</f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4"/>
        <v>51</v>
      </c>
      <c r="BE26" s="30">
        <f>VLOOKUP(BD26,Punktezuordnung!$A$2:$B$52,2,FALSE())</f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25"/>
        <v>51</v>
      </c>
      <c r="BH26" s="30">
        <f>VLOOKUP(BG26,Punktezuordnung!$A$2:$B$52,2,FALSE())</f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26"/>
        <v>51</v>
      </c>
      <c r="BK26" s="30">
        <f>VLOOKUP(BJ26,Punktezuordnung!$A$2:$B$52,2,FALSE())</f>
        <v>0</v>
      </c>
    </row>
    <row r="27" spans="1:63" x14ac:dyDescent="0.3">
      <c r="A27" s="28" t="s">
        <v>360</v>
      </c>
      <c r="B27" s="28" t="s">
        <v>22</v>
      </c>
      <c r="C27" s="28">
        <v>2017</v>
      </c>
      <c r="D27" s="28" t="s">
        <v>409</v>
      </c>
      <c r="E27" s="38">
        <f t="shared" si="0"/>
        <v>24</v>
      </c>
      <c r="F27" s="30">
        <f>SUM(LARGE(H27:U27,{1;2;3;4;5;6;7;8;9}))</f>
        <v>76</v>
      </c>
      <c r="G27" s="49">
        <f t="shared" si="1"/>
        <v>2</v>
      </c>
      <c r="H27" s="50">
        <f t="shared" si="2"/>
        <v>36</v>
      </c>
      <c r="I27" s="45">
        <f t="shared" si="3"/>
        <v>40</v>
      </c>
      <c r="J27" s="50">
        <f t="shared" si="4"/>
        <v>0</v>
      </c>
      <c r="K27" s="45">
        <f t="shared" si="5"/>
        <v>0</v>
      </c>
      <c r="L27" s="33">
        <f t="shared" si="6"/>
        <v>0</v>
      </c>
      <c r="M27" s="34">
        <f t="shared" si="7"/>
        <v>0</v>
      </c>
      <c r="N27" s="51">
        <f t="shared" si="8"/>
        <v>0</v>
      </c>
      <c r="O27" s="36">
        <f t="shared" si="9"/>
        <v>0</v>
      </c>
      <c r="P27" s="50">
        <f t="shared" si="10"/>
        <v>0</v>
      </c>
      <c r="Q27" s="45">
        <f t="shared" si="11"/>
        <v>0</v>
      </c>
      <c r="R27" s="50"/>
      <c r="S27" s="45"/>
      <c r="T27" s="50">
        <f t="shared" si="12"/>
        <v>0</v>
      </c>
      <c r="U27" s="45">
        <f t="shared" si="13"/>
        <v>0</v>
      </c>
      <c r="V27" s="37">
        <f t="array" ref="V27">IF(ISBLANK(ALS_1!$A$2),100,IF(ISBLANK(A27),100,IF((OR(EXACT(A27,ALS_1!$C$2:$C$104))),VLOOKUP(A27,ALS_1!$C$2:$I$104,4,FALSE()))))</f>
        <v>7.9</v>
      </c>
      <c r="W27" s="38">
        <f t="shared" si="14"/>
        <v>15</v>
      </c>
      <c r="X27" s="30">
        <f>VLOOKUP(W27,Punktezuordnung!$A$2:$B$52,2,FALSE())</f>
        <v>36</v>
      </c>
      <c r="Y27" s="39" cm="1">
        <f t="array" ref="Y27">IF(ISBLANK(ALS_2!$A$2),0,IF(ISBLANK(A27),0,IF((OR(EXACT(A27,ALS_2!$C$2:$C$104))),VLOOKUP(A27,ALS_2!$C$2:$I$104,4,FALSE()))))</f>
        <v>40</v>
      </c>
      <c r="Z27" s="38">
        <f t="shared" si="15"/>
        <v>11</v>
      </c>
      <c r="AA27" s="30">
        <f>VLOOKUP(Z27,Punktezuordnung!$A$2:$B$52,2,FALSE())</f>
        <v>40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16"/>
        <v>51</v>
      </c>
      <c r="AD27" s="30">
        <f>VLOOKUP(AC27,Punktezuordnung!$A$2:$B$52,2,FALSE())</f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27"/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17"/>
        <v>51</v>
      </c>
      <c r="AJ27" s="30">
        <f>VLOOKUP(AI27,Punktezuordnung!$A$2:$B$52,2,FALSE())</f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 t="shared" si="18"/>
        <v>51</v>
      </c>
      <c r="AM27" s="30">
        <f>VLOOKUP(AL27,Punktezuordnung!$A$2:$B$52,2,FALSE())</f>
        <v>0</v>
      </c>
      <c r="AN27" s="40" t="b">
        <f t="array" ref="AN27">IF(ISBLANK(NIA_1!$A$2),1000,IF(ISBLANK(A27),1000,IF((OR(EXACT(A27,NIA_1!$C$2:$C$200))),VLOOKUP(A27,NIA_1!$C$2:$I$200,4,FALSE()))))</f>
        <v>0</v>
      </c>
      <c r="AO27" s="38">
        <f t="shared" si="19"/>
        <v>51</v>
      </c>
      <c r="AP27" s="70">
        <f>VLOOKUP(AO27,[1]Punktezuordnung!$A$2:$B$52,2,FALSE())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 t="shared" si="20"/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21"/>
        <v>51</v>
      </c>
      <c r="AV27" s="30">
        <f>VLOOKUP(AU27,Punktezuordnung!$A$2:$B$52,2,FALSE())</f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22"/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23"/>
        <v>51</v>
      </c>
      <c r="BB27" s="30">
        <f>VLOOKUP(BA27,Punktezuordnung!$A$2:$B$52,2,FALSE())</f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24"/>
        <v>51</v>
      </c>
      <c r="BE27" s="30">
        <f>VLOOKUP(BD27,Punktezuordnung!$A$2:$B$52,2,FALSE())</f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25"/>
        <v>51</v>
      </c>
      <c r="BH27" s="30">
        <f>VLOOKUP(BG27,Punktezuordnung!$A$2:$B$52,2,FALSE())</f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26"/>
        <v>51</v>
      </c>
      <c r="BK27" s="30">
        <f>VLOOKUP(BJ27,Punktezuordnung!$A$2:$B$52,2,FALSE())</f>
        <v>0</v>
      </c>
    </row>
    <row r="28" spans="1:63" x14ac:dyDescent="0.3">
      <c r="A28" s="28" t="s">
        <v>356</v>
      </c>
      <c r="B28" s="28" t="s">
        <v>22</v>
      </c>
      <c r="C28" s="28">
        <v>2017</v>
      </c>
      <c r="D28" s="28" t="s">
        <v>411</v>
      </c>
      <c r="E28" s="38">
        <f t="shared" si="0"/>
        <v>25</v>
      </c>
      <c r="F28" s="30">
        <f>SUM(LARGE(H28:U28,{1;2;3;4;5;6;7;8;9}))</f>
        <v>74</v>
      </c>
      <c r="G28" s="49">
        <f t="shared" si="1"/>
        <v>2</v>
      </c>
      <c r="H28" s="50">
        <f t="shared" si="2"/>
        <v>40</v>
      </c>
      <c r="I28" s="45">
        <f t="shared" si="3"/>
        <v>34</v>
      </c>
      <c r="J28" s="50">
        <f t="shared" si="4"/>
        <v>0</v>
      </c>
      <c r="K28" s="45">
        <f t="shared" si="5"/>
        <v>0</v>
      </c>
      <c r="L28" s="33">
        <f t="shared" si="6"/>
        <v>0</v>
      </c>
      <c r="M28" s="34">
        <f t="shared" si="7"/>
        <v>0</v>
      </c>
      <c r="N28" s="51">
        <f t="shared" si="8"/>
        <v>0</v>
      </c>
      <c r="O28" s="36">
        <f t="shared" si="9"/>
        <v>0</v>
      </c>
      <c r="P28" s="50">
        <f t="shared" si="10"/>
        <v>0</v>
      </c>
      <c r="Q28" s="45">
        <f t="shared" si="11"/>
        <v>0</v>
      </c>
      <c r="R28" s="50"/>
      <c r="S28" s="45"/>
      <c r="T28" s="50">
        <f t="shared" si="12"/>
        <v>0</v>
      </c>
      <c r="U28" s="45">
        <f t="shared" si="13"/>
        <v>0</v>
      </c>
      <c r="V28" s="37">
        <f t="array" ref="V28">IF(ISBLANK(ALS_1!$A$2),100,IF(ISBLANK(A28),100,IF((OR(EXACT(A28,ALS_1!$C$2:$C$104))),VLOOKUP(A28,ALS_1!$C$2:$I$104,4,FALSE()))))</f>
        <v>7.67</v>
      </c>
      <c r="W28" s="38">
        <f t="shared" si="14"/>
        <v>11</v>
      </c>
      <c r="X28" s="30">
        <f>VLOOKUP(W28,Punktezuordnung!$A$2:$B$52,2,FALSE())</f>
        <v>40</v>
      </c>
      <c r="Y28" s="39" cm="1">
        <f t="array" ref="Y28">IF(ISBLANK(ALS_2!$A$2),0,IF(ISBLANK(A28),0,IF((OR(EXACT(A28,ALS_2!$C$2:$C$104))),VLOOKUP(A28,ALS_2!$C$2:$I$104,4,FALSE()))))</f>
        <v>34</v>
      </c>
      <c r="Z28" s="38">
        <f t="shared" si="15"/>
        <v>17</v>
      </c>
      <c r="AA28" s="30">
        <f>VLOOKUP(Z28,Punktezuordnung!$A$2:$B$52,2,FALSE())</f>
        <v>34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16"/>
        <v>51</v>
      </c>
      <c r="AD28" s="30">
        <f>VLOOKUP(AC28,Punktezuordnung!$A$2:$B$52,2,FALSE())</f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27"/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17"/>
        <v>51</v>
      </c>
      <c r="AJ28" s="30">
        <f>VLOOKUP(AI28,Punktezuordnung!$A$2:$B$52,2,FALSE())</f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 t="shared" si="18"/>
        <v>51</v>
      </c>
      <c r="AM28" s="30">
        <f>VLOOKUP(AL28,Punktezuordnung!$A$2:$B$52,2,FALSE())</f>
        <v>0</v>
      </c>
      <c r="AN28" s="40" t="b">
        <f t="array" ref="AN28">IF(ISBLANK(NIA_1!$A$2),1000,IF(ISBLANK(A28),1000,IF((OR(EXACT(A28,NIA_1!$C$2:$C$200))),VLOOKUP(A28,NIA_1!$C$2:$I$200,4,FALSE()))))</f>
        <v>0</v>
      </c>
      <c r="AO28" s="38">
        <f t="shared" si="19"/>
        <v>51</v>
      </c>
      <c r="AP28" s="70">
        <f>VLOOKUP(AO28,[1]Punktezuordnung!$A$2:$B$52,2,FALSE())</f>
        <v>0</v>
      </c>
      <c r="AQ28" s="46" t="b">
        <f t="array" ref="AQ28">IF(ISBLANK(NIA_2!$A$2),0,IF(ISBLANK(A28),0,IF((OR(EXACT(A28,NIA_2!$C$2:$C$200))),VLOOKUP(A28,NIA_2!$C$2:$I$200,4,FALSE()))))</f>
        <v>0</v>
      </c>
      <c r="AR28" s="38">
        <f t="shared" si="20"/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21"/>
        <v>51</v>
      </c>
      <c r="AV28" s="30">
        <f>VLOOKUP(AU28,Punktezuordnung!$A$2:$B$52,2,FALSE())</f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22"/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23"/>
        <v>51</v>
      </c>
      <c r="BB28" s="30">
        <f>VLOOKUP(BA28,Punktezuordnung!$A$2:$B$52,2,FALSE())</f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24"/>
        <v>51</v>
      </c>
      <c r="BE28" s="30">
        <f>VLOOKUP(BD28,Punktezuordnung!$A$2:$B$52,2,FALSE())</f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25"/>
        <v>51</v>
      </c>
      <c r="BH28" s="30">
        <f>VLOOKUP(BG28,Punktezuordnung!$A$2:$B$52,2,FALSE())</f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26"/>
        <v>51</v>
      </c>
      <c r="BK28" s="30">
        <f>VLOOKUP(BJ28,Punktezuordnung!$A$2:$B$52,2,FALSE())</f>
        <v>0</v>
      </c>
    </row>
    <row r="29" spans="1:63" x14ac:dyDescent="0.3">
      <c r="A29" s="56" t="s">
        <v>476</v>
      </c>
      <c r="B29" s="56" t="s">
        <v>22</v>
      </c>
      <c r="C29" s="56">
        <v>2017</v>
      </c>
      <c r="D29" s="56" t="s">
        <v>408</v>
      </c>
      <c r="E29" s="38">
        <f t="shared" si="0"/>
        <v>26</v>
      </c>
      <c r="F29" s="30">
        <f>SUM(LARGE(H29:U29,{1;2;3;4;5;6;7;8;9}))</f>
        <v>73</v>
      </c>
      <c r="G29" s="49">
        <f t="shared" si="1"/>
        <v>2</v>
      </c>
      <c r="H29" s="50">
        <f t="shared" si="2"/>
        <v>0</v>
      </c>
      <c r="I29" s="45">
        <f t="shared" si="3"/>
        <v>0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40</v>
      </c>
      <c r="O29" s="36">
        <f t="shared" si="9"/>
        <v>33</v>
      </c>
      <c r="P29" s="50">
        <f t="shared" si="10"/>
        <v>0</v>
      </c>
      <c r="Q29" s="45">
        <f t="shared" si="11"/>
        <v>0</v>
      </c>
      <c r="R29" s="50"/>
      <c r="S29" s="45"/>
      <c r="T29" s="50">
        <f t="shared" si="12"/>
        <v>0</v>
      </c>
      <c r="U29" s="45">
        <f t="shared" si="13"/>
        <v>0</v>
      </c>
      <c r="V29" s="37" t="b">
        <f t="array" ref="V29">IF(ISBLANK(ALS_1!$A$2),100,IF(ISBLANK(A29),100,IF((OR(EXACT(A29,ALS_1!$C$2:$C$104))),VLOOKUP(A29,ALS_1!$C$2:$I$104,4,FALSE()))))</f>
        <v>0</v>
      </c>
      <c r="W29" s="38">
        <f t="shared" si="14"/>
        <v>51</v>
      </c>
      <c r="X29" s="30">
        <f>VLOOKUP(W29,Punktezuordnung!$A$2:$B$52,2,FALSE())</f>
        <v>0</v>
      </c>
      <c r="Y29" s="39" t="b" cm="1">
        <f t="array" ref="Y29">IF(ISBLANK(ALS_2!$A$2),0,IF(ISBLANK(A29),0,IF((OR(EXACT(A29,ALS_2!$C$2:$C$104))),VLOOKUP(A29,ALS_2!$C$2:$I$104,4,FALSE()))))</f>
        <v>0</v>
      </c>
      <c r="Z29" s="38">
        <f t="shared" si="15"/>
        <v>51</v>
      </c>
      <c r="AA29" s="30">
        <f>VLOOKUP(Z29,Punktezuordnung!$A$2:$B$52,2,FALSE())</f>
        <v>0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16"/>
        <v>51</v>
      </c>
      <c r="AD29" s="30">
        <f>VLOOKUP(AC29,Punktezuordnung!$A$2:$B$52,2,FALSE())</f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27"/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17"/>
        <v>51</v>
      </c>
      <c r="AJ29" s="30">
        <f>VLOOKUP(AI29,Punktezuordnung!$A$2:$B$52,2,FALSE())</f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 t="shared" si="18"/>
        <v>51</v>
      </c>
      <c r="AM29" s="30">
        <f>VLOOKUP(AL29,Punktezuordnung!$A$2:$B$52,2,FALSE())</f>
        <v>0</v>
      </c>
      <c r="AN29" s="40">
        <f t="array" ref="AN29">IF(ISBLANK(NIA_1!$A$2),1000,IF(ISBLANK(A29),1000,IF((OR(EXACT(A29,NIA_1!$C$2:$C$200))),VLOOKUP(A29,NIA_1!$C$2:$I$200,4,FALSE()))))</f>
        <v>281.05</v>
      </c>
      <c r="AO29" s="38">
        <f t="shared" si="19"/>
        <v>11</v>
      </c>
      <c r="AP29" s="70">
        <f>VLOOKUP(AO29,[1]Punktezuordnung!$A$2:$B$52,2,FALSE())</f>
        <v>40</v>
      </c>
      <c r="AQ29" s="46">
        <f t="array" ref="AQ29">IF(ISBLANK(NIA_2!$A$2),0,IF(ISBLANK(A29),0,IF((OR(EXACT(A29,NIA_2!$C$2:$C$200))),VLOOKUP(A29,NIA_2!$C$2:$I$200,4,FALSE()))))</f>
        <v>37</v>
      </c>
      <c r="AR29" s="38">
        <f t="shared" si="20"/>
        <v>18</v>
      </c>
      <c r="AS29" s="30">
        <f>VLOOKUP(AR29,Punktezuordnung!$A$2:$B$52,2,FALSE())</f>
        <v>33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21"/>
        <v>51</v>
      </c>
      <c r="AV29" s="30">
        <f>VLOOKUP(AU29,Punktezuordnung!$A$2:$B$52,2,FALSE())</f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22"/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3"/>
        <v>51</v>
      </c>
      <c r="BB29" s="30">
        <f>VLOOKUP(BA29,Punktezuordnung!$A$2:$B$52,2,FALSE())</f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4"/>
        <v>51</v>
      </c>
      <c r="BE29" s="30">
        <f>VLOOKUP(BD29,Punktezuordnung!$A$2:$B$52,2,FALSE())</f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25"/>
        <v>51</v>
      </c>
      <c r="BH29" s="30">
        <f>VLOOKUP(BG29,Punktezuordnung!$A$2:$B$52,2,FALSE())</f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26"/>
        <v>51</v>
      </c>
      <c r="BK29" s="30">
        <f>VLOOKUP(BJ29,Punktezuordnung!$A$2:$B$52,2,FALSE())</f>
        <v>0</v>
      </c>
    </row>
    <row r="30" spans="1:63" x14ac:dyDescent="0.3">
      <c r="A30" s="56" t="s">
        <v>467</v>
      </c>
      <c r="B30" s="56" t="s">
        <v>22</v>
      </c>
      <c r="C30" s="56">
        <v>2017</v>
      </c>
      <c r="D30" s="56" t="s">
        <v>461</v>
      </c>
      <c r="E30" s="38">
        <f t="shared" si="0"/>
        <v>27</v>
      </c>
      <c r="F30" s="30">
        <f>SUM(LARGE(H30:U30,{1;2;3;4;5;6;7;8;9}))</f>
        <v>72</v>
      </c>
      <c r="G30" s="49">
        <f t="shared" si="1"/>
        <v>2</v>
      </c>
      <c r="H30" s="50">
        <f t="shared" si="2"/>
        <v>0</v>
      </c>
      <c r="I30" s="45">
        <f t="shared" si="3"/>
        <v>0</v>
      </c>
      <c r="J30" s="50">
        <f t="shared" si="4"/>
        <v>0</v>
      </c>
      <c r="K30" s="45">
        <f t="shared" si="5"/>
        <v>0</v>
      </c>
      <c r="L30" s="33">
        <f t="shared" si="6"/>
        <v>0</v>
      </c>
      <c r="M30" s="34">
        <f t="shared" si="7"/>
        <v>0</v>
      </c>
      <c r="N30" s="51">
        <f t="shared" si="8"/>
        <v>46</v>
      </c>
      <c r="O30" s="36">
        <f t="shared" si="9"/>
        <v>26</v>
      </c>
      <c r="P30" s="50">
        <f t="shared" si="10"/>
        <v>0</v>
      </c>
      <c r="Q30" s="45">
        <f t="shared" si="11"/>
        <v>0</v>
      </c>
      <c r="R30" s="50"/>
      <c r="S30" s="45"/>
      <c r="T30" s="50">
        <f t="shared" si="12"/>
        <v>0</v>
      </c>
      <c r="U30" s="45">
        <f t="shared" si="13"/>
        <v>0</v>
      </c>
      <c r="V30" s="37" t="b">
        <f t="array" ref="V30">IF(ISBLANK(ALS_1!$A$2),100,IF(ISBLANK(A30),100,IF((OR(EXACT(A30,ALS_1!$C$2:$C$104))),VLOOKUP(A30,ALS_1!$C$2:$I$104,4,FALSE()))))</f>
        <v>0</v>
      </c>
      <c r="W30" s="38">
        <f t="shared" si="14"/>
        <v>51</v>
      </c>
      <c r="X30" s="30">
        <f>VLOOKUP(W30,Punktezuordnung!$A$2:$B$52,2,FALSE())</f>
        <v>0</v>
      </c>
      <c r="Y30" s="39" t="b" cm="1">
        <f t="array" ref="Y30">IF(ISBLANK(ALS_2!$A$2),0,IF(ISBLANK(A30),0,IF((OR(EXACT(A30,ALS_2!$C$2:$C$104))),VLOOKUP(A30,ALS_2!$C$2:$I$104,4,FALSE()))))</f>
        <v>0</v>
      </c>
      <c r="Z30" s="38">
        <f t="shared" si="15"/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16"/>
        <v>51</v>
      </c>
      <c r="AD30" s="30">
        <f>VLOOKUP(AC30,Punktezuordnung!$A$2:$B$52,2,FALSE())</f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27"/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17"/>
        <v>51</v>
      </c>
      <c r="AJ30" s="30">
        <f>VLOOKUP(AI30,Punktezuordnung!$A$2:$B$52,2,FALSE())</f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 t="shared" si="18"/>
        <v>51</v>
      </c>
      <c r="AM30" s="30">
        <f>VLOOKUP(AL30,Punktezuordnung!$A$2:$B$52,2,FALSE())</f>
        <v>0</v>
      </c>
      <c r="AN30" s="40">
        <f t="array" ref="AN30">IF(ISBLANK(NIA_1!$A$2),1000,IF(ISBLANK(A30),1000,IF((OR(EXACT(A30,NIA_1!$C$2:$C$200))),VLOOKUP(A30,NIA_1!$C$2:$I$200,4,FALSE()))))</f>
        <v>258.24</v>
      </c>
      <c r="AO30" s="38">
        <f t="shared" si="19"/>
        <v>5</v>
      </c>
      <c r="AP30" s="70">
        <f>VLOOKUP(AO30,[1]Punktezuordnung!$A$2:$B$52,2,FALSE())</f>
        <v>46</v>
      </c>
      <c r="AQ30" s="46">
        <f t="array" ref="AQ30">IF(ISBLANK(NIA_2!$A$2),0,IF(ISBLANK(A30),0,IF((OR(EXACT(A30,NIA_2!$C$2:$C$200))),VLOOKUP(A30,NIA_2!$C$2:$I$200,4,FALSE()))))</f>
        <v>30</v>
      </c>
      <c r="AR30" s="38">
        <f t="shared" si="20"/>
        <v>25</v>
      </c>
      <c r="AS30" s="30">
        <f>VLOOKUP(AR30,Punktezuordnung!$A$2:$B$52,2,FALSE())</f>
        <v>26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21"/>
        <v>51</v>
      </c>
      <c r="AV30" s="30">
        <f>VLOOKUP(AU30,Punktezuordnung!$A$2:$B$52,2,FALSE())</f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22"/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23"/>
        <v>51</v>
      </c>
      <c r="BB30" s="30">
        <f>VLOOKUP(BA30,Punktezuordnung!$A$2:$B$52,2,FALSE())</f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24"/>
        <v>51</v>
      </c>
      <c r="BE30" s="30">
        <f>VLOOKUP(BD30,Punktezuordnung!$A$2:$B$52,2,FALSE())</f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25"/>
        <v>51</v>
      </c>
      <c r="BH30" s="30">
        <f>VLOOKUP(BG30,Punktezuordnung!$A$2:$B$52,2,FALSE())</f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26"/>
        <v>51</v>
      </c>
      <c r="BK30" s="30">
        <f>VLOOKUP(BJ30,Punktezuordnung!$A$2:$B$52,2,FALSE())</f>
        <v>0</v>
      </c>
    </row>
    <row r="31" spans="1:63" x14ac:dyDescent="0.3">
      <c r="A31" s="28" t="s">
        <v>362</v>
      </c>
      <c r="B31" s="28" t="s">
        <v>22</v>
      </c>
      <c r="C31" s="28">
        <v>2017</v>
      </c>
      <c r="D31" s="28" t="s">
        <v>409</v>
      </c>
      <c r="E31" s="38">
        <f t="shared" si="0"/>
        <v>28</v>
      </c>
      <c r="F31" s="30">
        <f>SUM(LARGE(H31:U31,{1;2;3;4;5;6;7;8;9}))</f>
        <v>71</v>
      </c>
      <c r="G31" s="49">
        <f t="shared" si="1"/>
        <v>2</v>
      </c>
      <c r="H31" s="50">
        <f t="shared" si="2"/>
        <v>34</v>
      </c>
      <c r="I31" s="45">
        <f t="shared" si="3"/>
        <v>37</v>
      </c>
      <c r="J31" s="50">
        <f t="shared" si="4"/>
        <v>0</v>
      </c>
      <c r="K31" s="45">
        <f t="shared" si="5"/>
        <v>0</v>
      </c>
      <c r="L31" s="33">
        <f t="shared" si="6"/>
        <v>0</v>
      </c>
      <c r="M31" s="34">
        <f t="shared" si="7"/>
        <v>0</v>
      </c>
      <c r="N31" s="51">
        <f t="shared" si="8"/>
        <v>0</v>
      </c>
      <c r="O31" s="36">
        <f t="shared" si="9"/>
        <v>0</v>
      </c>
      <c r="P31" s="50">
        <f t="shared" si="10"/>
        <v>0</v>
      </c>
      <c r="Q31" s="45">
        <f t="shared" si="11"/>
        <v>0</v>
      </c>
      <c r="R31" s="50"/>
      <c r="S31" s="45"/>
      <c r="T31" s="50">
        <f t="shared" si="12"/>
        <v>0</v>
      </c>
      <c r="U31" s="45">
        <f t="shared" si="13"/>
        <v>0</v>
      </c>
      <c r="V31" s="37">
        <f t="array" ref="V31">IF(ISBLANK(ALS_1!$A$2),100,IF(ISBLANK(A31),100,IF((OR(EXACT(A31,ALS_1!$C$2:$C$104))),VLOOKUP(A31,ALS_1!$C$2:$I$104,4,FALSE()))))</f>
        <v>8.1</v>
      </c>
      <c r="W31" s="38">
        <f t="shared" si="14"/>
        <v>17</v>
      </c>
      <c r="X31" s="30">
        <f>VLOOKUP(W31,Punktezuordnung!$A$2:$B$52,2,FALSE())</f>
        <v>34</v>
      </c>
      <c r="Y31" s="39" cm="1">
        <f t="array" ref="Y31">IF(ISBLANK(ALS_2!$A$2),0,IF(ISBLANK(A31),0,IF((OR(EXACT(A31,ALS_2!$C$2:$C$104))),VLOOKUP(A31,ALS_2!$C$2:$I$104,4,FALSE()))))</f>
        <v>37</v>
      </c>
      <c r="Z31" s="38">
        <f t="shared" si="15"/>
        <v>14</v>
      </c>
      <c r="AA31" s="30">
        <f>VLOOKUP(Z31,Punktezuordnung!$A$2:$B$52,2,FALSE())</f>
        <v>37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16"/>
        <v>51</v>
      </c>
      <c r="AD31" s="30">
        <f>VLOOKUP(AC31,Punktezuordnung!$A$2:$B$52,2,FALSE())</f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27"/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17"/>
        <v>51</v>
      </c>
      <c r="AJ31" s="30">
        <f>VLOOKUP(AI31,Punktezuordnung!$A$2:$B$52,2,FALSE())</f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 t="shared" si="18"/>
        <v>51</v>
      </c>
      <c r="AM31" s="30">
        <f>VLOOKUP(AL31,Punktezuordnung!$A$2:$B$52,2,FALSE())</f>
        <v>0</v>
      </c>
      <c r="AN31" s="40" t="b">
        <f t="array" ref="AN31">IF(ISBLANK(NIA_1!$A$2),1000,IF(ISBLANK(A31),1000,IF((OR(EXACT(A31,NIA_1!$C$2:$C$200))),VLOOKUP(A31,NIA_1!$C$2:$I$200,4,FALSE()))))</f>
        <v>0</v>
      </c>
      <c r="AO31" s="38">
        <f t="shared" si="19"/>
        <v>51</v>
      </c>
      <c r="AP31" s="70">
        <f>VLOOKUP(AO31,[1]Punktezuordnung!$A$2:$B$52,2,FALSE())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 t="shared" si="20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21"/>
        <v>51</v>
      </c>
      <c r="AV31" s="30">
        <f>VLOOKUP(AU31,Punktezuordnung!$A$2:$B$52,2,FALSE())</f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22"/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23"/>
        <v>51</v>
      </c>
      <c r="BB31" s="30">
        <f>VLOOKUP(BA31,Punktezuordnung!$A$2:$B$52,2,FALSE())</f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24"/>
        <v>51</v>
      </c>
      <c r="BE31" s="30">
        <f>VLOOKUP(BD31,Punktezuordnung!$A$2:$B$52,2,FALSE())</f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25"/>
        <v>51</v>
      </c>
      <c r="BH31" s="30">
        <f>VLOOKUP(BG31,Punktezuordnung!$A$2:$B$52,2,FALSE())</f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26"/>
        <v>51</v>
      </c>
      <c r="BK31" s="30">
        <f>VLOOKUP(BJ31,Punktezuordnung!$A$2:$B$52,2,FALSE())</f>
        <v>0</v>
      </c>
    </row>
    <row r="32" spans="1:63" x14ac:dyDescent="0.3">
      <c r="A32" s="28" t="s">
        <v>363</v>
      </c>
      <c r="B32" s="28" t="s">
        <v>22</v>
      </c>
      <c r="C32" s="28">
        <v>2017</v>
      </c>
      <c r="D32" s="28" t="s">
        <v>409</v>
      </c>
      <c r="E32" s="38">
        <f t="shared" si="0"/>
        <v>29</v>
      </c>
      <c r="F32" s="30">
        <f>SUM(LARGE(H32:U32,{1;2;3;4;5;6;7;8;9}))</f>
        <v>69</v>
      </c>
      <c r="G32" s="49">
        <f t="shared" si="1"/>
        <v>2</v>
      </c>
      <c r="H32" s="50">
        <f t="shared" si="2"/>
        <v>33</v>
      </c>
      <c r="I32" s="45">
        <f t="shared" si="3"/>
        <v>36</v>
      </c>
      <c r="J32" s="50">
        <f t="shared" si="4"/>
        <v>0</v>
      </c>
      <c r="K32" s="45">
        <f t="shared" si="5"/>
        <v>0</v>
      </c>
      <c r="L32" s="33">
        <f t="shared" si="6"/>
        <v>0</v>
      </c>
      <c r="M32" s="34">
        <f t="shared" si="7"/>
        <v>0</v>
      </c>
      <c r="N32" s="51">
        <f t="shared" si="8"/>
        <v>0</v>
      </c>
      <c r="O32" s="36">
        <f t="shared" si="9"/>
        <v>0</v>
      </c>
      <c r="P32" s="50">
        <f t="shared" si="10"/>
        <v>0</v>
      </c>
      <c r="Q32" s="45">
        <f t="shared" si="11"/>
        <v>0</v>
      </c>
      <c r="R32" s="50"/>
      <c r="S32" s="45"/>
      <c r="T32" s="50">
        <f t="shared" si="12"/>
        <v>0</v>
      </c>
      <c r="U32" s="45">
        <f t="shared" si="13"/>
        <v>0</v>
      </c>
      <c r="V32" s="37">
        <f t="array" ref="V32">IF(ISBLANK(ALS_1!$A$2),100,IF(ISBLANK(A32),100,IF((OR(EXACT(A32,ALS_1!$C$2:$C$104))),VLOOKUP(A32,ALS_1!$C$2:$I$104,4,FALSE()))))</f>
        <v>8.2200000000000006</v>
      </c>
      <c r="W32" s="38">
        <f t="shared" si="14"/>
        <v>18</v>
      </c>
      <c r="X32" s="30">
        <f>VLOOKUP(W32,Punktezuordnung!$A$2:$B$52,2,FALSE())</f>
        <v>33</v>
      </c>
      <c r="Y32" s="39" cm="1">
        <f t="array" ref="Y32">IF(ISBLANK(ALS_2!$A$2),0,IF(ISBLANK(A32),0,IF((OR(EXACT(A32,ALS_2!$C$2:$C$104))),VLOOKUP(A32,ALS_2!$C$2:$I$104,4,FALSE()))))</f>
        <v>35</v>
      </c>
      <c r="Z32" s="38">
        <f t="shared" si="15"/>
        <v>15</v>
      </c>
      <c r="AA32" s="30">
        <f>VLOOKUP(Z32,Punktezuordnung!$A$2:$B$52,2,FALSE())</f>
        <v>36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16"/>
        <v>51</v>
      </c>
      <c r="AD32" s="30">
        <f>VLOOKUP(AC32,Punktezuordnung!$A$2:$B$52,2,FALSE())</f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27"/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17"/>
        <v>51</v>
      </c>
      <c r="AJ32" s="30">
        <f>VLOOKUP(AI32,Punktezuordnung!$A$2:$B$52,2,FALSE())</f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 t="shared" si="18"/>
        <v>51</v>
      </c>
      <c r="AM32" s="30">
        <f>VLOOKUP(AL32,Punktezuordnung!$A$2:$B$52,2,FALSE())</f>
        <v>0</v>
      </c>
      <c r="AN32" s="40" t="b">
        <f t="array" ref="AN32">IF(ISBLANK(NIA_1!$A$2),1000,IF(ISBLANK(A32),1000,IF((OR(EXACT(A32,NIA_1!$C$2:$C$200))),VLOOKUP(A32,NIA_1!$C$2:$I$200,4,FALSE()))))</f>
        <v>0</v>
      </c>
      <c r="AO32" s="38">
        <f t="shared" si="19"/>
        <v>51</v>
      </c>
      <c r="AP32" s="70">
        <f>VLOOKUP(AO32,[1]Punktezuordnung!$A$2:$B$52,2,FALSE())</f>
        <v>0</v>
      </c>
      <c r="AQ32" s="46" t="b">
        <f t="array" ref="AQ32">IF(ISBLANK(NIA_2!$A$2),0,IF(ISBLANK(A32),0,IF((OR(EXACT(A32,NIA_2!$C$2:$C$200))),VLOOKUP(A32,NIA_2!$C$2:$I$200,4,FALSE()))))</f>
        <v>0</v>
      </c>
      <c r="AR32" s="38">
        <f t="shared" si="20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21"/>
        <v>51</v>
      </c>
      <c r="AV32" s="30">
        <f>VLOOKUP(AU32,Punktezuordnung!$A$2:$B$52,2,FALSE())</f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22"/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23"/>
        <v>51</v>
      </c>
      <c r="BB32" s="30">
        <f>VLOOKUP(BA32,Punktezuordnung!$A$2:$B$52,2,FALSE())</f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24"/>
        <v>51</v>
      </c>
      <c r="BE32" s="30">
        <f>VLOOKUP(BD32,Punktezuordnung!$A$2:$B$52,2,FALSE())</f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25"/>
        <v>51</v>
      </c>
      <c r="BH32" s="30">
        <f>VLOOKUP(BG32,Punktezuordnung!$A$2:$B$52,2,FALSE())</f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26"/>
        <v>51</v>
      </c>
      <c r="BK32" s="30">
        <f>VLOOKUP(BJ32,Punktezuordnung!$A$2:$B$52,2,FALSE())</f>
        <v>0</v>
      </c>
    </row>
    <row r="33" spans="1:63" x14ac:dyDescent="0.3">
      <c r="A33" s="56" t="s">
        <v>486</v>
      </c>
      <c r="B33" s="56" t="s">
        <v>22</v>
      </c>
      <c r="C33" s="56">
        <v>2017</v>
      </c>
      <c r="D33" s="56" t="s">
        <v>408</v>
      </c>
      <c r="E33" s="38">
        <f t="shared" si="0"/>
        <v>30</v>
      </c>
      <c r="F33" s="30">
        <f>SUM(LARGE(H33:U33,{1;2;3;4;5;6;7;8;9}))</f>
        <v>68</v>
      </c>
      <c r="G33" s="49">
        <f t="shared" si="1"/>
        <v>2</v>
      </c>
      <c r="H33" s="50">
        <f t="shared" si="2"/>
        <v>0</v>
      </c>
      <c r="I33" s="45">
        <f t="shared" si="3"/>
        <v>0</v>
      </c>
      <c r="J33" s="50">
        <f t="shared" si="4"/>
        <v>0</v>
      </c>
      <c r="K33" s="45">
        <f t="shared" si="5"/>
        <v>0</v>
      </c>
      <c r="L33" s="33">
        <f t="shared" si="6"/>
        <v>0</v>
      </c>
      <c r="M33" s="34">
        <f t="shared" si="7"/>
        <v>0</v>
      </c>
      <c r="N33" s="51">
        <f t="shared" si="8"/>
        <v>28</v>
      </c>
      <c r="O33" s="36">
        <f t="shared" si="9"/>
        <v>40</v>
      </c>
      <c r="P33" s="50">
        <f t="shared" si="10"/>
        <v>0</v>
      </c>
      <c r="Q33" s="45">
        <f t="shared" si="11"/>
        <v>0</v>
      </c>
      <c r="R33" s="50"/>
      <c r="S33" s="45"/>
      <c r="T33" s="50">
        <f t="shared" si="12"/>
        <v>0</v>
      </c>
      <c r="U33" s="45">
        <f t="shared" si="13"/>
        <v>0</v>
      </c>
      <c r="V33" s="37" t="b">
        <f t="array" ref="V33">IF(ISBLANK(ALS_1!$A$2),100,IF(ISBLANK(A33),100,IF((OR(EXACT(A33,ALS_1!$C$2:$C$104))),VLOOKUP(A33,ALS_1!$C$2:$I$104,4,FALSE()))))</f>
        <v>0</v>
      </c>
      <c r="W33" s="38">
        <f t="shared" si="14"/>
        <v>51</v>
      </c>
      <c r="X33" s="30">
        <f>VLOOKUP(W33,Punktezuordnung!$A$2:$B$52,2,FALSE())</f>
        <v>0</v>
      </c>
      <c r="Y33" s="39" t="b" cm="1">
        <f t="array" ref="Y33">IF(ISBLANK(ALS_2!$A$2),0,IF(ISBLANK(A33),0,IF((OR(EXACT(A33,ALS_2!$C$2:$C$104))),VLOOKUP(A33,ALS_2!$C$2:$I$104,4,FALSE()))))</f>
        <v>0</v>
      </c>
      <c r="Z33" s="38">
        <f t="shared" si="15"/>
        <v>51</v>
      </c>
      <c r="AA33" s="30">
        <f>VLOOKUP(Z33,Punktezuordnung!$A$2:$B$52,2,FALSE())</f>
        <v>0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16"/>
        <v>51</v>
      </c>
      <c r="AD33" s="30">
        <f>VLOOKUP(AC33,Punktezuordnung!$A$2:$B$52,2,FALSE())</f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27"/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17"/>
        <v>51</v>
      </c>
      <c r="AJ33" s="30">
        <f>VLOOKUP(AI33,Punktezuordnung!$A$2:$B$52,2,FALSE())</f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si="18"/>
        <v>51</v>
      </c>
      <c r="AM33" s="30">
        <f>VLOOKUP(AL33,Punktezuordnung!$A$2:$B$52,2,FALSE())</f>
        <v>0</v>
      </c>
      <c r="AN33" s="40">
        <f t="array" ref="AN33">IF(ISBLANK(NIA_1!$A$2),1000,IF(ISBLANK(A33),1000,IF((OR(EXACT(A33,NIA_1!$C$2:$C$200))),VLOOKUP(A33,NIA_1!$C$2:$I$200,4,FALSE()))))</f>
        <v>302.92</v>
      </c>
      <c r="AO33" s="38">
        <f t="shared" si="19"/>
        <v>23</v>
      </c>
      <c r="AP33" s="70">
        <f>VLOOKUP(AO33,[1]Punktezuordnung!$A$2:$B$52,2,FALSE())</f>
        <v>28</v>
      </c>
      <c r="AQ33" s="46">
        <f t="array" ref="AQ33">IF(ISBLANK(NIA_2!$A$2),0,IF(ISBLANK(A33),0,IF((OR(EXACT(A33,NIA_2!$C$2:$C$200))),VLOOKUP(A33,NIA_2!$C$2:$I$200,4,FALSE()))))</f>
        <v>41</v>
      </c>
      <c r="AR33" s="38">
        <f t="shared" si="20"/>
        <v>11</v>
      </c>
      <c r="AS33" s="30">
        <f>VLOOKUP(AR33,Punktezuordnung!$A$2:$B$52,2,FALSE())</f>
        <v>40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21"/>
        <v>51</v>
      </c>
      <c r="AV33" s="30">
        <f>VLOOKUP(AU33,Punktezuordnung!$A$2:$B$52,2,FALSE())</f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22"/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23"/>
        <v>51</v>
      </c>
      <c r="BB33" s="30">
        <f>VLOOKUP(BA33,Punktezuordnung!$A$2:$B$52,2,FALSE())</f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24"/>
        <v>51</v>
      </c>
      <c r="BE33" s="30">
        <f>VLOOKUP(BD33,Punktezuordnung!$A$2:$B$52,2,FALSE())</f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25"/>
        <v>51</v>
      </c>
      <c r="BH33" s="30">
        <f>VLOOKUP(BG33,Punktezuordnung!$A$2:$B$52,2,FALSE())</f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26"/>
        <v>51</v>
      </c>
      <c r="BK33" s="30">
        <f>VLOOKUP(BJ33,Punktezuordnung!$A$2:$B$52,2,FALSE())</f>
        <v>0</v>
      </c>
    </row>
    <row r="34" spans="1:63" x14ac:dyDescent="0.3">
      <c r="A34" s="56" t="s">
        <v>466</v>
      </c>
      <c r="B34" s="56" t="s">
        <v>22</v>
      </c>
      <c r="C34" s="56">
        <v>2017</v>
      </c>
      <c r="D34" s="56" t="s">
        <v>461</v>
      </c>
      <c r="E34" s="38">
        <f t="shared" si="0"/>
        <v>31</v>
      </c>
      <c r="F34" s="30">
        <f>SUM(LARGE(H34:U34,{1;2;3;4;5;6;7;8;9}))</f>
        <v>66</v>
      </c>
      <c r="G34" s="49">
        <f t="shared" si="1"/>
        <v>2</v>
      </c>
      <c r="H34" s="50">
        <f t="shared" si="2"/>
        <v>0</v>
      </c>
      <c r="I34" s="45">
        <f t="shared" si="3"/>
        <v>0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47</v>
      </c>
      <c r="O34" s="36">
        <f t="shared" si="9"/>
        <v>19</v>
      </c>
      <c r="P34" s="50">
        <f t="shared" si="10"/>
        <v>0</v>
      </c>
      <c r="Q34" s="45">
        <f t="shared" si="11"/>
        <v>0</v>
      </c>
      <c r="R34" s="50"/>
      <c r="S34" s="45"/>
      <c r="T34" s="50">
        <f t="shared" si="12"/>
        <v>0</v>
      </c>
      <c r="U34" s="45">
        <f t="shared" si="13"/>
        <v>0</v>
      </c>
      <c r="V34" s="37" t="b">
        <f t="array" ref="V34">IF(ISBLANK(ALS_1!$A$2),100,IF(ISBLANK(A34),100,IF((OR(EXACT(A34,ALS_1!$C$2:$C$104))),VLOOKUP(A34,ALS_1!$C$2:$I$104,4,FALSE()))))</f>
        <v>0</v>
      </c>
      <c r="W34" s="38">
        <f t="shared" si="14"/>
        <v>51</v>
      </c>
      <c r="X34" s="30">
        <f>VLOOKUP(W34,Punktezuordnung!$A$2:$B$52,2,FALSE())</f>
        <v>0</v>
      </c>
      <c r="Y34" s="39" t="b" cm="1">
        <f t="array" ref="Y34">IF(ISBLANK(ALS_2!$A$2),0,IF(ISBLANK(A34),0,IF((OR(EXACT(A34,ALS_2!$C$2:$C$104))),VLOOKUP(A34,ALS_2!$C$2:$I$104,4,FALSE()))))</f>
        <v>0</v>
      </c>
      <c r="Z34" s="38">
        <f t="shared" si="15"/>
        <v>51</v>
      </c>
      <c r="AA34" s="30">
        <f>VLOOKUP(Z34,Punktezuordnung!$A$2:$B$52,2,FALSE())</f>
        <v>0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16"/>
        <v>51</v>
      </c>
      <c r="AD34" s="30">
        <f>VLOOKUP(AC34,Punktezuordnung!$A$2:$B$52,2,FALSE())</f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27"/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17"/>
        <v>51</v>
      </c>
      <c r="AJ34" s="30">
        <f>VLOOKUP(AI34,Punktezuordnung!$A$2:$B$52,2,FALSE())</f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18"/>
        <v>51</v>
      </c>
      <c r="AM34" s="30">
        <f>VLOOKUP(AL34,Punktezuordnung!$A$2:$B$52,2,FALSE())</f>
        <v>0</v>
      </c>
      <c r="AN34" s="40">
        <f t="array" ref="AN34">IF(ISBLANK(NIA_1!$A$2),1000,IF(ISBLANK(A34),1000,IF((OR(EXACT(A34,NIA_1!$C$2:$C$200))),VLOOKUP(A34,NIA_1!$C$2:$I$200,4,FALSE()))))</f>
        <v>257.02</v>
      </c>
      <c r="AO34" s="38">
        <f t="shared" si="19"/>
        <v>4</v>
      </c>
      <c r="AP34" s="70">
        <f>VLOOKUP(AO34,[1]Punktezuordnung!$A$2:$B$52,2,FALSE())</f>
        <v>47</v>
      </c>
      <c r="AQ34" s="46">
        <f t="array" ref="AQ34">IF(ISBLANK(NIA_2!$A$2),0,IF(ISBLANK(A34),0,IF((OR(EXACT(A34,NIA_2!$C$2:$C$200))),VLOOKUP(A34,NIA_2!$C$2:$I$200,4,FALSE()))))</f>
        <v>21</v>
      </c>
      <c r="AR34" s="38">
        <f t="shared" si="20"/>
        <v>32</v>
      </c>
      <c r="AS34" s="30">
        <f>VLOOKUP(AR34,Punktezuordnung!$A$2:$B$52,2,FALSE())</f>
        <v>19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21"/>
        <v>51</v>
      </c>
      <c r="AV34" s="30">
        <f>VLOOKUP(AU34,Punktezuordnung!$A$2:$B$52,2,FALSE())</f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22"/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3"/>
        <v>51</v>
      </c>
      <c r="BB34" s="30">
        <f>VLOOKUP(BA34,Punktezuordnung!$A$2:$B$52,2,FALSE())</f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4"/>
        <v>51</v>
      </c>
      <c r="BE34" s="30">
        <f>VLOOKUP(BD34,Punktezuordnung!$A$2:$B$52,2,FALSE())</f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25"/>
        <v>51</v>
      </c>
      <c r="BH34" s="30">
        <f>VLOOKUP(BG34,Punktezuordnung!$A$2:$B$52,2,FALSE())</f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26"/>
        <v>51</v>
      </c>
      <c r="BK34" s="30">
        <f>VLOOKUP(BJ34,Punktezuordnung!$A$2:$B$52,2,FALSE())</f>
        <v>0</v>
      </c>
    </row>
    <row r="35" spans="1:63" x14ac:dyDescent="0.3">
      <c r="A35" s="56" t="s">
        <v>480</v>
      </c>
      <c r="B35" s="56" t="s">
        <v>22</v>
      </c>
      <c r="C35" s="56">
        <v>2017</v>
      </c>
      <c r="D35" s="56" t="s">
        <v>461</v>
      </c>
      <c r="E35" s="38">
        <f t="shared" si="0"/>
        <v>32</v>
      </c>
      <c r="F35" s="30">
        <f>SUM(LARGE(H35:U35,{1;2;3;4;5;6;7;8;9}))</f>
        <v>63</v>
      </c>
      <c r="G35" s="49">
        <f t="shared" si="1"/>
        <v>2</v>
      </c>
      <c r="H35" s="50">
        <f t="shared" si="2"/>
        <v>0</v>
      </c>
      <c r="I35" s="45">
        <f t="shared" si="3"/>
        <v>0</v>
      </c>
      <c r="J35" s="50">
        <f t="shared" si="4"/>
        <v>0</v>
      </c>
      <c r="K35" s="45">
        <f t="shared" si="5"/>
        <v>0</v>
      </c>
      <c r="L35" s="33">
        <f t="shared" si="6"/>
        <v>0</v>
      </c>
      <c r="M35" s="34">
        <f t="shared" si="7"/>
        <v>0</v>
      </c>
      <c r="N35" s="51">
        <f t="shared" si="8"/>
        <v>36</v>
      </c>
      <c r="O35" s="36">
        <f t="shared" si="9"/>
        <v>27</v>
      </c>
      <c r="P35" s="50">
        <f t="shared" si="10"/>
        <v>0</v>
      </c>
      <c r="Q35" s="45">
        <f t="shared" si="11"/>
        <v>0</v>
      </c>
      <c r="R35" s="50"/>
      <c r="S35" s="45"/>
      <c r="T35" s="50">
        <f t="shared" si="12"/>
        <v>0</v>
      </c>
      <c r="U35" s="45">
        <f t="shared" si="13"/>
        <v>0</v>
      </c>
      <c r="V35" s="37" t="b">
        <f t="array" ref="V35">IF(ISBLANK(ALS_1!$A$2),100,IF(ISBLANK(A35),100,IF((OR(EXACT(A35,ALS_1!$C$2:$C$104))),VLOOKUP(A35,ALS_1!$C$2:$I$104,4,FALSE()))))</f>
        <v>0</v>
      </c>
      <c r="W35" s="38">
        <f t="shared" si="14"/>
        <v>51</v>
      </c>
      <c r="X35" s="30">
        <f>VLOOKUP(W35,Punktezuordnung!$A$2:$B$52,2,FALSE())</f>
        <v>0</v>
      </c>
      <c r="Y35" s="39" t="b" cm="1">
        <f t="array" ref="Y35">IF(ISBLANK(ALS_2!$A$2),0,IF(ISBLANK(A35),0,IF((OR(EXACT(A35,ALS_2!$C$2:$C$104))),VLOOKUP(A35,ALS_2!$C$2:$I$104,4,FALSE()))))</f>
        <v>0</v>
      </c>
      <c r="Z35" s="38">
        <f t="shared" si="15"/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16"/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27"/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17"/>
        <v>51</v>
      </c>
      <c r="AJ35" s="30">
        <f>VLOOKUP(AI35,Punktezuordnung!$A$2:$B$52,2,FALSE())</f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18"/>
        <v>51</v>
      </c>
      <c r="AM35" s="30">
        <f>VLOOKUP(AL35,Punktezuordnung!$A$2:$B$52,2,FALSE())</f>
        <v>0</v>
      </c>
      <c r="AN35" s="40">
        <f t="array" ref="AN35">IF(ISBLANK(NIA_1!$A$2),1000,IF(ISBLANK(A35),1000,IF((OR(EXACT(A35,NIA_1!$C$2:$C$200))),VLOOKUP(A35,NIA_1!$C$2:$I$200,4,FALSE()))))</f>
        <v>293.92</v>
      </c>
      <c r="AO35" s="38">
        <f t="shared" si="19"/>
        <v>15</v>
      </c>
      <c r="AP35" s="70">
        <f>VLOOKUP(AO35,[1]Punktezuordnung!$A$2:$B$52,2,FALSE())</f>
        <v>36</v>
      </c>
      <c r="AQ35" s="46">
        <f t="array" ref="AQ35">IF(ISBLANK(NIA_2!$A$2),0,IF(ISBLANK(A35),0,IF((OR(EXACT(A35,NIA_2!$C$2:$C$200))),VLOOKUP(A35,NIA_2!$C$2:$I$200,4,FALSE()))))</f>
        <v>32</v>
      </c>
      <c r="AR35" s="38">
        <f t="shared" si="20"/>
        <v>24</v>
      </c>
      <c r="AS35" s="30">
        <f>VLOOKUP(AR35,Punktezuordnung!$A$2:$B$52,2,FALSE())</f>
        <v>27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21"/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22"/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23"/>
        <v>51</v>
      </c>
      <c r="BB35" s="30">
        <f>VLOOKUP(BA35,Punktezuordnung!$A$2:$B$52,2,FALSE())</f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24"/>
        <v>51</v>
      </c>
      <c r="BE35" s="30">
        <f>VLOOKUP(BD35,Punktezuordnung!$A$2:$B$52,2,FALSE())</f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25"/>
        <v>51</v>
      </c>
      <c r="BH35" s="30">
        <f>VLOOKUP(BG35,Punktezuordnung!$A$2:$B$52,2,FALSE())</f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26"/>
        <v>51</v>
      </c>
      <c r="BK35" s="30">
        <f>VLOOKUP(BJ35,Punktezuordnung!$A$2:$B$52,2,FALSE())</f>
        <v>0</v>
      </c>
    </row>
    <row r="36" spans="1:63" x14ac:dyDescent="0.3">
      <c r="A36" s="56" t="s">
        <v>485</v>
      </c>
      <c r="B36" s="56" t="s">
        <v>22</v>
      </c>
      <c r="C36" s="56">
        <v>2017</v>
      </c>
      <c r="D36" s="56" t="s">
        <v>408</v>
      </c>
      <c r="E36" s="38">
        <f t="shared" si="0"/>
        <v>33</v>
      </c>
      <c r="F36" s="30">
        <f>SUM(LARGE(H36:U36,{1;2;3;4;5;6;7;8;9}))</f>
        <v>61</v>
      </c>
      <c r="G36" s="49">
        <f t="shared" si="1"/>
        <v>2</v>
      </c>
      <c r="H36" s="50">
        <f t="shared" si="2"/>
        <v>0</v>
      </c>
      <c r="I36" s="45">
        <f t="shared" si="3"/>
        <v>0</v>
      </c>
      <c r="J36" s="50">
        <f t="shared" si="4"/>
        <v>0</v>
      </c>
      <c r="K36" s="45">
        <f t="shared" si="5"/>
        <v>0</v>
      </c>
      <c r="L36" s="33">
        <f t="shared" si="6"/>
        <v>0</v>
      </c>
      <c r="M36" s="34">
        <f t="shared" si="7"/>
        <v>0</v>
      </c>
      <c r="N36" s="51">
        <f t="shared" si="8"/>
        <v>29</v>
      </c>
      <c r="O36" s="36">
        <f t="shared" si="9"/>
        <v>32</v>
      </c>
      <c r="P36" s="50">
        <f t="shared" si="10"/>
        <v>0</v>
      </c>
      <c r="Q36" s="45">
        <f t="shared" si="11"/>
        <v>0</v>
      </c>
      <c r="R36" s="50"/>
      <c r="S36" s="45"/>
      <c r="T36" s="50">
        <f t="shared" si="12"/>
        <v>0</v>
      </c>
      <c r="U36" s="45">
        <f t="shared" si="13"/>
        <v>0</v>
      </c>
      <c r="V36" s="37" t="b">
        <f t="array" ref="V36">IF(ISBLANK(ALS_1!$A$2),100,IF(ISBLANK(A36),100,IF((OR(EXACT(A36,ALS_1!$C$2:$C$104))),VLOOKUP(A36,ALS_1!$C$2:$I$104,4,FALSE()))))</f>
        <v>0</v>
      </c>
      <c r="W36" s="38">
        <f t="shared" si="14"/>
        <v>51</v>
      </c>
      <c r="X36" s="30">
        <f>VLOOKUP(W36,Punktezuordnung!$A$2:$B$52,2,FALSE())</f>
        <v>0</v>
      </c>
      <c r="Y36" s="39" t="b" cm="1">
        <f t="array" ref="Y36">IF(ISBLANK(ALS_2!$A$2),0,IF(ISBLANK(A36),0,IF((OR(EXACT(A36,ALS_2!$C$2:$C$104))),VLOOKUP(A36,ALS_2!$C$2:$I$104,4,FALSE()))))</f>
        <v>0</v>
      </c>
      <c r="Z36" s="38">
        <f t="shared" si="15"/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16"/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27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17"/>
        <v>51</v>
      </c>
      <c r="AJ36" s="30">
        <f>VLOOKUP(AI36,Punktezuordnung!$A$2:$B$52,2,FALSE())</f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18"/>
        <v>51</v>
      </c>
      <c r="AM36" s="30">
        <f>VLOOKUP(AL36,Punktezuordnung!$A$2:$B$52,2,FALSE())</f>
        <v>0</v>
      </c>
      <c r="AN36" s="40">
        <f t="array" ref="AN36">IF(ISBLANK(NIA_1!$A$2),1000,IF(ISBLANK(A36),1000,IF((OR(EXACT(A36,NIA_1!$C$2:$C$200))),VLOOKUP(A36,NIA_1!$C$2:$I$200,4,FALSE()))))</f>
        <v>302.24</v>
      </c>
      <c r="AO36" s="38">
        <f t="shared" si="19"/>
        <v>22</v>
      </c>
      <c r="AP36" s="70">
        <f>VLOOKUP(AO36,[1]Punktezuordnung!$A$2:$B$52,2,FALSE())</f>
        <v>29</v>
      </c>
      <c r="AQ36" s="46">
        <f t="array" ref="AQ36">IF(ISBLANK(NIA_2!$A$2),0,IF(ISBLANK(A36),0,IF((OR(EXACT(A36,NIA_2!$C$2:$C$200))),VLOOKUP(A36,NIA_2!$C$2:$I$200,4,FALSE()))))</f>
        <v>36</v>
      </c>
      <c r="AR36" s="38">
        <f t="shared" si="20"/>
        <v>19</v>
      </c>
      <c r="AS36" s="30">
        <f>VLOOKUP(AR36,Punktezuordnung!$A$2:$B$52,2,FALSE())</f>
        <v>32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21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22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23"/>
        <v>51</v>
      </c>
      <c r="BB36" s="30">
        <f>VLOOKUP(BA36,Punktezuordnung!$A$2:$B$52,2,FALSE())</f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24"/>
        <v>51</v>
      </c>
      <c r="BE36" s="30">
        <f>VLOOKUP(BD36,Punktezuordnung!$A$2:$B$52,2,FALSE())</f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25"/>
        <v>51</v>
      </c>
      <c r="BH36" s="30">
        <f>VLOOKUP(BG36,Punktezuordnung!$A$2:$B$52,2,FALSE())</f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26"/>
        <v>51</v>
      </c>
      <c r="BK36" s="30">
        <f>VLOOKUP(BJ36,Punktezuordnung!$A$2:$B$52,2,FALSE())</f>
        <v>0</v>
      </c>
    </row>
    <row r="37" spans="1:63" x14ac:dyDescent="0.3">
      <c r="A37" s="56" t="s">
        <v>489</v>
      </c>
      <c r="B37" s="56" t="s">
        <v>22</v>
      </c>
      <c r="C37" s="56">
        <v>2017</v>
      </c>
      <c r="D37" s="56" t="s">
        <v>413</v>
      </c>
      <c r="E37" s="38">
        <f t="shared" si="0"/>
        <v>33</v>
      </c>
      <c r="F37" s="30">
        <f>SUM(LARGE(H37:U37,{1;2;3;4;5;6;7;8;9}))</f>
        <v>61</v>
      </c>
      <c r="G37" s="49">
        <f t="shared" si="1"/>
        <v>2</v>
      </c>
      <c r="H37" s="50">
        <f t="shared" si="2"/>
        <v>0</v>
      </c>
      <c r="I37" s="45">
        <f t="shared" si="3"/>
        <v>0</v>
      </c>
      <c r="J37" s="50">
        <f t="shared" si="4"/>
        <v>0</v>
      </c>
      <c r="K37" s="45">
        <f t="shared" si="5"/>
        <v>0</v>
      </c>
      <c r="L37" s="33">
        <f t="shared" si="6"/>
        <v>0</v>
      </c>
      <c r="M37" s="34">
        <f t="shared" si="7"/>
        <v>0</v>
      </c>
      <c r="N37" s="51">
        <f t="shared" si="8"/>
        <v>21</v>
      </c>
      <c r="O37" s="36">
        <f t="shared" si="9"/>
        <v>40</v>
      </c>
      <c r="P37" s="50">
        <f t="shared" si="10"/>
        <v>0</v>
      </c>
      <c r="Q37" s="45">
        <f t="shared" si="11"/>
        <v>0</v>
      </c>
      <c r="R37" s="50"/>
      <c r="S37" s="45"/>
      <c r="T37" s="50">
        <f t="shared" si="12"/>
        <v>0</v>
      </c>
      <c r="U37" s="45">
        <f t="shared" si="13"/>
        <v>0</v>
      </c>
      <c r="V37" s="37" t="b">
        <f t="array" ref="V37">IF(ISBLANK(ALS_1!$A$2),100,IF(ISBLANK(A37),100,IF((OR(EXACT(A37,ALS_1!$C$2:$C$104))),VLOOKUP(A37,ALS_1!$C$2:$I$104,4,FALSE()))))</f>
        <v>0</v>
      </c>
      <c r="W37" s="38">
        <f t="shared" si="14"/>
        <v>51</v>
      </c>
      <c r="X37" s="30">
        <f>VLOOKUP(W37,Punktezuordnung!$A$2:$B$52,2,FALSE())</f>
        <v>0</v>
      </c>
      <c r="Y37" s="39" t="b" cm="1">
        <f t="array" ref="Y37">IF(ISBLANK(ALS_2!$A$2),0,IF(ISBLANK(A37),0,IF((OR(EXACT(A37,ALS_2!$C$2:$C$104))),VLOOKUP(A37,ALS_2!$C$2:$I$104,4,FALSE()))))</f>
        <v>0</v>
      </c>
      <c r="Z37" s="38">
        <f t="shared" si="15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16"/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27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17"/>
        <v>51</v>
      </c>
      <c r="AJ37" s="30">
        <f>VLOOKUP(AI37,Punktezuordnung!$A$2:$B$52,2,FALSE())</f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18"/>
        <v>51</v>
      </c>
      <c r="AM37" s="30">
        <f>VLOOKUP(AL37,Punktezuordnung!$A$2:$B$52,2,FALSE())</f>
        <v>0</v>
      </c>
      <c r="AN37" s="40">
        <f t="array" ref="AN37">IF(ISBLANK(NIA_1!$A$2),1000,IF(ISBLANK(A37),1000,IF((OR(EXACT(A37,NIA_1!$C$2:$C$200))),VLOOKUP(A37,NIA_1!$C$2:$I$200,4,FALSE()))))</f>
        <v>326.49</v>
      </c>
      <c r="AO37" s="38">
        <f t="shared" si="19"/>
        <v>30</v>
      </c>
      <c r="AP37" s="70">
        <f>VLOOKUP(AO37,[1]Punktezuordnung!$A$2:$B$52,2,FALSE())</f>
        <v>21</v>
      </c>
      <c r="AQ37" s="46">
        <f t="array" ref="AQ37">IF(ISBLANK(NIA_2!$A$2),0,IF(ISBLANK(A37),0,IF((OR(EXACT(A37,NIA_2!$C$2:$C$200))),VLOOKUP(A37,NIA_2!$C$2:$I$200,4,FALSE()))))</f>
        <v>41</v>
      </c>
      <c r="AR37" s="38">
        <f t="shared" si="20"/>
        <v>11</v>
      </c>
      <c r="AS37" s="30">
        <f>VLOOKUP(AR37,Punktezuordnung!$A$2:$B$52,2,FALSE())</f>
        <v>40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21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22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23"/>
        <v>51</v>
      </c>
      <c r="BB37" s="30">
        <f>VLOOKUP(BA37,Punktezuordnung!$A$2:$B$52,2,FALSE())</f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24"/>
        <v>51</v>
      </c>
      <c r="BE37" s="30">
        <f>VLOOKUP(BD37,Punktezuordnung!$A$2:$B$52,2,FALSE())</f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25"/>
        <v>51</v>
      </c>
      <c r="BH37" s="30">
        <f>VLOOKUP(BG37,Punktezuordnung!$A$2:$B$52,2,FALSE())</f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26"/>
        <v>51</v>
      </c>
      <c r="BK37" s="30">
        <f>VLOOKUP(BJ37,Punktezuordnung!$A$2:$B$52,2,FALSE())</f>
        <v>0</v>
      </c>
    </row>
    <row r="38" spans="1:63" x14ac:dyDescent="0.3">
      <c r="A38" s="28" t="s">
        <v>365</v>
      </c>
      <c r="B38" s="28" t="s">
        <v>22</v>
      </c>
      <c r="C38" s="28">
        <v>2017</v>
      </c>
      <c r="D38" s="28" t="s">
        <v>404</v>
      </c>
      <c r="E38" s="38">
        <f t="shared" si="0"/>
        <v>35</v>
      </c>
      <c r="F38" s="30">
        <f>SUM(LARGE(H38:U38,{1;2;3;4;5;6;7;8;9}))</f>
        <v>60</v>
      </c>
      <c r="G38" s="49">
        <f t="shared" si="1"/>
        <v>2</v>
      </c>
      <c r="H38" s="50">
        <f t="shared" si="2"/>
        <v>31</v>
      </c>
      <c r="I38" s="45">
        <f t="shared" si="3"/>
        <v>29</v>
      </c>
      <c r="J38" s="50">
        <f t="shared" si="4"/>
        <v>0</v>
      </c>
      <c r="K38" s="45">
        <f t="shared" si="5"/>
        <v>0</v>
      </c>
      <c r="L38" s="33">
        <f t="shared" si="6"/>
        <v>0</v>
      </c>
      <c r="M38" s="34">
        <f t="shared" si="7"/>
        <v>0</v>
      </c>
      <c r="N38" s="51">
        <f t="shared" si="8"/>
        <v>0</v>
      </c>
      <c r="O38" s="36">
        <f t="shared" si="9"/>
        <v>0</v>
      </c>
      <c r="P38" s="50">
        <f t="shared" si="10"/>
        <v>0</v>
      </c>
      <c r="Q38" s="45">
        <f t="shared" si="11"/>
        <v>0</v>
      </c>
      <c r="R38" s="50"/>
      <c r="S38" s="45"/>
      <c r="T38" s="50">
        <f t="shared" si="12"/>
        <v>0</v>
      </c>
      <c r="U38" s="45">
        <f t="shared" si="13"/>
        <v>0</v>
      </c>
      <c r="V38" s="37">
        <f t="array" ref="V38">IF(ISBLANK(ALS_1!$A$2),100,IF(ISBLANK(A38),100,IF((OR(EXACT(A38,ALS_1!$C$2:$C$104))),VLOOKUP(A38,ALS_1!$C$2:$I$104,4,FALSE()))))</f>
        <v>8.24</v>
      </c>
      <c r="W38" s="38">
        <f t="shared" si="14"/>
        <v>20</v>
      </c>
      <c r="X38" s="30">
        <f>VLOOKUP(W38,Punktezuordnung!$A$2:$B$52,2,FALSE())</f>
        <v>31</v>
      </c>
      <c r="Y38" s="39" cm="1">
        <f t="array" ref="Y38">IF(ISBLANK(ALS_2!$A$2),0,IF(ISBLANK(A38),0,IF((OR(EXACT(A38,ALS_2!$C$2:$C$104))),VLOOKUP(A38,ALS_2!$C$2:$I$104,4,FALSE()))))</f>
        <v>30</v>
      </c>
      <c r="Z38" s="38">
        <f t="shared" si="15"/>
        <v>22</v>
      </c>
      <c r="AA38" s="30">
        <f>VLOOKUP(Z38,Punktezuordnung!$A$2:$B$52,2,FALSE())</f>
        <v>29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16"/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27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17"/>
        <v>51</v>
      </c>
      <c r="AJ38" s="30">
        <f>VLOOKUP(AI38,Punktezuordnung!$A$2:$B$52,2,FALSE())</f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18"/>
        <v>51</v>
      </c>
      <c r="AM38" s="30">
        <f>VLOOKUP(AL38,Punktezuordnung!$A$2:$B$52,2,FALSE())</f>
        <v>0</v>
      </c>
      <c r="AN38" s="40" t="b">
        <f t="array" ref="AN38">IF(ISBLANK(NIA_1!$A$2),1000,IF(ISBLANK(A38),1000,IF((OR(EXACT(A38,NIA_1!$C$2:$C$200))),VLOOKUP(A38,NIA_1!$C$2:$I$200,4,FALSE()))))</f>
        <v>0</v>
      </c>
      <c r="AO38" s="38">
        <f t="shared" si="19"/>
        <v>51</v>
      </c>
      <c r="AP38" s="70">
        <f>VLOOKUP(AO38,[1]Punktezuordnung!$A$2:$B$52,2,FALSE())</f>
        <v>0</v>
      </c>
      <c r="AQ38" s="46" t="b">
        <f t="array" ref="AQ38">IF(ISBLANK(NIA_2!$A$2),0,IF(ISBLANK(A38),0,IF((OR(EXACT(A38,NIA_2!$C$2:$C$200))),VLOOKUP(A38,NIA_2!$C$2:$I$200,4,FALSE()))))</f>
        <v>0</v>
      </c>
      <c r="AR38" s="38">
        <f t="shared" si="20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21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22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3"/>
        <v>51</v>
      </c>
      <c r="BB38" s="30">
        <f>VLOOKUP(BA38,Punktezuordnung!$A$2:$B$52,2,FALSE())</f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4"/>
        <v>51</v>
      </c>
      <c r="BE38" s="30">
        <f>VLOOKUP(BD38,Punktezuordnung!$A$2:$B$52,2,FALSE())</f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25"/>
        <v>51</v>
      </c>
      <c r="BH38" s="30">
        <f>VLOOKUP(BG38,Punktezuordnung!$A$2:$B$52,2,FALSE())</f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26"/>
        <v>51</v>
      </c>
      <c r="BK38" s="30">
        <f>VLOOKUP(BJ38,Punktezuordnung!$A$2:$B$52,2,FALSE())</f>
        <v>0</v>
      </c>
    </row>
    <row r="39" spans="1:63" x14ac:dyDescent="0.3">
      <c r="A39" s="28" t="s">
        <v>369</v>
      </c>
      <c r="B39" s="28" t="s">
        <v>22</v>
      </c>
      <c r="C39" s="28">
        <v>2017</v>
      </c>
      <c r="D39" s="28" t="s">
        <v>409</v>
      </c>
      <c r="E39" s="38">
        <f t="shared" si="0"/>
        <v>36</v>
      </c>
      <c r="F39" s="30">
        <f>SUM(LARGE(H39:U39,{1;2;3;4;5;6;7;8;9}))</f>
        <v>57</v>
      </c>
      <c r="G39" s="49">
        <f t="shared" si="1"/>
        <v>2</v>
      </c>
      <c r="H39" s="50">
        <f t="shared" si="2"/>
        <v>26</v>
      </c>
      <c r="I39" s="45">
        <f t="shared" si="3"/>
        <v>31</v>
      </c>
      <c r="J39" s="50">
        <f t="shared" si="4"/>
        <v>0</v>
      </c>
      <c r="K39" s="45">
        <f t="shared" si="5"/>
        <v>0</v>
      </c>
      <c r="L39" s="33">
        <f t="shared" si="6"/>
        <v>0</v>
      </c>
      <c r="M39" s="34">
        <f t="shared" si="7"/>
        <v>0</v>
      </c>
      <c r="N39" s="51">
        <f t="shared" si="8"/>
        <v>0</v>
      </c>
      <c r="O39" s="36">
        <f t="shared" si="9"/>
        <v>0</v>
      </c>
      <c r="P39" s="50">
        <f t="shared" si="10"/>
        <v>0</v>
      </c>
      <c r="Q39" s="45">
        <f t="shared" si="11"/>
        <v>0</v>
      </c>
      <c r="R39" s="50"/>
      <c r="S39" s="45"/>
      <c r="T39" s="50">
        <f t="shared" si="12"/>
        <v>0</v>
      </c>
      <c r="U39" s="45">
        <f t="shared" si="13"/>
        <v>0</v>
      </c>
      <c r="V39" s="37">
        <f t="array" ref="V39">IF(ISBLANK(ALS_1!$A$2),100,IF(ISBLANK(A39),100,IF((OR(EXACT(A39,ALS_1!$C$2:$C$104))),VLOOKUP(A39,ALS_1!$C$2:$I$104,4,FALSE()))))</f>
        <v>8.52</v>
      </c>
      <c r="W39" s="38">
        <f t="shared" si="14"/>
        <v>25</v>
      </c>
      <c r="X39" s="30">
        <f>VLOOKUP(W39,Punktezuordnung!$A$2:$B$52,2,FALSE())</f>
        <v>26</v>
      </c>
      <c r="Y39" s="39" cm="1">
        <f t="array" ref="Y39">IF(ISBLANK(ALS_2!$A$2),0,IF(ISBLANK(A39),0,IF((OR(EXACT(A39,ALS_2!$C$2:$C$104))),VLOOKUP(A39,ALS_2!$C$2:$I$104,4,FALSE()))))</f>
        <v>31</v>
      </c>
      <c r="Z39" s="38">
        <f t="shared" si="15"/>
        <v>20</v>
      </c>
      <c r="AA39" s="30">
        <f>VLOOKUP(Z39,Punktezuordnung!$A$2:$B$52,2,FALSE())</f>
        <v>31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16"/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27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17"/>
        <v>51</v>
      </c>
      <c r="AJ39" s="30">
        <f>VLOOKUP(AI39,Punktezuordnung!$A$2:$B$52,2,FALSE())</f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18"/>
        <v>51</v>
      </c>
      <c r="AM39" s="30">
        <f>VLOOKUP(AL39,Punktezuordnung!$A$2:$B$52,2,FALSE())</f>
        <v>0</v>
      </c>
      <c r="AN39" s="40" t="b">
        <f t="array" ref="AN39">IF(ISBLANK(NIA_1!$A$2),1000,IF(ISBLANK(A39),1000,IF((OR(EXACT(A39,NIA_1!$C$2:$C$200))),VLOOKUP(A39,NIA_1!$C$2:$I$200,4,FALSE()))))</f>
        <v>0</v>
      </c>
      <c r="AO39" s="38">
        <f t="shared" si="19"/>
        <v>51</v>
      </c>
      <c r="AP39" s="70">
        <f>VLOOKUP(AO39,[1]Punktezuordnung!$A$2:$B$52,2,FALSE())</f>
        <v>0</v>
      </c>
      <c r="AQ39" s="46" t="b">
        <f t="array" ref="AQ39">IF(ISBLANK(NIA_2!$A$2),0,IF(ISBLANK(A39),0,IF((OR(EXACT(A39,NIA_2!$C$2:$C$200))),VLOOKUP(A39,NIA_2!$C$2:$I$200,4,FALSE()))))</f>
        <v>0</v>
      </c>
      <c r="AR39" s="38">
        <f t="shared" si="20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21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22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3"/>
        <v>51</v>
      </c>
      <c r="BB39" s="30">
        <f>VLOOKUP(BA39,Punktezuordnung!$A$2:$B$52,2,FALSE())</f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4"/>
        <v>51</v>
      </c>
      <c r="BE39" s="30">
        <f>VLOOKUP(BD39,Punktezuordnung!$A$2:$B$52,2,FALSE())</f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25"/>
        <v>51</v>
      </c>
      <c r="BH39" s="30">
        <f>VLOOKUP(BG39,Punktezuordnung!$A$2:$B$52,2,FALSE())</f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26"/>
        <v>51</v>
      </c>
      <c r="BK39" s="30">
        <f>VLOOKUP(BJ39,Punktezuordnung!$A$2:$B$52,2,FALSE())</f>
        <v>0</v>
      </c>
    </row>
    <row r="40" spans="1:63" x14ac:dyDescent="0.3">
      <c r="A40" s="28" t="s">
        <v>368</v>
      </c>
      <c r="B40" s="28" t="s">
        <v>22</v>
      </c>
      <c r="C40" s="28">
        <v>2017</v>
      </c>
      <c r="D40" s="28" t="s">
        <v>409</v>
      </c>
      <c r="E40" s="38">
        <f t="shared" si="0"/>
        <v>37</v>
      </c>
      <c r="F40" s="30">
        <f>SUM(LARGE(H40:U40,{1;2;3;4;5;6;7;8;9}))</f>
        <v>54</v>
      </c>
      <c r="G40" s="49">
        <f t="shared" si="1"/>
        <v>2</v>
      </c>
      <c r="H40" s="50">
        <f t="shared" si="2"/>
        <v>28</v>
      </c>
      <c r="I40" s="45">
        <f t="shared" si="3"/>
        <v>26</v>
      </c>
      <c r="J40" s="50">
        <f t="shared" si="4"/>
        <v>0</v>
      </c>
      <c r="K40" s="45">
        <f t="shared" si="5"/>
        <v>0</v>
      </c>
      <c r="L40" s="33">
        <f t="shared" si="6"/>
        <v>0</v>
      </c>
      <c r="M40" s="34">
        <f t="shared" si="7"/>
        <v>0</v>
      </c>
      <c r="N40" s="51">
        <f t="shared" si="8"/>
        <v>0</v>
      </c>
      <c r="O40" s="36">
        <f t="shared" si="9"/>
        <v>0</v>
      </c>
      <c r="P40" s="50">
        <f t="shared" si="10"/>
        <v>0</v>
      </c>
      <c r="Q40" s="45">
        <f t="shared" si="11"/>
        <v>0</v>
      </c>
      <c r="R40" s="50"/>
      <c r="S40" s="45"/>
      <c r="T40" s="50">
        <f t="shared" si="12"/>
        <v>0</v>
      </c>
      <c r="U40" s="45">
        <f t="shared" si="13"/>
        <v>0</v>
      </c>
      <c r="V40" s="37">
        <f t="array" ref="V40">IF(ISBLANK(ALS_1!$A$2),100,IF(ISBLANK(A40),100,IF((OR(EXACT(A40,ALS_1!$C$2:$C$104))),VLOOKUP(A40,ALS_1!$C$2:$I$104,4,FALSE()))))</f>
        <v>8.3699999999999992</v>
      </c>
      <c r="W40" s="38">
        <f t="shared" si="14"/>
        <v>23</v>
      </c>
      <c r="X40" s="30">
        <f>VLOOKUP(W40,Punktezuordnung!$A$2:$B$52,2,FALSE())</f>
        <v>28</v>
      </c>
      <c r="Y40" s="39" cm="1">
        <f t="array" ref="Y40">IF(ISBLANK(ALS_2!$A$2),0,IF(ISBLANK(A40),0,IF((OR(EXACT(A40,ALS_2!$C$2:$C$104))),VLOOKUP(A40,ALS_2!$C$2:$I$104,4,FALSE()))))</f>
        <v>25</v>
      </c>
      <c r="Z40" s="38">
        <f t="shared" si="15"/>
        <v>25</v>
      </c>
      <c r="AA40" s="30">
        <f>VLOOKUP(Z40,Punktezuordnung!$A$2:$B$52,2,FALSE())</f>
        <v>26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16"/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27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17"/>
        <v>51</v>
      </c>
      <c r="AJ40" s="30">
        <f>VLOOKUP(AI40,Punktezuordnung!$A$2:$B$52,2,FALSE())</f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18"/>
        <v>51</v>
      </c>
      <c r="AM40" s="30">
        <f>VLOOKUP(AL40,Punktezuordnung!$A$2:$B$52,2,FALSE())</f>
        <v>0</v>
      </c>
      <c r="AN40" s="40" t="b">
        <f t="array" ref="AN40">IF(ISBLANK(NIA_1!$A$2),1000,IF(ISBLANK(A40),1000,IF((OR(EXACT(A40,NIA_1!$C$2:$C$200))),VLOOKUP(A40,NIA_1!$C$2:$I$200,4,FALSE()))))</f>
        <v>0</v>
      </c>
      <c r="AO40" s="38">
        <f t="shared" si="19"/>
        <v>51</v>
      </c>
      <c r="AP40" s="70">
        <f>VLOOKUP(AO40,[1]Punktezuordnung!$A$2:$B$52,2,FALSE())</f>
        <v>0</v>
      </c>
      <c r="AQ40" s="46" t="b">
        <f t="array" ref="AQ40">IF(ISBLANK(NIA_2!$A$2),0,IF(ISBLANK(A40),0,IF((OR(EXACT(A40,NIA_2!$C$2:$C$200))),VLOOKUP(A40,NIA_2!$C$2:$I$200,4,FALSE()))))</f>
        <v>0</v>
      </c>
      <c r="AR40" s="38">
        <f t="shared" si="20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21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22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3"/>
        <v>51</v>
      </c>
      <c r="BB40" s="30">
        <f>VLOOKUP(BA40,Punktezuordnung!$A$2:$B$52,2,FALSE())</f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4"/>
        <v>51</v>
      </c>
      <c r="BE40" s="30">
        <f>VLOOKUP(BD40,Punktezuordnung!$A$2:$B$52,2,FALSE())</f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25"/>
        <v>51</v>
      </c>
      <c r="BH40" s="30">
        <f>VLOOKUP(BG40,Punktezuordnung!$A$2:$B$52,2,FALSE())</f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26"/>
        <v>51</v>
      </c>
      <c r="BK40" s="30">
        <f>VLOOKUP(BJ40,Punktezuordnung!$A$2:$B$52,2,FALSE())</f>
        <v>0</v>
      </c>
    </row>
    <row r="41" spans="1:63" x14ac:dyDescent="0.3">
      <c r="A41" s="28" t="s">
        <v>370</v>
      </c>
      <c r="B41" s="28" t="s">
        <v>22</v>
      </c>
      <c r="C41" s="28">
        <v>2017</v>
      </c>
      <c r="D41" s="28" t="s">
        <v>409</v>
      </c>
      <c r="E41" s="38">
        <f t="shared" si="0"/>
        <v>38</v>
      </c>
      <c r="F41" s="30">
        <f>SUM(LARGE(H41:U41,{1;2;3;4;5;6;7;8;9}))</f>
        <v>52</v>
      </c>
      <c r="G41" s="49">
        <f t="shared" si="1"/>
        <v>2</v>
      </c>
      <c r="H41" s="50">
        <f t="shared" si="2"/>
        <v>25</v>
      </c>
      <c r="I41" s="45">
        <f t="shared" si="3"/>
        <v>27</v>
      </c>
      <c r="J41" s="50">
        <f t="shared" si="4"/>
        <v>0</v>
      </c>
      <c r="K41" s="45">
        <f t="shared" si="5"/>
        <v>0</v>
      </c>
      <c r="L41" s="33">
        <f t="shared" si="6"/>
        <v>0</v>
      </c>
      <c r="M41" s="34">
        <f t="shared" si="7"/>
        <v>0</v>
      </c>
      <c r="N41" s="51">
        <f t="shared" si="8"/>
        <v>0</v>
      </c>
      <c r="O41" s="36">
        <f t="shared" si="9"/>
        <v>0</v>
      </c>
      <c r="P41" s="50">
        <f t="shared" si="10"/>
        <v>0</v>
      </c>
      <c r="Q41" s="45">
        <f t="shared" si="11"/>
        <v>0</v>
      </c>
      <c r="R41" s="50"/>
      <c r="S41" s="45"/>
      <c r="T41" s="50">
        <f t="shared" si="12"/>
        <v>0</v>
      </c>
      <c r="U41" s="45">
        <f t="shared" si="13"/>
        <v>0</v>
      </c>
      <c r="V41" s="37">
        <f t="array" ref="V41">IF(ISBLANK(ALS_1!$A$2),100,IF(ISBLANK(A41),100,IF((OR(EXACT(A41,ALS_1!$C$2:$C$104))),VLOOKUP(A41,ALS_1!$C$2:$I$104,4,FALSE()))))</f>
        <v>8.5500000000000007</v>
      </c>
      <c r="W41" s="38">
        <f t="shared" si="14"/>
        <v>26</v>
      </c>
      <c r="X41" s="30">
        <f>VLOOKUP(W41,Punktezuordnung!$A$2:$B$52,2,FALSE())</f>
        <v>25</v>
      </c>
      <c r="Y41" s="39" cm="1">
        <f t="array" ref="Y41">IF(ISBLANK(ALS_2!$A$2),0,IF(ISBLANK(A41),0,IF((OR(EXACT(A41,ALS_2!$C$2:$C$104))),VLOOKUP(A41,ALS_2!$C$2:$I$104,4,FALSE()))))</f>
        <v>26</v>
      </c>
      <c r="Z41" s="38">
        <f t="shared" si="15"/>
        <v>24</v>
      </c>
      <c r="AA41" s="30">
        <f>VLOOKUP(Z41,Punktezuordnung!$A$2:$B$52,2,FALSE())</f>
        <v>27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16"/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27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17"/>
        <v>51</v>
      </c>
      <c r="AJ41" s="30">
        <f>VLOOKUP(AI41,Punktezuordnung!$A$2:$B$52,2,FALSE())</f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18"/>
        <v>51</v>
      </c>
      <c r="AM41" s="30">
        <f>VLOOKUP(AL41,Punktezuordnung!$A$2:$B$52,2,FALSE())</f>
        <v>0</v>
      </c>
      <c r="AN41" s="40" t="b">
        <f t="array" ref="AN41">IF(ISBLANK(NIA_1!$A$2),1000,IF(ISBLANK(A41),1000,IF((OR(EXACT(A41,NIA_1!$C$2:$C$200))),VLOOKUP(A41,NIA_1!$C$2:$I$200,4,FALSE()))))</f>
        <v>0</v>
      </c>
      <c r="AO41" s="38">
        <f t="shared" si="19"/>
        <v>51</v>
      </c>
      <c r="AP41" s="70">
        <f>VLOOKUP(AO41,[1]Punktezuordnung!$A$2:$B$52,2,FALSE())</f>
        <v>0</v>
      </c>
      <c r="AQ41" s="46" t="b">
        <f t="array" ref="AQ41">IF(ISBLANK(NIA_2!$A$2),0,IF(ISBLANK(A41),0,IF((OR(EXACT(A41,NIA_2!$C$2:$C$200))),VLOOKUP(A41,NIA_2!$C$2:$I$200,4,FALSE()))))</f>
        <v>0</v>
      </c>
      <c r="AR41" s="38">
        <f t="shared" si="20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21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22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23"/>
        <v>51</v>
      </c>
      <c r="BB41" s="30">
        <f>VLOOKUP(BA41,Punktezuordnung!$A$2:$B$52,2,FALSE())</f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24"/>
        <v>51</v>
      </c>
      <c r="BE41" s="30">
        <f>VLOOKUP(BD41,Punktezuordnung!$A$2:$B$52,2,FALSE())</f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25"/>
        <v>51</v>
      </c>
      <c r="BH41" s="30">
        <f>VLOOKUP(BG41,Punktezuordnung!$A$2:$B$52,2,FALSE())</f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26"/>
        <v>51</v>
      </c>
      <c r="BK41" s="30">
        <f>VLOOKUP(BJ41,Punktezuordnung!$A$2:$B$52,2,FALSE())</f>
        <v>0</v>
      </c>
    </row>
    <row r="42" spans="1:63" x14ac:dyDescent="0.3">
      <c r="A42" s="56" t="s">
        <v>484</v>
      </c>
      <c r="B42" s="56" t="s">
        <v>22</v>
      </c>
      <c r="C42" s="56">
        <v>2017</v>
      </c>
      <c r="D42" s="56" t="s">
        <v>461</v>
      </c>
      <c r="E42" s="38">
        <f t="shared" si="0"/>
        <v>38</v>
      </c>
      <c r="F42" s="30">
        <f>SUM(LARGE(H42:U42,{1;2;3;4;5;6;7;8;9}))</f>
        <v>52</v>
      </c>
      <c r="G42" s="49">
        <f t="shared" si="1"/>
        <v>2</v>
      </c>
      <c r="H42" s="50">
        <f t="shared" si="2"/>
        <v>0</v>
      </c>
      <c r="I42" s="45">
        <f t="shared" si="3"/>
        <v>0</v>
      </c>
      <c r="J42" s="50">
        <f t="shared" si="4"/>
        <v>0</v>
      </c>
      <c r="K42" s="45">
        <f t="shared" si="5"/>
        <v>0</v>
      </c>
      <c r="L42" s="33">
        <f t="shared" si="6"/>
        <v>0</v>
      </c>
      <c r="M42" s="34">
        <f t="shared" si="7"/>
        <v>0</v>
      </c>
      <c r="N42" s="51">
        <f t="shared" si="8"/>
        <v>31</v>
      </c>
      <c r="O42" s="36">
        <f t="shared" si="9"/>
        <v>21</v>
      </c>
      <c r="P42" s="50">
        <f t="shared" si="10"/>
        <v>0</v>
      </c>
      <c r="Q42" s="45">
        <f t="shared" si="11"/>
        <v>0</v>
      </c>
      <c r="R42" s="50"/>
      <c r="S42" s="45"/>
      <c r="T42" s="50">
        <f t="shared" si="12"/>
        <v>0</v>
      </c>
      <c r="U42" s="45">
        <f t="shared" si="13"/>
        <v>0</v>
      </c>
      <c r="V42" s="37" t="b">
        <f t="array" ref="V42">IF(ISBLANK(ALS_1!$A$2),100,IF(ISBLANK(A42),100,IF((OR(EXACT(A42,ALS_1!$C$2:$C$104))),VLOOKUP(A42,ALS_1!$C$2:$I$104,4,FALSE()))))</f>
        <v>0</v>
      </c>
      <c r="W42" s="38">
        <f t="shared" si="14"/>
        <v>51</v>
      </c>
      <c r="X42" s="30">
        <f>VLOOKUP(W42,Punktezuordnung!$A$2:$B$52,2,FALSE())</f>
        <v>0</v>
      </c>
      <c r="Y42" s="39" t="b" cm="1">
        <f t="array" ref="Y42">IF(ISBLANK(ALS_2!$A$2),0,IF(ISBLANK(A42),0,IF((OR(EXACT(A42,ALS_2!$C$2:$C$104))),VLOOKUP(A42,ALS_2!$C$2:$I$104,4,FALSE()))))</f>
        <v>0</v>
      </c>
      <c r="Z42" s="38">
        <f t="shared" si="15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16"/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27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17"/>
        <v>51</v>
      </c>
      <c r="AJ42" s="30">
        <f>VLOOKUP(AI42,Punktezuordnung!$A$2:$B$52,2,FALSE())</f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18"/>
        <v>51</v>
      </c>
      <c r="AM42" s="30">
        <f>VLOOKUP(AL42,Punktezuordnung!$A$2:$B$52,2,FALSE())</f>
        <v>0</v>
      </c>
      <c r="AN42" s="40">
        <f t="array" ref="AN42">IF(ISBLANK(NIA_1!$A$2),1000,IF(ISBLANK(A42),1000,IF((OR(EXACT(A42,NIA_1!$C$2:$C$200))),VLOOKUP(A42,NIA_1!$C$2:$I$200,4,FALSE()))))</f>
        <v>299.77</v>
      </c>
      <c r="AO42" s="38">
        <f t="shared" si="19"/>
        <v>20</v>
      </c>
      <c r="AP42" s="70">
        <f>VLOOKUP(AO42,[1]Punktezuordnung!$A$2:$B$52,2,FALSE())</f>
        <v>31</v>
      </c>
      <c r="AQ42" s="46">
        <f t="array" ref="AQ42">IF(ISBLANK(NIA_2!$A$2),0,IF(ISBLANK(A42),0,IF((OR(EXACT(A42,NIA_2!$C$2:$C$200))),VLOOKUP(A42,NIA_2!$C$2:$I$200,4,FALSE()))))</f>
        <v>23</v>
      </c>
      <c r="AR42" s="38">
        <f t="shared" si="20"/>
        <v>30</v>
      </c>
      <c r="AS42" s="30">
        <f>VLOOKUP(AR42,Punktezuordnung!$A$2:$B$52,2,FALSE())</f>
        <v>21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21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22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23"/>
        <v>51</v>
      </c>
      <c r="BB42" s="30">
        <f>VLOOKUP(BA42,Punktezuordnung!$A$2:$B$52,2,FALSE())</f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24"/>
        <v>51</v>
      </c>
      <c r="BE42" s="30">
        <f>VLOOKUP(BD42,Punktezuordnung!$A$2:$B$52,2,FALSE())</f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25"/>
        <v>51</v>
      </c>
      <c r="BH42" s="30">
        <f>VLOOKUP(BG42,Punktezuordnung!$A$2:$B$52,2,FALSE())</f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26"/>
        <v>51</v>
      </c>
      <c r="BK42" s="30">
        <f>VLOOKUP(BJ42,Punktezuordnung!$A$2:$B$52,2,FALSE())</f>
        <v>0</v>
      </c>
    </row>
    <row r="43" spans="1:63" x14ac:dyDescent="0.3">
      <c r="A43" s="28" t="s">
        <v>372</v>
      </c>
      <c r="B43" s="28" t="s">
        <v>22</v>
      </c>
      <c r="C43" s="28">
        <v>2017</v>
      </c>
      <c r="D43" s="28" t="s">
        <v>409</v>
      </c>
      <c r="E43" s="38">
        <f t="shared" si="0"/>
        <v>40</v>
      </c>
      <c r="F43" s="30">
        <f>SUM(LARGE(H43:U43,{1;2;3;4;5;6;7;8;9}))</f>
        <v>49</v>
      </c>
      <c r="G43" s="49">
        <f t="shared" si="1"/>
        <v>2</v>
      </c>
      <c r="H43" s="50">
        <f t="shared" si="2"/>
        <v>23</v>
      </c>
      <c r="I43" s="45">
        <f t="shared" si="3"/>
        <v>26</v>
      </c>
      <c r="J43" s="50">
        <f t="shared" si="4"/>
        <v>0</v>
      </c>
      <c r="K43" s="45">
        <f t="shared" si="5"/>
        <v>0</v>
      </c>
      <c r="L43" s="33">
        <f t="shared" si="6"/>
        <v>0</v>
      </c>
      <c r="M43" s="34">
        <f t="shared" si="7"/>
        <v>0</v>
      </c>
      <c r="N43" s="51">
        <f t="shared" si="8"/>
        <v>0</v>
      </c>
      <c r="O43" s="36">
        <f t="shared" si="9"/>
        <v>0</v>
      </c>
      <c r="P43" s="50">
        <f t="shared" si="10"/>
        <v>0</v>
      </c>
      <c r="Q43" s="45">
        <f t="shared" si="11"/>
        <v>0</v>
      </c>
      <c r="R43" s="50"/>
      <c r="S43" s="45"/>
      <c r="T43" s="50">
        <f t="shared" si="12"/>
        <v>0</v>
      </c>
      <c r="U43" s="45">
        <f t="shared" si="13"/>
        <v>0</v>
      </c>
      <c r="V43" s="37">
        <f t="array" ref="V43">IF(ISBLANK(ALS_1!$A$2),100,IF(ISBLANK(A43),100,IF((OR(EXACT(A43,ALS_1!$C$2:$C$104))),VLOOKUP(A43,ALS_1!$C$2:$I$104,4,FALSE()))))</f>
        <v>8.75</v>
      </c>
      <c r="W43" s="38">
        <f t="shared" si="14"/>
        <v>28</v>
      </c>
      <c r="X43" s="30">
        <f>VLOOKUP(W43,Punktezuordnung!$A$2:$B$52,2,FALSE())</f>
        <v>23</v>
      </c>
      <c r="Y43" s="39" cm="1">
        <f t="array" ref="Y43">IF(ISBLANK(ALS_2!$A$2),0,IF(ISBLANK(A43),0,IF((OR(EXACT(A43,ALS_2!$C$2:$C$104))),VLOOKUP(A43,ALS_2!$C$2:$I$104,4,FALSE()))))</f>
        <v>25</v>
      </c>
      <c r="Z43" s="38">
        <f t="shared" si="15"/>
        <v>25</v>
      </c>
      <c r="AA43" s="30">
        <f>VLOOKUP(Z43,Punktezuordnung!$A$2:$B$52,2,FALSE())</f>
        <v>26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16"/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27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17"/>
        <v>51</v>
      </c>
      <c r="AJ43" s="30">
        <f>VLOOKUP(AI43,Punktezuordnung!$A$2:$B$52,2,FALSE())</f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18"/>
        <v>51</v>
      </c>
      <c r="AM43" s="30">
        <f>VLOOKUP(AL43,Punktezuordnung!$A$2:$B$52,2,FALSE())</f>
        <v>0</v>
      </c>
      <c r="AN43" s="40" t="b">
        <f t="array" ref="AN43">IF(ISBLANK(NIA_1!$A$2),1000,IF(ISBLANK(A43),1000,IF((OR(EXACT(A43,NIA_1!$C$2:$C$200))),VLOOKUP(A43,NIA_1!$C$2:$I$200,4,FALSE()))))</f>
        <v>0</v>
      </c>
      <c r="AO43" s="38">
        <f t="shared" si="19"/>
        <v>51</v>
      </c>
      <c r="AP43" s="70">
        <f>VLOOKUP(AO43,[1]Punktezuordnung!$A$2:$B$52,2,FALSE())</f>
        <v>0</v>
      </c>
      <c r="AQ43" s="46" t="b">
        <f t="array" ref="AQ43">IF(ISBLANK(NIA_2!$A$2),0,IF(ISBLANK(A43),0,IF((OR(EXACT(A43,NIA_2!$C$2:$C$200))),VLOOKUP(A43,NIA_2!$C$2:$I$200,4,FALSE()))))</f>
        <v>0</v>
      </c>
      <c r="AR43" s="38">
        <f t="shared" si="20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21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22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23"/>
        <v>51</v>
      </c>
      <c r="BB43" s="30">
        <f>VLOOKUP(BA43,Punktezuordnung!$A$2:$B$52,2,FALSE())</f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24"/>
        <v>51</v>
      </c>
      <c r="BE43" s="30">
        <f>VLOOKUP(BD43,Punktezuordnung!$A$2:$B$52,2,FALSE())</f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25"/>
        <v>51</v>
      </c>
      <c r="BH43" s="30">
        <f>VLOOKUP(BG43,Punktezuordnung!$A$2:$B$52,2,FALSE())</f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26"/>
        <v>51</v>
      </c>
      <c r="BK43" s="30">
        <f>VLOOKUP(BJ43,Punktezuordnung!$A$2:$B$52,2,FALSE())</f>
        <v>0</v>
      </c>
    </row>
    <row r="44" spans="1:63" x14ac:dyDescent="0.3">
      <c r="A44" s="56" t="s">
        <v>487</v>
      </c>
      <c r="B44" s="56" t="s">
        <v>22</v>
      </c>
      <c r="C44" s="56">
        <v>2017</v>
      </c>
      <c r="D44" s="56" t="s">
        <v>408</v>
      </c>
      <c r="E44" s="38">
        <f t="shared" si="0"/>
        <v>41</v>
      </c>
      <c r="F44" s="30">
        <f>SUM(LARGE(H44:U44,{1;2;3;4;5;6;7;8;9}))</f>
        <v>46</v>
      </c>
      <c r="G44" s="49">
        <f t="shared" si="1"/>
        <v>2</v>
      </c>
      <c r="H44" s="50">
        <f t="shared" si="2"/>
        <v>0</v>
      </c>
      <c r="I44" s="45">
        <f t="shared" si="3"/>
        <v>0</v>
      </c>
      <c r="J44" s="50">
        <f t="shared" si="4"/>
        <v>0</v>
      </c>
      <c r="K44" s="45">
        <f t="shared" si="5"/>
        <v>0</v>
      </c>
      <c r="L44" s="33">
        <f t="shared" si="6"/>
        <v>0</v>
      </c>
      <c r="M44" s="34">
        <f t="shared" si="7"/>
        <v>0</v>
      </c>
      <c r="N44" s="51">
        <f t="shared" si="8"/>
        <v>27</v>
      </c>
      <c r="O44" s="36">
        <f t="shared" si="9"/>
        <v>19</v>
      </c>
      <c r="P44" s="50">
        <f t="shared" si="10"/>
        <v>0</v>
      </c>
      <c r="Q44" s="45">
        <f t="shared" si="11"/>
        <v>0</v>
      </c>
      <c r="R44" s="50"/>
      <c r="S44" s="45"/>
      <c r="T44" s="50">
        <f t="shared" si="12"/>
        <v>0</v>
      </c>
      <c r="U44" s="45">
        <f t="shared" si="13"/>
        <v>0</v>
      </c>
      <c r="V44" s="37" t="b">
        <f t="array" ref="V44">IF(ISBLANK(ALS_1!$A$2),100,IF(ISBLANK(A44),100,IF((OR(EXACT(A44,ALS_1!$C$2:$C$104))),VLOOKUP(A44,ALS_1!$C$2:$I$104,4,FALSE()))))</f>
        <v>0</v>
      </c>
      <c r="W44" s="38">
        <f t="shared" si="14"/>
        <v>51</v>
      </c>
      <c r="X44" s="30">
        <f>VLOOKUP(W44,Punktezuordnung!$A$2:$B$52,2,FALSE())</f>
        <v>0</v>
      </c>
      <c r="Y44" s="39" t="b" cm="1">
        <f t="array" ref="Y44">IF(ISBLANK(ALS_2!$A$2),0,IF(ISBLANK(A44),0,IF((OR(EXACT(A44,ALS_2!$C$2:$C$104))),VLOOKUP(A44,ALS_2!$C$2:$I$104,4,FALSE()))))</f>
        <v>0</v>
      </c>
      <c r="Z44" s="38">
        <f t="shared" si="15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16"/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27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17"/>
        <v>51</v>
      </c>
      <c r="AJ44" s="30">
        <f>VLOOKUP(AI44,Punktezuordnung!$A$2:$B$52,2,FALSE())</f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18"/>
        <v>51</v>
      </c>
      <c r="AM44" s="30">
        <f>VLOOKUP(AL44,Punktezuordnung!$A$2:$B$52,2,FALSE())</f>
        <v>0</v>
      </c>
      <c r="AN44" s="40">
        <f t="array" ref="AN44">IF(ISBLANK(NIA_1!$A$2),1000,IF(ISBLANK(A44),1000,IF((OR(EXACT(A44,NIA_1!$C$2:$C$200))),VLOOKUP(A44,NIA_1!$C$2:$I$200,4,FALSE()))))</f>
        <v>306.33</v>
      </c>
      <c r="AO44" s="38">
        <f t="shared" si="19"/>
        <v>24</v>
      </c>
      <c r="AP44" s="70">
        <f>VLOOKUP(AO44,[1]Punktezuordnung!$A$2:$B$52,2,FALSE())</f>
        <v>27</v>
      </c>
      <c r="AQ44" s="46">
        <f t="array" ref="AQ44">IF(ISBLANK(NIA_2!$A$2),0,IF(ISBLANK(A44),0,IF((OR(EXACT(A44,NIA_2!$C$2:$C$200))),VLOOKUP(A44,NIA_2!$C$2:$I$200,4,FALSE()))))</f>
        <v>21</v>
      </c>
      <c r="AR44" s="38">
        <f t="shared" si="20"/>
        <v>32</v>
      </c>
      <c r="AS44" s="30">
        <f>VLOOKUP(AR44,Punktezuordnung!$A$2:$B$52,2,FALSE())</f>
        <v>19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21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22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23"/>
        <v>51</v>
      </c>
      <c r="BB44" s="30">
        <f>VLOOKUP(BA44,Punktezuordnung!$A$2:$B$52,2,FALSE())</f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24"/>
        <v>51</v>
      </c>
      <c r="BE44" s="30">
        <f>VLOOKUP(BD44,Punktezuordnung!$A$2:$B$52,2,FALSE())</f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25"/>
        <v>51</v>
      </c>
      <c r="BH44" s="30">
        <f>VLOOKUP(BG44,Punktezuordnung!$A$2:$B$52,2,FALSE())</f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26"/>
        <v>51</v>
      </c>
      <c r="BK44" s="30">
        <f>VLOOKUP(BJ44,Punktezuordnung!$A$2:$B$52,2,FALSE())</f>
        <v>0</v>
      </c>
    </row>
    <row r="45" spans="1:63" x14ac:dyDescent="0.3">
      <c r="A45" s="28" t="s">
        <v>373</v>
      </c>
      <c r="B45" s="28" t="s">
        <v>22</v>
      </c>
      <c r="C45" s="28">
        <v>2017</v>
      </c>
      <c r="D45" s="28" t="s">
        <v>404</v>
      </c>
      <c r="E45" s="38">
        <f t="shared" si="0"/>
        <v>42</v>
      </c>
      <c r="F45" s="30">
        <f>SUM(LARGE(H45:U45,{1;2;3;4;5;6;7;8;9}))</f>
        <v>44</v>
      </c>
      <c r="G45" s="49">
        <f t="shared" si="1"/>
        <v>2</v>
      </c>
      <c r="H45" s="50">
        <f t="shared" si="2"/>
        <v>22</v>
      </c>
      <c r="I45" s="45">
        <f t="shared" si="3"/>
        <v>22</v>
      </c>
      <c r="J45" s="50">
        <f t="shared" si="4"/>
        <v>0</v>
      </c>
      <c r="K45" s="45">
        <f t="shared" si="5"/>
        <v>0</v>
      </c>
      <c r="L45" s="33">
        <f t="shared" si="6"/>
        <v>0</v>
      </c>
      <c r="M45" s="34">
        <f t="shared" si="7"/>
        <v>0</v>
      </c>
      <c r="N45" s="51">
        <f t="shared" si="8"/>
        <v>0</v>
      </c>
      <c r="O45" s="36">
        <f t="shared" si="9"/>
        <v>0</v>
      </c>
      <c r="P45" s="50">
        <f t="shared" si="10"/>
        <v>0</v>
      </c>
      <c r="Q45" s="45">
        <f t="shared" si="11"/>
        <v>0</v>
      </c>
      <c r="R45" s="50"/>
      <c r="S45" s="45"/>
      <c r="T45" s="50">
        <f t="shared" si="12"/>
        <v>0</v>
      </c>
      <c r="U45" s="45">
        <f t="shared" si="13"/>
        <v>0</v>
      </c>
      <c r="V45" s="37">
        <f t="array" ref="V45">IF(ISBLANK(ALS_1!$A$2),100,IF(ISBLANK(A45),100,IF((OR(EXACT(A45,ALS_1!$C$2:$C$104))),VLOOKUP(A45,ALS_1!$C$2:$I$104,4,FALSE()))))</f>
        <v>8.9600000000000009</v>
      </c>
      <c r="W45" s="38">
        <f t="shared" si="14"/>
        <v>29</v>
      </c>
      <c r="X45" s="30">
        <f>VLOOKUP(W45,Punktezuordnung!$A$2:$B$52,2,FALSE())</f>
        <v>22</v>
      </c>
      <c r="Y45" s="39" cm="1">
        <f t="array" ref="Y45">IF(ISBLANK(ALS_2!$A$2),0,IF(ISBLANK(A45),0,IF((OR(EXACT(A45,ALS_2!$C$2:$C$104))),VLOOKUP(A45,ALS_2!$C$2:$I$104,4,FALSE()))))</f>
        <v>17</v>
      </c>
      <c r="Z45" s="38">
        <f t="shared" si="15"/>
        <v>29</v>
      </c>
      <c r="AA45" s="30">
        <f>VLOOKUP(Z45,Punktezuordnung!$A$2:$B$52,2,FALSE())</f>
        <v>22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16"/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27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17"/>
        <v>51</v>
      </c>
      <c r="AJ45" s="30">
        <f>VLOOKUP(AI45,Punktezuordnung!$A$2:$B$52,2,FALSE())</f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18"/>
        <v>51</v>
      </c>
      <c r="AM45" s="30">
        <f>VLOOKUP(AL45,Punktezuordnung!$A$2:$B$52,2,FALSE())</f>
        <v>0</v>
      </c>
      <c r="AN45" s="40" t="b">
        <f t="array" ref="AN45">IF(ISBLANK(NIA_1!$A$2),1000,IF(ISBLANK(A45),1000,IF((OR(EXACT(A45,NIA_1!$C$2:$C$200))),VLOOKUP(A45,NIA_1!$C$2:$I$200,4,FALSE()))))</f>
        <v>0</v>
      </c>
      <c r="AO45" s="38">
        <f t="shared" si="19"/>
        <v>51</v>
      </c>
      <c r="AP45" s="70">
        <f>VLOOKUP(AO45,[1]Punktezuordnung!$A$2:$B$52,2,FALSE())</f>
        <v>0</v>
      </c>
      <c r="AQ45" s="46" t="b">
        <f t="array" ref="AQ45">IF(ISBLANK(NIA_2!$A$2),0,IF(ISBLANK(A45),0,IF((OR(EXACT(A45,NIA_2!$C$2:$C$200))),VLOOKUP(A45,NIA_2!$C$2:$I$200,4,FALSE()))))</f>
        <v>0</v>
      </c>
      <c r="AR45" s="38">
        <f t="shared" si="20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21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22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23"/>
        <v>51</v>
      </c>
      <c r="BB45" s="30">
        <f>VLOOKUP(BA45,Punktezuordnung!$A$2:$B$52,2,FALSE())</f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24"/>
        <v>51</v>
      </c>
      <c r="BE45" s="30">
        <f>VLOOKUP(BD45,Punktezuordnung!$A$2:$B$52,2,FALSE())</f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25"/>
        <v>51</v>
      </c>
      <c r="BH45" s="30">
        <f>VLOOKUP(BG45,Punktezuordnung!$A$2:$B$52,2,FALSE())</f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26"/>
        <v>51</v>
      </c>
      <c r="BK45" s="30">
        <f>VLOOKUP(BJ45,Punktezuordnung!$A$2:$B$52,2,FALSE())</f>
        <v>0</v>
      </c>
    </row>
    <row r="46" spans="1:63" x14ac:dyDescent="0.3">
      <c r="A46" s="56" t="s">
        <v>490</v>
      </c>
      <c r="B46" s="56" t="s">
        <v>22</v>
      </c>
      <c r="C46" s="56">
        <v>2017</v>
      </c>
      <c r="D46" s="56" t="s">
        <v>461</v>
      </c>
      <c r="E46" s="38">
        <f t="shared" si="0"/>
        <v>43</v>
      </c>
      <c r="F46" s="30">
        <f>SUM(LARGE(H46:U46,{1;2;3;4;5;6;7;8;9}))</f>
        <v>41</v>
      </c>
      <c r="G46" s="49">
        <f t="shared" si="1"/>
        <v>2</v>
      </c>
      <c r="H46" s="50">
        <f t="shared" si="2"/>
        <v>0</v>
      </c>
      <c r="I46" s="45">
        <f t="shared" si="3"/>
        <v>0</v>
      </c>
      <c r="J46" s="50">
        <f t="shared" si="4"/>
        <v>0</v>
      </c>
      <c r="K46" s="45">
        <f t="shared" si="5"/>
        <v>0</v>
      </c>
      <c r="L46" s="33">
        <f t="shared" si="6"/>
        <v>0</v>
      </c>
      <c r="M46" s="34">
        <f t="shared" si="7"/>
        <v>0</v>
      </c>
      <c r="N46" s="51">
        <f t="shared" si="8"/>
        <v>18</v>
      </c>
      <c r="O46" s="36">
        <f t="shared" si="9"/>
        <v>23</v>
      </c>
      <c r="P46" s="50">
        <f t="shared" si="10"/>
        <v>0</v>
      </c>
      <c r="Q46" s="45">
        <f t="shared" si="11"/>
        <v>0</v>
      </c>
      <c r="R46" s="50"/>
      <c r="S46" s="45"/>
      <c r="T46" s="50">
        <f t="shared" si="12"/>
        <v>0</v>
      </c>
      <c r="U46" s="45">
        <f t="shared" si="13"/>
        <v>0</v>
      </c>
      <c r="V46" s="37" t="b">
        <f t="array" ref="V46">IF(ISBLANK(ALS_1!$A$2),100,IF(ISBLANK(A46),100,IF((OR(EXACT(A46,ALS_1!$C$2:$C$104))),VLOOKUP(A46,ALS_1!$C$2:$I$104,4,FALSE()))))</f>
        <v>0</v>
      </c>
      <c r="W46" s="38">
        <f t="shared" si="14"/>
        <v>51</v>
      </c>
      <c r="X46" s="30">
        <f>VLOOKUP(W46,Punktezuordnung!$A$2:$B$52,2,FALSE())</f>
        <v>0</v>
      </c>
      <c r="Y46" s="39" t="b" cm="1">
        <f t="array" ref="Y46">IF(ISBLANK(ALS_2!$A$2),0,IF(ISBLANK(A46),0,IF((OR(EXACT(A46,ALS_2!$C$2:$C$104))),VLOOKUP(A46,ALS_2!$C$2:$I$104,4,FALSE()))))</f>
        <v>0</v>
      </c>
      <c r="Z46" s="38">
        <f t="shared" si="15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16"/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27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17"/>
        <v>51</v>
      </c>
      <c r="AJ46" s="30">
        <f>VLOOKUP(AI46,Punktezuordnung!$A$2:$B$52,2,FALSE())</f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18"/>
        <v>51</v>
      </c>
      <c r="AM46" s="30">
        <f>VLOOKUP(AL46,Punktezuordnung!$A$2:$B$52,2,FALSE())</f>
        <v>0</v>
      </c>
      <c r="AN46" s="40">
        <f t="array" ref="AN46">IF(ISBLANK(NIA_1!$A$2),1000,IF(ISBLANK(A46),1000,IF((OR(EXACT(A46,NIA_1!$C$2:$C$200))),VLOOKUP(A46,NIA_1!$C$2:$I$200,4,FALSE()))))</f>
        <v>349.05</v>
      </c>
      <c r="AO46" s="38">
        <f t="shared" si="19"/>
        <v>33</v>
      </c>
      <c r="AP46" s="70">
        <f>VLOOKUP(AO46,[1]Punktezuordnung!$A$2:$B$52,2,FALSE())</f>
        <v>18</v>
      </c>
      <c r="AQ46" s="46">
        <f t="array" ref="AQ46">IF(ISBLANK(NIA_2!$A$2),0,IF(ISBLANK(A46),0,IF((OR(EXACT(A46,NIA_2!$C$2:$C$200))),VLOOKUP(A46,NIA_2!$C$2:$I$200,4,FALSE()))))</f>
        <v>27</v>
      </c>
      <c r="AR46" s="38">
        <f t="shared" si="20"/>
        <v>28</v>
      </c>
      <c r="AS46" s="30">
        <f>VLOOKUP(AR46,Punktezuordnung!$A$2:$B$52,2,FALSE())</f>
        <v>23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21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22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23"/>
        <v>51</v>
      </c>
      <c r="BB46" s="30">
        <f>VLOOKUP(BA46,Punktezuordnung!$A$2:$B$52,2,FALSE())</f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24"/>
        <v>51</v>
      </c>
      <c r="BE46" s="30">
        <f>VLOOKUP(BD46,Punktezuordnung!$A$2:$B$52,2,FALSE())</f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25"/>
        <v>51</v>
      </c>
      <c r="BH46" s="30">
        <f>VLOOKUP(BG46,Punktezuordnung!$A$2:$B$52,2,FALSE())</f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26"/>
        <v>51</v>
      </c>
      <c r="BK46" s="30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ref="E47:E60" si="28">IF(F47=0,"",RANK(F47,$F$4:$F$60,0))</f>
        <v/>
      </c>
      <c r="F47" s="30">
        <f>SUM(LARGE(H47:U47,{1;2;3;4;5;6;7;8;9}))</f>
        <v>0</v>
      </c>
      <c r="G47" s="49">
        <f t="shared" ref="G47:G60" si="29">COUNTIF(H47:U47,"&gt;0")</f>
        <v>0</v>
      </c>
      <c r="H47" s="50">
        <f t="shared" ref="H47:H60" si="30">X47</f>
        <v>0</v>
      </c>
      <c r="I47" s="45">
        <f t="shared" ref="I47:I60" si="31">AA47</f>
        <v>0</v>
      </c>
      <c r="J47" s="50">
        <f t="shared" ref="J47:J60" si="32">AD47</f>
        <v>0</v>
      </c>
      <c r="K47" s="45">
        <f t="shared" ref="K47:K60" si="33">AG47</f>
        <v>0</v>
      </c>
      <c r="L47" s="33">
        <f t="shared" ref="L47:L60" si="34">AJ47</f>
        <v>0</v>
      </c>
      <c r="M47" s="34">
        <f t="shared" ref="M47:M60" si="35">AM47</f>
        <v>0</v>
      </c>
      <c r="N47" s="51">
        <f t="shared" ref="N47:N60" si="36">AP47</f>
        <v>0</v>
      </c>
      <c r="O47" s="36">
        <f t="shared" ref="O47:O60" si="37">AS47</f>
        <v>0</v>
      </c>
      <c r="P47" s="50">
        <f t="shared" ref="P47:P60" si="38">AV47</f>
        <v>0</v>
      </c>
      <c r="Q47" s="45">
        <f t="shared" ref="Q47:Q60" si="39">AY47</f>
        <v>0</v>
      </c>
      <c r="R47" s="50"/>
      <c r="S47" s="45"/>
      <c r="T47" s="50">
        <f t="shared" ref="T47:T60" si="40">BB47</f>
        <v>0</v>
      </c>
      <c r="U47" s="45">
        <f t="shared" ref="U47:U60" si="41">BE47</f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ref="W47:W60" si="42">IF(V47=FALSE,51,IF(V47&gt;=100,51,RANK(V47,$V$4:$V$60,1)))</f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ref="Z47:Z60" si="43">IF(Y47=FALSE,51,IF(Y47&lt;=0,51,RANK(Y47,$Y$4:$Y$60,0)))</f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ref="AC47:AC60" si="44">IF(AB47=FALSE,51,IF(AB47&gt;=100,51,RANK(AB47,$AB$4:$AB$60,1)))</f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ref="AF47:AF60" si="45">IF(AE47=FALSE,51,IF(AE47&lt;=0,51,RANK(AE47,$AE$4:$AE$60,0)))</f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ref="AI47:AI60" si="46">IF(AH47=FALSE,51,IF(AH47&lt;=0,51,RANK(AH47,$AH$4:$AH$60,0)))</f>
        <v>51</v>
      </c>
      <c r="AJ47" s="30">
        <f>VLOOKUP(AI47,Punktezuordnung!$A$2:$B$52,2,FALSE())</f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ref="AL47:AL60" si="47">IF(AK47=FALSE,51,IF(AK47&lt;=0,51,RANK(AK47,$AK$4:$AK$49,0)))</f>
        <v>51</v>
      </c>
      <c r="AM47" s="30">
        <f>VLOOKUP(AL47,Punktezuordnung!$A$2:$B$52,2,FALSE())</f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ref="AO47:AO60" si="48">IF(AN47=FALSE,51,IF(AN47=1000,51,RANK(AN47,$AN$4:$AN$60,1)))</f>
        <v>51</v>
      </c>
      <c r="AP47" s="70">
        <f>VLOOKUP(AO47,[1]Punktezuordnung!$A$2:$B$52,2,FALSE())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ref="AR47:AR60" si="49">IF(AQ47=FALSE,51,IF(AQ47&lt;=0,51,RANK(AQ47,$AQ$4:$AQ$49,0)))</f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ref="AU47:AU60" si="50">IF(AT47=FALSE,51,IF(AT47&lt;=0,51,RANK(AT47,$AT$4:$AT$49,0)))</f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ref="AX47:AX60" si="51">IF(AW47=FALSE,51,IF(AW47&lt;=0,51,RANK(AW47,$AW$4:$AW$49,0)))</f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ref="BA47:BA60" si="52">IF(AZ47=FALSE,51,IF(AZ47&gt;=100,51,RANK(AZ47,$AZ$4:$AZ$60,1)))</f>
        <v>51</v>
      </c>
      <c r="BB47" s="30">
        <f>VLOOKUP(BA47,Punktezuordnung!$A$2:$B$52,2,FALSE())</f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ref="BD47:BD60" si="53">IF(BC47=FALSE,51,IF(BC47&lt;=0,51,RANK(BC47,$BC$4:$BC$60,0)))</f>
        <v>51</v>
      </c>
      <c r="BE47" s="30">
        <f>VLOOKUP(BD47,Punktezuordnung!$A$2:$B$52,2,FALSE())</f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ref="BG47:BG60" si="54">IF(BF47=FALSE,51,IF(BF47&gt;=100,51,RANK(BF47,$AZ$4:$AZ$60,1)))</f>
        <v>51</v>
      </c>
      <c r="BH47" s="30">
        <f>VLOOKUP(BG47,Punktezuordnung!$A$2:$B$52,2,FALSE())</f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ref="BJ47:BJ60" si="55">IF(BI47=FALSE,51,IF(BI47&lt;=0,51,RANK(BI47,$BC$4:$BC$60,0)))</f>
        <v>51</v>
      </c>
      <c r="BK47" s="30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28"/>
        <v/>
      </c>
      <c r="F48" s="30">
        <f>SUM(LARGE(H48:U48,{1;2;3;4;5;6;7;8;9}))</f>
        <v>0</v>
      </c>
      <c r="G48" s="49">
        <f t="shared" si="29"/>
        <v>0</v>
      </c>
      <c r="H48" s="50">
        <f t="shared" si="30"/>
        <v>0</v>
      </c>
      <c r="I48" s="45">
        <f t="shared" si="31"/>
        <v>0</v>
      </c>
      <c r="J48" s="50">
        <f t="shared" si="32"/>
        <v>0</v>
      </c>
      <c r="K48" s="45">
        <f t="shared" si="33"/>
        <v>0</v>
      </c>
      <c r="L48" s="33">
        <f t="shared" si="34"/>
        <v>0</v>
      </c>
      <c r="M48" s="34">
        <f t="shared" si="35"/>
        <v>0</v>
      </c>
      <c r="N48" s="51">
        <f t="shared" si="36"/>
        <v>0</v>
      </c>
      <c r="O48" s="36">
        <f t="shared" si="37"/>
        <v>0</v>
      </c>
      <c r="P48" s="50">
        <f t="shared" si="38"/>
        <v>0</v>
      </c>
      <c r="Q48" s="45">
        <f t="shared" si="39"/>
        <v>0</v>
      </c>
      <c r="R48" s="50"/>
      <c r="S48" s="45"/>
      <c r="T48" s="50">
        <f t="shared" si="40"/>
        <v>0</v>
      </c>
      <c r="U48" s="45">
        <f t="shared" si="41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42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43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4"/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5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6"/>
        <v>51</v>
      </c>
      <c r="AJ48" s="30">
        <f>VLOOKUP(AI48,Punktezuordnung!$A$2:$B$52,2,FALSE())</f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47"/>
        <v>51</v>
      </c>
      <c r="AM48" s="30">
        <f>VLOOKUP(AL48,Punktezuordnung!$A$2:$B$52,2,FALSE())</f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48"/>
        <v>51</v>
      </c>
      <c r="AP48" s="70">
        <f>VLOOKUP(AO48,[1]Punktezuordnung!$A$2:$B$52,2,FALSE())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49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0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1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2"/>
        <v>51</v>
      </c>
      <c r="BB48" s="30">
        <f>VLOOKUP(BA48,Punktezuordnung!$A$2:$B$52,2,FALSE())</f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3"/>
        <v>51</v>
      </c>
      <c r="BE48" s="30">
        <f>VLOOKUP(BD48,Punktezuordnung!$A$2:$B$52,2,FALSE())</f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4"/>
        <v>51</v>
      </c>
      <c r="BH48" s="30">
        <f>VLOOKUP(BG48,Punktezuordnung!$A$2:$B$52,2,FALSE())</f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5"/>
        <v>51</v>
      </c>
      <c r="BK48" s="30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28"/>
        <v/>
      </c>
      <c r="F49" s="30">
        <f>SUM(LARGE(H49:U49,{1;2;3;4;5;6;7;8;9}))</f>
        <v>0</v>
      </c>
      <c r="G49" s="49">
        <f t="shared" si="29"/>
        <v>0</v>
      </c>
      <c r="H49" s="50">
        <f t="shared" si="30"/>
        <v>0</v>
      </c>
      <c r="I49" s="45">
        <f t="shared" si="31"/>
        <v>0</v>
      </c>
      <c r="J49" s="50">
        <f t="shared" si="32"/>
        <v>0</v>
      </c>
      <c r="K49" s="45">
        <f t="shared" si="33"/>
        <v>0</v>
      </c>
      <c r="L49" s="33">
        <f t="shared" si="34"/>
        <v>0</v>
      </c>
      <c r="M49" s="34">
        <f t="shared" si="35"/>
        <v>0</v>
      </c>
      <c r="N49" s="51">
        <f t="shared" si="36"/>
        <v>0</v>
      </c>
      <c r="O49" s="36">
        <f t="shared" si="37"/>
        <v>0</v>
      </c>
      <c r="P49" s="50">
        <f t="shared" si="38"/>
        <v>0</v>
      </c>
      <c r="Q49" s="45">
        <f t="shared" si="39"/>
        <v>0</v>
      </c>
      <c r="R49" s="50"/>
      <c r="S49" s="45"/>
      <c r="T49" s="50">
        <f t="shared" si="40"/>
        <v>0</v>
      </c>
      <c r="U49" s="45">
        <f t="shared" si="41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42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43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4"/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5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6"/>
        <v>51</v>
      </c>
      <c r="AJ49" s="30">
        <f>VLOOKUP(AI49,Punktezuordnung!$A$2:$B$52,2,FALSE())</f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47"/>
        <v>51</v>
      </c>
      <c r="AM49" s="30">
        <f>VLOOKUP(AL49,Punktezuordnung!$A$2:$B$52,2,FALSE())</f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48"/>
        <v>51</v>
      </c>
      <c r="AP49" s="70">
        <f>VLOOKUP(AO49,[1]Punktezuordnung!$A$2:$B$52,2,FALSE())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49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0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1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2"/>
        <v>51</v>
      </c>
      <c r="BB49" s="30">
        <f>VLOOKUP(BA49,Punktezuordnung!$A$2:$B$52,2,FALSE())</f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3"/>
        <v>51</v>
      </c>
      <c r="BE49" s="30">
        <f>VLOOKUP(BD49,Punktezuordnung!$A$2:$B$52,2,FALSE())</f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4"/>
        <v>51</v>
      </c>
      <c r="BH49" s="30">
        <f>VLOOKUP(BG49,Punktezuordnung!$A$2:$B$52,2,FALSE())</f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5"/>
        <v>51</v>
      </c>
      <c r="BK49" s="30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28"/>
        <v/>
      </c>
      <c r="F50" s="30">
        <f>SUM(LARGE(H50:U50,{1;2;3;4;5;6;7;8;9}))</f>
        <v>0</v>
      </c>
      <c r="G50" s="49">
        <f t="shared" si="29"/>
        <v>0</v>
      </c>
      <c r="H50" s="50">
        <f t="shared" si="30"/>
        <v>0</v>
      </c>
      <c r="I50" s="45">
        <f t="shared" si="31"/>
        <v>0</v>
      </c>
      <c r="J50" s="50">
        <f t="shared" si="32"/>
        <v>0</v>
      </c>
      <c r="K50" s="45">
        <f t="shared" si="33"/>
        <v>0</v>
      </c>
      <c r="L50" s="33">
        <f t="shared" si="34"/>
        <v>0</v>
      </c>
      <c r="M50" s="34">
        <f t="shared" si="35"/>
        <v>0</v>
      </c>
      <c r="N50" s="51">
        <f t="shared" si="36"/>
        <v>0</v>
      </c>
      <c r="O50" s="36">
        <f t="shared" si="37"/>
        <v>0</v>
      </c>
      <c r="P50" s="50">
        <f t="shared" si="38"/>
        <v>0</v>
      </c>
      <c r="Q50" s="45">
        <f t="shared" si="39"/>
        <v>0</v>
      </c>
      <c r="R50" s="50"/>
      <c r="S50" s="45"/>
      <c r="T50" s="50">
        <f t="shared" si="40"/>
        <v>0</v>
      </c>
      <c r="U50" s="45">
        <f t="shared" si="41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42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43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4"/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5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6"/>
        <v>51</v>
      </c>
      <c r="AJ50" s="30">
        <f>VLOOKUP(AI50,Punktezuordnung!$A$2:$B$52,2,FALSE())</f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47"/>
        <v>51</v>
      </c>
      <c r="AM50" s="30">
        <f>VLOOKUP(AL50,Punktezuordnung!$A$2:$B$52,2,FALSE())</f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48"/>
        <v>51</v>
      </c>
      <c r="AP50" s="70">
        <f>VLOOKUP(AO50,[1]Punktezuordnung!$A$2:$B$52,2,FALSE())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49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0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1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2"/>
        <v>51</v>
      </c>
      <c r="BB50" s="30">
        <f>VLOOKUP(BA50,Punktezuordnung!$A$2:$B$52,2,FALSE())</f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3"/>
        <v>51</v>
      </c>
      <c r="BE50" s="30">
        <f>VLOOKUP(BD50,Punktezuordnung!$A$2:$B$52,2,FALSE())</f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4"/>
        <v>51</v>
      </c>
      <c r="BH50" s="30">
        <f>VLOOKUP(BG50,Punktezuordnung!$A$2:$B$52,2,FALSE())</f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5"/>
        <v>51</v>
      </c>
      <c r="BK50" s="30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28"/>
        <v/>
      </c>
      <c r="F51" s="30">
        <f>SUM(LARGE(H51:U51,{1;2;3;4;5;6;7;8;9}))</f>
        <v>0</v>
      </c>
      <c r="G51" s="49">
        <f t="shared" si="29"/>
        <v>0</v>
      </c>
      <c r="H51" s="50">
        <f t="shared" si="30"/>
        <v>0</v>
      </c>
      <c r="I51" s="45">
        <f t="shared" si="31"/>
        <v>0</v>
      </c>
      <c r="J51" s="50">
        <f t="shared" si="32"/>
        <v>0</v>
      </c>
      <c r="K51" s="45">
        <f t="shared" si="33"/>
        <v>0</v>
      </c>
      <c r="L51" s="33">
        <f t="shared" si="34"/>
        <v>0</v>
      </c>
      <c r="M51" s="34">
        <f t="shared" si="35"/>
        <v>0</v>
      </c>
      <c r="N51" s="51">
        <f t="shared" si="36"/>
        <v>0</v>
      </c>
      <c r="O51" s="36">
        <f t="shared" si="37"/>
        <v>0</v>
      </c>
      <c r="P51" s="50">
        <f t="shared" si="38"/>
        <v>0</v>
      </c>
      <c r="Q51" s="45">
        <f t="shared" si="39"/>
        <v>0</v>
      </c>
      <c r="R51" s="50"/>
      <c r="S51" s="45"/>
      <c r="T51" s="50">
        <f t="shared" si="40"/>
        <v>0</v>
      </c>
      <c r="U51" s="45">
        <f t="shared" si="41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42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43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4"/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5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6"/>
        <v>51</v>
      </c>
      <c r="AJ51" s="30">
        <f>VLOOKUP(AI51,Punktezuordnung!$A$2:$B$52,2,FALSE())</f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47"/>
        <v>51</v>
      </c>
      <c r="AM51" s="30">
        <f>VLOOKUP(AL51,Punktezuordnung!$A$2:$B$52,2,FALSE())</f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48"/>
        <v>51</v>
      </c>
      <c r="AP51" s="70">
        <f>VLOOKUP(AO51,[1]Punktezuordnung!$A$2:$B$52,2,FALSE())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49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0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1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2"/>
        <v>51</v>
      </c>
      <c r="BB51" s="30">
        <f>VLOOKUP(BA51,Punktezuordnung!$A$2:$B$52,2,FALSE())</f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3"/>
        <v>51</v>
      </c>
      <c r="BE51" s="30">
        <f>VLOOKUP(BD51,Punktezuordnung!$A$2:$B$52,2,FALSE())</f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4"/>
        <v>51</v>
      </c>
      <c r="BH51" s="30">
        <f>VLOOKUP(BG51,Punktezuordnung!$A$2:$B$52,2,FALSE())</f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5"/>
        <v>51</v>
      </c>
      <c r="BK51" s="30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28"/>
        <v/>
      </c>
      <c r="F52" s="30">
        <f>SUM(LARGE(H52:U52,{1;2;3;4;5;6;7;8;9}))</f>
        <v>0</v>
      </c>
      <c r="G52" s="49">
        <f t="shared" si="29"/>
        <v>0</v>
      </c>
      <c r="H52" s="50">
        <f t="shared" si="30"/>
        <v>0</v>
      </c>
      <c r="I52" s="45">
        <f t="shared" si="31"/>
        <v>0</v>
      </c>
      <c r="J52" s="50">
        <f t="shared" si="32"/>
        <v>0</v>
      </c>
      <c r="K52" s="45">
        <f t="shared" si="33"/>
        <v>0</v>
      </c>
      <c r="L52" s="33">
        <f t="shared" si="34"/>
        <v>0</v>
      </c>
      <c r="M52" s="34">
        <f t="shared" si="35"/>
        <v>0</v>
      </c>
      <c r="N52" s="51">
        <f t="shared" si="36"/>
        <v>0</v>
      </c>
      <c r="O52" s="36">
        <f t="shared" si="37"/>
        <v>0</v>
      </c>
      <c r="P52" s="50">
        <f t="shared" si="38"/>
        <v>0</v>
      </c>
      <c r="Q52" s="45">
        <f t="shared" si="39"/>
        <v>0</v>
      </c>
      <c r="R52" s="50"/>
      <c r="S52" s="45"/>
      <c r="T52" s="50">
        <f t="shared" si="40"/>
        <v>0</v>
      </c>
      <c r="U52" s="45">
        <f t="shared" si="41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42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43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4"/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5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6"/>
        <v>51</v>
      </c>
      <c r="AJ52" s="30">
        <f>VLOOKUP(AI52,Punktezuordnung!$A$2:$B$52,2,FALSE())</f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47"/>
        <v>51</v>
      </c>
      <c r="AM52" s="30">
        <f>VLOOKUP(AL52,Punktezuordnung!$A$2:$B$52,2,FALSE())</f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48"/>
        <v>51</v>
      </c>
      <c r="AP52" s="70">
        <f>VLOOKUP(AO52,[1]Punktezuordnung!$A$2:$B$52,2,FALSE())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49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0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1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2"/>
        <v>51</v>
      </c>
      <c r="BB52" s="30">
        <f>VLOOKUP(BA52,Punktezuordnung!$A$2:$B$52,2,FALSE())</f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3"/>
        <v>51</v>
      </c>
      <c r="BE52" s="30">
        <f>VLOOKUP(BD52,Punktezuordnung!$A$2:$B$52,2,FALSE())</f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4"/>
        <v>51</v>
      </c>
      <c r="BH52" s="30">
        <f>VLOOKUP(BG52,Punktezuordnung!$A$2:$B$52,2,FALSE())</f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5"/>
        <v>51</v>
      </c>
      <c r="BK52" s="30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28"/>
        <v/>
      </c>
      <c r="F53" s="30">
        <f>SUM(LARGE(H53:U53,{1;2;3;4;5;6;7;8;9}))</f>
        <v>0</v>
      </c>
      <c r="G53" s="49">
        <f t="shared" si="29"/>
        <v>0</v>
      </c>
      <c r="H53" s="50">
        <f t="shared" si="30"/>
        <v>0</v>
      </c>
      <c r="I53" s="45">
        <f t="shared" si="31"/>
        <v>0</v>
      </c>
      <c r="J53" s="50">
        <f t="shared" si="32"/>
        <v>0</v>
      </c>
      <c r="K53" s="45">
        <f t="shared" si="33"/>
        <v>0</v>
      </c>
      <c r="L53" s="33">
        <f t="shared" si="34"/>
        <v>0</v>
      </c>
      <c r="M53" s="34">
        <f t="shared" si="35"/>
        <v>0</v>
      </c>
      <c r="N53" s="51">
        <f t="shared" si="36"/>
        <v>0</v>
      </c>
      <c r="O53" s="36">
        <f t="shared" si="37"/>
        <v>0</v>
      </c>
      <c r="P53" s="50">
        <f t="shared" si="38"/>
        <v>0</v>
      </c>
      <c r="Q53" s="45">
        <f t="shared" si="39"/>
        <v>0</v>
      </c>
      <c r="R53" s="50"/>
      <c r="S53" s="45"/>
      <c r="T53" s="50">
        <f t="shared" si="40"/>
        <v>0</v>
      </c>
      <c r="U53" s="45">
        <f t="shared" si="41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42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43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4"/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5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6"/>
        <v>51</v>
      </c>
      <c r="AJ53" s="30">
        <f>VLOOKUP(AI53,Punktezuordnung!$A$2:$B$52,2,FALSE())</f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47"/>
        <v>51</v>
      </c>
      <c r="AM53" s="30">
        <f>VLOOKUP(AL53,Punktezuordnung!$A$2:$B$52,2,FALSE())</f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48"/>
        <v>51</v>
      </c>
      <c r="AP53" s="70">
        <f>VLOOKUP(AO53,[1]Punktezuordnung!$A$2:$B$52,2,FALSE())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49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0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1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2"/>
        <v>51</v>
      </c>
      <c r="BB53" s="30">
        <f>VLOOKUP(BA53,Punktezuordnung!$A$2:$B$52,2,FALSE())</f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3"/>
        <v>51</v>
      </c>
      <c r="BE53" s="30">
        <f>VLOOKUP(BD53,Punktezuordnung!$A$2:$B$52,2,FALSE())</f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4"/>
        <v>51</v>
      </c>
      <c r="BH53" s="30">
        <f>VLOOKUP(BG53,Punktezuordnung!$A$2:$B$52,2,FALSE())</f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5"/>
        <v>51</v>
      </c>
      <c r="BK53" s="30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28"/>
        <v/>
      </c>
      <c r="F54" s="30">
        <f>SUM(LARGE(H54:U54,{1;2;3;4;5;6;7;8;9}))</f>
        <v>0</v>
      </c>
      <c r="G54" s="49">
        <f t="shared" si="29"/>
        <v>0</v>
      </c>
      <c r="H54" s="50">
        <f t="shared" si="30"/>
        <v>0</v>
      </c>
      <c r="I54" s="45">
        <f t="shared" si="31"/>
        <v>0</v>
      </c>
      <c r="J54" s="50">
        <f t="shared" si="32"/>
        <v>0</v>
      </c>
      <c r="K54" s="45">
        <f t="shared" si="33"/>
        <v>0</v>
      </c>
      <c r="L54" s="33">
        <f t="shared" si="34"/>
        <v>0</v>
      </c>
      <c r="M54" s="34">
        <f t="shared" si="35"/>
        <v>0</v>
      </c>
      <c r="N54" s="51">
        <f t="shared" si="36"/>
        <v>0</v>
      </c>
      <c r="O54" s="36">
        <f t="shared" si="37"/>
        <v>0</v>
      </c>
      <c r="P54" s="50">
        <f t="shared" si="38"/>
        <v>0</v>
      </c>
      <c r="Q54" s="45">
        <f t="shared" si="39"/>
        <v>0</v>
      </c>
      <c r="R54" s="50"/>
      <c r="S54" s="45"/>
      <c r="T54" s="50">
        <f t="shared" si="40"/>
        <v>0</v>
      </c>
      <c r="U54" s="45">
        <f t="shared" si="41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42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43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4"/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5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6"/>
        <v>51</v>
      </c>
      <c r="AJ54" s="30">
        <f>VLOOKUP(AI54,Punktezuordnung!$A$2:$B$52,2,FALSE())</f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47"/>
        <v>51</v>
      </c>
      <c r="AM54" s="30">
        <f>VLOOKUP(AL54,Punktezuordnung!$A$2:$B$52,2,FALSE())</f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48"/>
        <v>51</v>
      </c>
      <c r="AP54" s="70">
        <f>VLOOKUP(AO54,[1]Punktezuordnung!$A$2:$B$52,2,FALSE())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49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0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1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2"/>
        <v>51</v>
      </c>
      <c r="BB54" s="30">
        <f>VLOOKUP(BA54,Punktezuordnung!$A$2:$B$52,2,FALSE())</f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3"/>
        <v>51</v>
      </c>
      <c r="BE54" s="30">
        <f>VLOOKUP(BD54,Punktezuordnung!$A$2:$B$52,2,FALSE())</f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4"/>
        <v>51</v>
      </c>
      <c r="BH54" s="30">
        <f>VLOOKUP(BG54,Punktezuordnung!$A$2:$B$52,2,FALSE())</f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5"/>
        <v>51</v>
      </c>
      <c r="BK54" s="30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28"/>
        <v/>
      </c>
      <c r="F55" s="30">
        <f>SUM(LARGE(H55:U55,{1;2;3;4;5;6;7;8;9}))</f>
        <v>0</v>
      </c>
      <c r="G55" s="49">
        <f t="shared" si="29"/>
        <v>0</v>
      </c>
      <c r="H55" s="50">
        <f t="shared" si="30"/>
        <v>0</v>
      </c>
      <c r="I55" s="45">
        <f t="shared" si="31"/>
        <v>0</v>
      </c>
      <c r="J55" s="50">
        <f t="shared" si="32"/>
        <v>0</v>
      </c>
      <c r="K55" s="45">
        <f t="shared" si="33"/>
        <v>0</v>
      </c>
      <c r="L55" s="33">
        <f t="shared" si="34"/>
        <v>0</v>
      </c>
      <c r="M55" s="34">
        <f t="shared" si="35"/>
        <v>0</v>
      </c>
      <c r="N55" s="51">
        <f t="shared" si="36"/>
        <v>0</v>
      </c>
      <c r="O55" s="36">
        <f t="shared" si="37"/>
        <v>0</v>
      </c>
      <c r="P55" s="50">
        <f t="shared" si="38"/>
        <v>0</v>
      </c>
      <c r="Q55" s="45">
        <f t="shared" si="39"/>
        <v>0</v>
      </c>
      <c r="R55" s="50"/>
      <c r="S55" s="45"/>
      <c r="T55" s="50">
        <f t="shared" si="40"/>
        <v>0</v>
      </c>
      <c r="U55" s="45">
        <f t="shared" si="41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42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43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4"/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5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6"/>
        <v>51</v>
      </c>
      <c r="AJ55" s="30">
        <f>VLOOKUP(AI55,Punktezuordnung!$A$2:$B$52,2,FALSE())</f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47"/>
        <v>51</v>
      </c>
      <c r="AM55" s="30">
        <f>VLOOKUP(AL55,Punktezuordnung!$A$2:$B$52,2,FALSE())</f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48"/>
        <v>51</v>
      </c>
      <c r="AP55" s="70">
        <f>VLOOKUP(AO55,[1]Punktezuordnung!$A$2:$B$52,2,FALSE())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49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0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1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2"/>
        <v>51</v>
      </c>
      <c r="BB55" s="30">
        <f>VLOOKUP(BA55,Punktezuordnung!$A$2:$B$52,2,FALSE())</f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3"/>
        <v>51</v>
      </c>
      <c r="BE55" s="30">
        <f>VLOOKUP(BD55,Punktezuordnung!$A$2:$B$52,2,FALSE())</f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4"/>
        <v>51</v>
      </c>
      <c r="BH55" s="30">
        <f>VLOOKUP(BG55,Punktezuordnung!$A$2:$B$52,2,FALSE())</f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5"/>
        <v>51</v>
      </c>
      <c r="BK55" s="30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28"/>
        <v/>
      </c>
      <c r="F56" s="30">
        <f>SUM(LARGE(H56:U56,{1;2;3;4;5;6;7;8;9}))</f>
        <v>0</v>
      </c>
      <c r="G56" s="49">
        <f t="shared" si="29"/>
        <v>0</v>
      </c>
      <c r="H56" s="50">
        <f t="shared" si="30"/>
        <v>0</v>
      </c>
      <c r="I56" s="45">
        <f t="shared" si="31"/>
        <v>0</v>
      </c>
      <c r="J56" s="50">
        <f t="shared" si="32"/>
        <v>0</v>
      </c>
      <c r="K56" s="45">
        <f t="shared" si="33"/>
        <v>0</v>
      </c>
      <c r="L56" s="33">
        <f t="shared" si="34"/>
        <v>0</v>
      </c>
      <c r="M56" s="34">
        <f t="shared" si="35"/>
        <v>0</v>
      </c>
      <c r="N56" s="51">
        <f t="shared" si="36"/>
        <v>0</v>
      </c>
      <c r="O56" s="36">
        <f t="shared" si="37"/>
        <v>0</v>
      </c>
      <c r="P56" s="50">
        <f t="shared" si="38"/>
        <v>0</v>
      </c>
      <c r="Q56" s="45">
        <f t="shared" si="39"/>
        <v>0</v>
      </c>
      <c r="R56" s="50"/>
      <c r="S56" s="45"/>
      <c r="T56" s="50">
        <f t="shared" si="40"/>
        <v>0</v>
      </c>
      <c r="U56" s="45">
        <f t="shared" si="41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42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43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4"/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5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6"/>
        <v>51</v>
      </c>
      <c r="AJ56" s="30">
        <f>VLOOKUP(AI56,Punktezuordnung!$A$2:$B$52,2,FALSE())</f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47"/>
        <v>51</v>
      </c>
      <c r="AM56" s="30">
        <f>VLOOKUP(AL56,Punktezuordnung!$A$2:$B$52,2,FALSE())</f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48"/>
        <v>51</v>
      </c>
      <c r="AP56" s="70">
        <f>VLOOKUP(AO56,[1]Punktezuordnung!$A$2:$B$52,2,FALSE())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49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0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1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2"/>
        <v>51</v>
      </c>
      <c r="BB56" s="30">
        <f>VLOOKUP(BA56,Punktezuordnung!$A$2:$B$52,2,FALSE())</f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3"/>
        <v>51</v>
      </c>
      <c r="BE56" s="30">
        <f>VLOOKUP(BD56,Punktezuordnung!$A$2:$B$52,2,FALSE())</f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4"/>
        <v>51</v>
      </c>
      <c r="BH56" s="30">
        <f>VLOOKUP(BG56,Punktezuordnung!$A$2:$B$52,2,FALSE())</f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5"/>
        <v>51</v>
      </c>
      <c r="BK56" s="30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28"/>
        <v/>
      </c>
      <c r="F57" s="30">
        <f>SUM(LARGE(H57:U57,{1;2;3;4;5;6;7;8;9}))</f>
        <v>0</v>
      </c>
      <c r="G57" s="49">
        <f t="shared" si="29"/>
        <v>0</v>
      </c>
      <c r="H57" s="50">
        <f t="shared" si="30"/>
        <v>0</v>
      </c>
      <c r="I57" s="45">
        <f t="shared" si="31"/>
        <v>0</v>
      </c>
      <c r="J57" s="50">
        <f t="shared" si="32"/>
        <v>0</v>
      </c>
      <c r="K57" s="45">
        <f t="shared" si="33"/>
        <v>0</v>
      </c>
      <c r="L57" s="33">
        <f t="shared" si="34"/>
        <v>0</v>
      </c>
      <c r="M57" s="34">
        <f t="shared" si="35"/>
        <v>0</v>
      </c>
      <c r="N57" s="51">
        <f t="shared" si="36"/>
        <v>0</v>
      </c>
      <c r="O57" s="36">
        <f t="shared" si="37"/>
        <v>0</v>
      </c>
      <c r="P57" s="50">
        <f t="shared" si="38"/>
        <v>0</v>
      </c>
      <c r="Q57" s="45">
        <f t="shared" si="39"/>
        <v>0</v>
      </c>
      <c r="R57" s="50"/>
      <c r="S57" s="45"/>
      <c r="T57" s="50">
        <f t="shared" si="40"/>
        <v>0</v>
      </c>
      <c r="U57" s="45">
        <f t="shared" si="41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42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43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4"/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5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6"/>
        <v>51</v>
      </c>
      <c r="AJ57" s="30">
        <f>VLOOKUP(AI57,Punktezuordnung!$A$2:$B$52,2,FALSE())</f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47"/>
        <v>51</v>
      </c>
      <c r="AM57" s="30">
        <f>VLOOKUP(AL57,Punktezuordnung!$A$2:$B$52,2,FALSE())</f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48"/>
        <v>51</v>
      </c>
      <c r="AP57" s="70">
        <f>VLOOKUP(AO57,[1]Punktezuordnung!$A$2:$B$52,2,FALSE())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49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0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1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2"/>
        <v>51</v>
      </c>
      <c r="BB57" s="30">
        <f>VLOOKUP(BA57,Punktezuordnung!$A$2:$B$52,2,FALSE())</f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3"/>
        <v>51</v>
      </c>
      <c r="BE57" s="30">
        <f>VLOOKUP(BD57,Punktezuordnung!$A$2:$B$52,2,FALSE())</f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4"/>
        <v>51</v>
      </c>
      <c r="BH57" s="30">
        <f>VLOOKUP(BG57,Punktezuordnung!$A$2:$B$52,2,FALSE())</f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5"/>
        <v>51</v>
      </c>
      <c r="BK57" s="30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28"/>
        <v/>
      </c>
      <c r="F58" s="30">
        <f>SUM(LARGE(H58:U58,{1;2;3;4;5;6;7;8;9}))</f>
        <v>0</v>
      </c>
      <c r="G58" s="49">
        <f t="shared" si="29"/>
        <v>0</v>
      </c>
      <c r="H58" s="50">
        <f t="shared" si="30"/>
        <v>0</v>
      </c>
      <c r="I58" s="45">
        <f t="shared" si="31"/>
        <v>0</v>
      </c>
      <c r="J58" s="50">
        <f t="shared" si="32"/>
        <v>0</v>
      </c>
      <c r="K58" s="45">
        <f t="shared" si="33"/>
        <v>0</v>
      </c>
      <c r="L58" s="33">
        <f t="shared" si="34"/>
        <v>0</v>
      </c>
      <c r="M58" s="34">
        <f t="shared" si="35"/>
        <v>0</v>
      </c>
      <c r="N58" s="51">
        <f t="shared" si="36"/>
        <v>0</v>
      </c>
      <c r="O58" s="36">
        <f t="shared" si="37"/>
        <v>0</v>
      </c>
      <c r="P58" s="50">
        <f t="shared" si="38"/>
        <v>0</v>
      </c>
      <c r="Q58" s="45">
        <f t="shared" si="39"/>
        <v>0</v>
      </c>
      <c r="R58" s="50"/>
      <c r="S58" s="45"/>
      <c r="T58" s="50">
        <f t="shared" si="40"/>
        <v>0</v>
      </c>
      <c r="U58" s="45">
        <f t="shared" si="41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42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43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4"/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5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6"/>
        <v>51</v>
      </c>
      <c r="AJ58" s="30">
        <f>VLOOKUP(AI58,Punktezuordnung!$A$2:$B$52,2,FALSE())</f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47"/>
        <v>51</v>
      </c>
      <c r="AM58" s="30">
        <f>VLOOKUP(AL58,Punktezuordnung!$A$2:$B$52,2,FALSE())</f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48"/>
        <v>51</v>
      </c>
      <c r="AP58" s="70">
        <f>VLOOKUP(AO58,[1]Punktezuordnung!$A$2:$B$52,2,FALSE())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49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0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1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2"/>
        <v>51</v>
      </c>
      <c r="BB58" s="30">
        <f>VLOOKUP(BA58,Punktezuordnung!$A$2:$B$52,2,FALSE())</f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3"/>
        <v>51</v>
      </c>
      <c r="BE58" s="30">
        <f>VLOOKUP(BD58,Punktezuordnung!$A$2:$B$52,2,FALSE())</f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4"/>
        <v>51</v>
      </c>
      <c r="BH58" s="30">
        <f>VLOOKUP(BG58,Punktezuordnung!$A$2:$B$52,2,FALSE())</f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5"/>
        <v>51</v>
      </c>
      <c r="BK58" s="30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28"/>
        <v/>
      </c>
      <c r="F59" s="30">
        <f>SUM(LARGE(H59:U59,{1;2;3;4;5;6;7;8;9}))</f>
        <v>0</v>
      </c>
      <c r="G59" s="49">
        <f t="shared" si="29"/>
        <v>0</v>
      </c>
      <c r="H59" s="50">
        <f t="shared" si="30"/>
        <v>0</v>
      </c>
      <c r="I59" s="45">
        <f t="shared" si="31"/>
        <v>0</v>
      </c>
      <c r="J59" s="50">
        <f t="shared" si="32"/>
        <v>0</v>
      </c>
      <c r="K59" s="45">
        <f t="shared" si="33"/>
        <v>0</v>
      </c>
      <c r="L59" s="33">
        <f t="shared" si="34"/>
        <v>0</v>
      </c>
      <c r="M59" s="34">
        <f t="shared" si="35"/>
        <v>0</v>
      </c>
      <c r="N59" s="51">
        <f t="shared" si="36"/>
        <v>0</v>
      </c>
      <c r="O59" s="36">
        <f t="shared" si="37"/>
        <v>0</v>
      </c>
      <c r="P59" s="50">
        <f t="shared" si="38"/>
        <v>0</v>
      </c>
      <c r="Q59" s="45">
        <f t="shared" si="39"/>
        <v>0</v>
      </c>
      <c r="R59" s="50"/>
      <c r="S59" s="45"/>
      <c r="T59" s="50">
        <f t="shared" si="40"/>
        <v>0</v>
      </c>
      <c r="U59" s="45">
        <f t="shared" si="41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42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43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4"/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5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6"/>
        <v>51</v>
      </c>
      <c r="AJ59" s="30">
        <f>VLOOKUP(AI59,Punktezuordnung!$A$2:$B$52,2,FALSE())</f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47"/>
        <v>51</v>
      </c>
      <c r="AM59" s="30">
        <f>VLOOKUP(AL59,Punktezuordnung!$A$2:$B$52,2,FALSE())</f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48"/>
        <v>51</v>
      </c>
      <c r="AP59" s="70">
        <f>VLOOKUP(AO59,[1]Punktezuordnung!$A$2:$B$52,2,FALSE())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49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0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1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2"/>
        <v>51</v>
      </c>
      <c r="BB59" s="30">
        <f>VLOOKUP(BA59,Punktezuordnung!$A$2:$B$52,2,FALSE())</f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3"/>
        <v>51</v>
      </c>
      <c r="BE59" s="30">
        <f>VLOOKUP(BD59,Punktezuordnung!$A$2:$B$52,2,FALSE())</f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4"/>
        <v>51</v>
      </c>
      <c r="BH59" s="30">
        <f>VLOOKUP(BG59,Punktezuordnung!$A$2:$B$52,2,FALSE())</f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5"/>
        <v>51</v>
      </c>
      <c r="BK59" s="30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28"/>
        <v/>
      </c>
      <c r="F60" s="30">
        <f>SUM(LARGE(H60:U60,{1;2;3;4;5;6;7;8;9}))</f>
        <v>0</v>
      </c>
      <c r="G60" s="49">
        <f t="shared" si="29"/>
        <v>0</v>
      </c>
      <c r="H60" s="50">
        <f t="shared" si="30"/>
        <v>0</v>
      </c>
      <c r="I60" s="45">
        <f t="shared" si="31"/>
        <v>0</v>
      </c>
      <c r="J60" s="50">
        <f t="shared" si="32"/>
        <v>0</v>
      </c>
      <c r="K60" s="45">
        <f t="shared" si="33"/>
        <v>0</v>
      </c>
      <c r="L60" s="33">
        <f t="shared" si="34"/>
        <v>0</v>
      </c>
      <c r="M60" s="34">
        <f t="shared" si="35"/>
        <v>0</v>
      </c>
      <c r="N60" s="51">
        <f t="shared" si="36"/>
        <v>0</v>
      </c>
      <c r="O60" s="36">
        <f t="shared" si="37"/>
        <v>0</v>
      </c>
      <c r="P60" s="50">
        <f t="shared" si="38"/>
        <v>0</v>
      </c>
      <c r="Q60" s="45">
        <f t="shared" si="39"/>
        <v>0</v>
      </c>
      <c r="R60" s="50"/>
      <c r="S60" s="45"/>
      <c r="T60" s="50">
        <f t="shared" si="40"/>
        <v>0</v>
      </c>
      <c r="U60" s="45">
        <f t="shared" si="41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42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43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4"/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5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6"/>
        <v>51</v>
      </c>
      <c r="AJ60" s="30">
        <f>VLOOKUP(AI60,Punktezuordnung!$A$2:$B$52,2,FALSE())</f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47"/>
        <v>51</v>
      </c>
      <c r="AM60" s="30">
        <f>VLOOKUP(AL60,Punktezuordnung!$A$2:$B$52,2,FALSE())</f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48"/>
        <v>51</v>
      </c>
      <c r="AP60" s="70">
        <f>VLOOKUP(AO60,[1]Punktezuordnung!$A$2:$B$52,2,FALSE())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49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0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1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2"/>
        <v>51</v>
      </c>
      <c r="BB60" s="30">
        <f>VLOOKUP(BA60,Punktezuordnung!$A$2:$B$52,2,FALSE())</f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3"/>
        <v>51</v>
      </c>
      <c r="BE60" s="30">
        <f>VLOOKUP(BD60,Punktezuordnung!$A$2:$B$52,2,FALSE())</f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4"/>
        <v>51</v>
      </c>
      <c r="BH60" s="30">
        <f>VLOOKUP(BG60,Punktezuordnung!$A$2:$B$52,2,FALSE())</f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5"/>
        <v>51</v>
      </c>
      <c r="BK60" s="30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46">
    <sortCondition ref="E4:E46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AE5-25AD-4C39-AFB9-A64F719C28DE}">
  <dimension ref="A1:BK60"/>
  <sheetViews>
    <sheetView zoomScaleNormal="100" workbookViewId="0">
      <pane xSplit="6" ySplit="3" topLeftCell="G19" activePane="bottomRight" state="frozen"/>
      <selection activeCell="A4" sqref="A4"/>
      <selection pane="topRight" activeCell="A4" sqref="A4"/>
      <selection pane="bottomLeft" activeCell="A4" sqref="A4"/>
      <selection pane="bottomRight" activeCell="A24" sqref="A24:XFD2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377</v>
      </c>
      <c r="B4" s="28" t="s">
        <v>22</v>
      </c>
      <c r="C4" s="28">
        <v>2018</v>
      </c>
      <c r="D4" s="28" t="s">
        <v>407</v>
      </c>
      <c r="E4" s="38">
        <f t="shared" ref="E4:E40" si="0">IF(F4=0,"",RANK(F4,$F$4:$F$60,0))</f>
        <v>1</v>
      </c>
      <c r="F4" s="30">
        <f>SUM(LARGE(H4:U4,{1;2;3;4;5;6;7;8;9}))</f>
        <v>183</v>
      </c>
      <c r="G4" s="31">
        <f t="shared" ref="G4:G40" si="1">COUNTIF(H4:U4,"&gt;0")</f>
        <v>4</v>
      </c>
      <c r="H4" s="32">
        <f t="shared" ref="H4:H40" si="2">X4</f>
        <v>47</v>
      </c>
      <c r="I4" s="30">
        <f t="shared" ref="I4:I40" si="3">AA4</f>
        <v>44</v>
      </c>
      <c r="J4" s="32">
        <f t="shared" ref="J4:J40" si="4">AD4</f>
        <v>0</v>
      </c>
      <c r="K4" s="30">
        <f t="shared" ref="K4:K40" si="5">AG4</f>
        <v>0</v>
      </c>
      <c r="L4" s="33">
        <f t="shared" ref="L4:L40" si="6">AJ4</f>
        <v>0</v>
      </c>
      <c r="M4" s="34">
        <f t="shared" ref="M4:M40" si="7">AM4</f>
        <v>0</v>
      </c>
      <c r="N4" s="35">
        <f t="shared" ref="N4:N40" si="8">AP4</f>
        <v>43</v>
      </c>
      <c r="O4" s="36">
        <f t="shared" ref="O4:O40" si="9">AS4</f>
        <v>49</v>
      </c>
      <c r="P4" s="32">
        <f t="shared" ref="P4:P40" si="10">AV4</f>
        <v>0</v>
      </c>
      <c r="Q4" s="30">
        <f t="shared" ref="Q4:Q40" si="11">AY4</f>
        <v>0</v>
      </c>
      <c r="R4" s="50"/>
      <c r="S4" s="45"/>
      <c r="T4" s="32">
        <f t="shared" ref="T4:T40" si="12">BB4</f>
        <v>0</v>
      </c>
      <c r="U4" s="30">
        <f t="shared" ref="U4:U40" si="13">BE4</f>
        <v>0</v>
      </c>
      <c r="V4" s="37">
        <f t="array" ref="V4">IF(ISBLANK(ALS_1!$A$2),100,IF(ISBLANK(A4),100,IF((OR(EXACT(A4,ALS_1!$C$2:$C$104))),VLOOKUP(A4,ALS_1!$C$2:$I$104,4,FALSE()))))</f>
        <v>7.76</v>
      </c>
      <c r="W4" s="38">
        <f t="shared" ref="W4:W40" si="14">IF(V4=FALSE,51,IF(V4&gt;=100,51,RANK(V4,$V$4:$V$60,1)))</f>
        <v>4</v>
      </c>
      <c r="X4" s="30">
        <f>VLOOKUP(W4,Punktezuordnung!$A$2:$B$52,2,FALSE())</f>
        <v>47</v>
      </c>
      <c r="Y4" s="39" cm="1">
        <f t="array" ref="Y4">IF(ISBLANK(ALS_2!$A$2),0,IF(ISBLANK(A4),0,IF((OR(EXACT(A4,ALS_2!$C$2:$C$104))),VLOOKUP(A4,ALS_2!$C$2:$I$104,4,FALSE()))))</f>
        <v>37</v>
      </c>
      <c r="Z4" s="38">
        <f t="shared" ref="Z4:Z40" si="15">IF(Y4=FALSE,51,IF(Y4&lt;=0,51,RANK(Y4,$Y$4:$Y$60,0)))</f>
        <v>7</v>
      </c>
      <c r="AA4" s="30">
        <f>VLOOKUP(Z4,Punktezuordnung!$A$2:$B$52,2,FALSE())</f>
        <v>44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40" si="16">IF(AB4=FALSE,51,IF(AB4&gt;=100,51,RANK(AB4,$AB$4:$AB$60,1)))</f>
        <v>51</v>
      </c>
      <c r="AD4" s="30">
        <f>VLOOKUP(AC4,Punktezuordnung!$A$2:$B$52,2,FALSE())</f>
        <v>0</v>
      </c>
      <c r="AE4" s="41">
        <f t="array" ref="AE4">IF(ISBLANK(FRI_2!$A$2),0,IF(ISBLANK(A4),0,IF((OR(EXACT(A4,FRI_2!$C$2:$C$150))),VLOOKUP(A4,FRI_2!$C$2:$I$150,4,FALSE()))))</f>
        <v>0</v>
      </c>
      <c r="AF4" s="38">
        <f t="shared" ref="AF4:AF17" si="17">IF(AE4=FALSE,51,IF(AE4&lt;=0,51,RANK(AE4,$AE$4:$AE$60,0)))</f>
        <v>51</v>
      </c>
      <c r="AG4" s="30">
        <f>VLOOKUP(AF4,Punktezuordnung!$A$2:$B$52,2,FALSE())</f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40" si="18">IF(AH4=FALSE,51,IF(AH4&lt;=0,51,RANK(AH4,$AH$4:$AH$60,0)))</f>
        <v>51</v>
      </c>
      <c r="AJ4" s="30">
        <f>VLOOKUP(AI4,Punktezuordnung!$A$2:$B$52,2,FALSE())</f>
        <v>0</v>
      </c>
      <c r="AK4" s="44">
        <f t="array" ref="AK4">IF(ISBLANK(LAT_2!$A$2),0,IF(ISBLANK(A4),0,IF((OR(EXACT(A4,LAT_2!$C$2:$C$154))),VLOOKUP(A4,LAT_2!$C$2:$I$154,4,FALSE()))))</f>
        <v>0</v>
      </c>
      <c r="AL4" s="38">
        <f t="shared" ref="AL4:AL40" si="19">IF(AK4=FALSE,51,IF(AK4&lt;=0,51,RANK(AK4,$AK$4:$AK$49,0)))</f>
        <v>51</v>
      </c>
      <c r="AM4" s="30">
        <f>VLOOKUP(AL4,Punktezuordnung!$A$2:$B$52,2,FALSE())</f>
        <v>0</v>
      </c>
      <c r="AN4" s="40">
        <f t="array" ref="AN4">IF(ISBLANK(NIA_1!$A$2),1000,IF(ISBLANK(A4),1000,IF((OR(EXACT(A4,NIA_1!$C$2:$C$200))),VLOOKUP(A4,NIA_1!$C$2:$I$200,4,FALSE()))))</f>
        <v>291.3</v>
      </c>
      <c r="AO4" s="38">
        <f t="shared" ref="AO4:AO40" si="20">IF(AN4=FALSE,51,IF(AN4=1000,51,RANK(AN4,$AN$4:$AN$60,1)))</f>
        <v>8</v>
      </c>
      <c r="AP4" s="70">
        <f>VLOOKUP(AO4,[1]Punktezuordnung!$A$2:$B$52,2,FALSE())</f>
        <v>43</v>
      </c>
      <c r="AQ4" s="46">
        <f t="array" ref="AQ4">IF(ISBLANK(NIA_2!$A$2),0,IF(ISBLANK(A4),0,IF((OR(EXACT(A4,NIA_2!$C$2:$C$200))),VLOOKUP(A4,NIA_2!$C$2:$I$200,4,FALSE()))))</f>
        <v>37</v>
      </c>
      <c r="AR4" s="38">
        <f t="shared" ref="AR4:AR40" si="21">IF(AQ4=FALSE,51,IF(AQ4&lt;=0,51,RANK(AQ4,$AQ$4:$AQ$49,0)))</f>
        <v>2</v>
      </c>
      <c r="AS4" s="30">
        <f>VLOOKUP(AR4,Punktezuordnung!$A$2:$B$52,2,FALSE())</f>
        <v>49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40" si="22">IF(AT4=FALSE,51,IF(AT4&lt;=0,51,RANK(AT4,$AT$4:$AT$49,0)))</f>
        <v>51</v>
      </c>
      <c r="AV4" s="30">
        <f>VLOOKUP(AU4,Punktezuordnung!$A$2:$B$52,2,FALSE())</f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40" si="23">IF(AW4=FALSE,51,IF(AW4&lt;=0,51,RANK(AW4,$AW$4:$AW$49,0)))</f>
        <v>51</v>
      </c>
      <c r="AY4" s="30">
        <f>VLOOKUP(AX4,Punktezuordnung!$A$2:$B$52,2,FALSE())</f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40" si="24">IF(AZ4=FALSE,51,IF(AZ4&gt;=100,51,RANK(AZ4,$AZ$4:$AZ$60,1)))</f>
        <v>51</v>
      </c>
      <c r="BB4" s="30">
        <f>VLOOKUP(BA4,Punktezuordnung!$A$2:$B$52,2,FALSE())</f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40" si="25">IF(BC4=FALSE,51,IF(BC4&lt;=0,51,RANK(BC4,$BC$4:$BC$60,0)))</f>
        <v>51</v>
      </c>
      <c r="BE4" s="30">
        <f>VLOOKUP(BD4,Punktezuordnung!$A$2:$B$52,2,FALSE())</f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40" si="26">IF(BF4=FALSE,51,IF(BF4&gt;=100,51,RANK(BF4,$AZ$4:$AZ$60,1)))</f>
        <v>51</v>
      </c>
      <c r="BH4" s="30">
        <f>VLOOKUP(BG4,Punktezuordnung!$A$2:$B$52,2,FALSE())</f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40" si="27">IF(BI4=FALSE,51,IF(BI4&lt;=0,51,RANK(BI4,$BC$4:$BC$60,0)))</f>
        <v>51</v>
      </c>
      <c r="BK4" s="30">
        <f>VLOOKUP(BJ4,Punktezuordnung!$A$2:$B$52,2,FALSE())</f>
        <v>0</v>
      </c>
    </row>
    <row r="5" spans="1:63" x14ac:dyDescent="0.3">
      <c r="A5" s="28" t="s">
        <v>382</v>
      </c>
      <c r="B5" s="28" t="s">
        <v>22</v>
      </c>
      <c r="C5" s="28">
        <v>2018</v>
      </c>
      <c r="D5" s="28" t="s">
        <v>408</v>
      </c>
      <c r="E5" s="38">
        <f t="shared" si="0"/>
        <v>2</v>
      </c>
      <c r="F5" s="30">
        <f>SUM(LARGE(H5:U5,{1;2;3;4;5;6;7;8;9}))</f>
        <v>175</v>
      </c>
      <c r="G5" s="49">
        <f t="shared" si="1"/>
        <v>4</v>
      </c>
      <c r="H5" s="50">
        <f t="shared" si="2"/>
        <v>42</v>
      </c>
      <c r="I5" s="45">
        <f t="shared" si="3"/>
        <v>45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44</v>
      </c>
      <c r="O5" s="36">
        <f t="shared" si="9"/>
        <v>44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IF(ISBLANK(ALS_1!$A$2),100,IF(ISBLANK(A5),100,IF((OR(EXACT(A5,ALS_1!$C$2:$C$104))),VLOOKUP(A5,ALS_1!$C$2:$I$104,4,FALSE()))))</f>
        <v>7.94</v>
      </c>
      <c r="W5" s="38">
        <f t="shared" si="14"/>
        <v>9</v>
      </c>
      <c r="X5" s="30">
        <f>VLOOKUP(W5,Punktezuordnung!$A$2:$B$52,2,FALSE())</f>
        <v>42</v>
      </c>
      <c r="Y5" s="39" cm="1">
        <f t="array" ref="Y5">IF(ISBLANK(ALS_2!$A$2),0,IF(ISBLANK(A5),0,IF((OR(EXACT(A5,ALS_2!$C$2:$C$104))),VLOOKUP(A5,ALS_2!$C$2:$I$104,4,FALSE()))))</f>
        <v>38</v>
      </c>
      <c r="Z5" s="38">
        <f t="shared" si="15"/>
        <v>6</v>
      </c>
      <c r="AA5" s="30">
        <f>VLOOKUP(Z5,Punktezuordnung!$A$2:$B$52,2,FALSE())</f>
        <v>45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f>VLOOKUP(AC5,Punktezuordnung!$A$2:$B$52,2,FALSE())</f>
        <v>0</v>
      </c>
      <c r="AE5" s="41">
        <f t="array" ref="AE5">IF(ISBLANK(FRI_2!$A$2),0,IF(ISBLANK(A5),0,IF((OR(EXACT(A5,FRI_2!$C$2:$C$150))),VLOOKUP(A5,FRI_2!$C$2:$I$150,4,FALSE()))))</f>
        <v>0</v>
      </c>
      <c r="AF5" s="38">
        <f t="shared" si="17"/>
        <v>51</v>
      </c>
      <c r="AG5" s="30">
        <f>VLOOKUP(AF5,Punktezuordnung!$A$2:$B$52,2,FALSE())</f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8"/>
        <v>51</v>
      </c>
      <c r="AJ5" s="30">
        <f>VLOOKUP(AI5,Punktezuordnung!$A$2:$B$52,2,FALSE())</f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9"/>
        <v>51</v>
      </c>
      <c r="AM5" s="30">
        <f>VLOOKUP(AL5,Punktezuordnung!$A$2:$B$52,2,FALSE())</f>
        <v>0</v>
      </c>
      <c r="AN5" s="40">
        <f t="array" ref="AN5">IF(ISBLANK(NIA_1!$A$2),1000,IF(ISBLANK(A5),1000,IF((OR(EXACT(A5,NIA_1!$C$2:$C$200))),VLOOKUP(A5,NIA_1!$C$2:$I$200,4,FALSE()))))</f>
        <v>290.3</v>
      </c>
      <c r="AO5" s="38">
        <f t="shared" si="20"/>
        <v>7</v>
      </c>
      <c r="AP5" s="70">
        <f>VLOOKUP(AO5,[1]Punktezuordnung!$A$2:$B$52,2,FALSE())</f>
        <v>44</v>
      </c>
      <c r="AQ5" s="46">
        <f t="array" ref="AQ5">IF(ISBLANK(NIA_2!$A$2),0,IF(ISBLANK(A5),0,IF((OR(EXACT(A5,NIA_2!$C$2:$C$200))),VLOOKUP(A5,NIA_2!$C$2:$I$200,4,FALSE()))))</f>
        <v>30</v>
      </c>
      <c r="AR5" s="38">
        <f t="shared" si="21"/>
        <v>7</v>
      </c>
      <c r="AS5" s="30">
        <f>VLOOKUP(AR5,Punktezuordnung!$A$2:$B$52,2,FALSE())</f>
        <v>44</v>
      </c>
      <c r="AT5" s="42">
        <f t="array" ref="AT5">IF(ISBLANK(STO_1!$A$2),0,IF(ISBLANK(A5),0,IF((OR(EXACT(A5,STO_1!$C$2:$C$149))),VLOOKUP(A5,STO_1!$C$2:$I$149,4,FALSE()))))</f>
        <v>0</v>
      </c>
      <c r="AU5" s="38">
        <f t="shared" si="22"/>
        <v>51</v>
      </c>
      <c r="AV5" s="30">
        <f>VLOOKUP(AU5,Punktezuordnung!$A$2:$B$52,2,FALSE())</f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3"/>
        <v>51</v>
      </c>
      <c r="AY5" s="30">
        <f>VLOOKUP(AX5,Punktezuordnung!$A$2:$B$52,2,FALSE())</f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4"/>
        <v>51</v>
      </c>
      <c r="BB5" s="30">
        <f>VLOOKUP(BA5,Punktezuordnung!$A$2:$B$52,2,FALSE())</f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5"/>
        <v>51</v>
      </c>
      <c r="BE5" s="30">
        <f>VLOOKUP(BD5,Punktezuordnung!$A$2:$B$52,2,FALSE())</f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6"/>
        <v>51</v>
      </c>
      <c r="BH5" s="30">
        <f>VLOOKUP(BG5,Punktezuordnung!$A$2:$B$52,2,FALSE())</f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7"/>
        <v>51</v>
      </c>
      <c r="BK5" s="30">
        <f>VLOOKUP(BJ5,Punktezuordnung!$A$2:$B$52,2,FALSE())</f>
        <v>0</v>
      </c>
    </row>
    <row r="6" spans="1:63" x14ac:dyDescent="0.3">
      <c r="A6" s="28" t="s">
        <v>381</v>
      </c>
      <c r="B6" s="28" t="s">
        <v>22</v>
      </c>
      <c r="C6" s="28">
        <v>2018</v>
      </c>
      <c r="D6" s="28" t="s">
        <v>404</v>
      </c>
      <c r="E6" s="38">
        <f t="shared" si="0"/>
        <v>3</v>
      </c>
      <c r="F6" s="30">
        <f>SUM(LARGE(H6:U6,{1;2;3;4;5;6;7;8;9}))</f>
        <v>174</v>
      </c>
      <c r="G6" s="49">
        <f t="shared" si="1"/>
        <v>4</v>
      </c>
      <c r="H6" s="50">
        <f t="shared" si="2"/>
        <v>43</v>
      </c>
      <c r="I6" s="45">
        <f t="shared" si="3"/>
        <v>49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35</v>
      </c>
      <c r="O6" s="36">
        <f t="shared" si="9"/>
        <v>47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IF(ISBLANK(ALS_1!$A$2),100,IF(ISBLANK(A6),100,IF((OR(EXACT(A6,ALS_1!$C$2:$C$104))),VLOOKUP(A6,ALS_1!$C$2:$I$104,4,FALSE()))))</f>
        <v>7.92</v>
      </c>
      <c r="W6" s="38">
        <f t="shared" si="14"/>
        <v>8</v>
      </c>
      <c r="X6" s="30">
        <f>VLOOKUP(W6,Punktezuordnung!$A$2:$B$52,2,FALSE())</f>
        <v>43</v>
      </c>
      <c r="Y6" s="39" cm="1">
        <f t="array" ref="Y6">IF(ISBLANK(ALS_2!$A$2),0,IF(ISBLANK(A6),0,IF((OR(EXACT(A6,ALS_2!$C$2:$C$104))),VLOOKUP(A6,ALS_2!$C$2:$I$104,4,FALSE()))))</f>
        <v>49</v>
      </c>
      <c r="Z6" s="38">
        <f t="shared" si="15"/>
        <v>2</v>
      </c>
      <c r="AA6" s="30">
        <f>VLOOKUP(Z6,Punktezuordnung!$A$2:$B$52,2,FALSE())</f>
        <v>49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f>VLOOKUP(AC6,Punktezuordnung!$A$2:$B$52,2,FALSE())</f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si="17"/>
        <v>51</v>
      </c>
      <c r="AG6" s="30">
        <f>VLOOKUP(AF6,Punktezuordnung!$A$2:$B$52,2,FALSE())</f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8"/>
        <v>51</v>
      </c>
      <c r="AJ6" s="30">
        <f>VLOOKUP(AI6,Punktezuordnung!$A$2:$B$52,2,FALSE())</f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9"/>
        <v>51</v>
      </c>
      <c r="AM6" s="30">
        <f>VLOOKUP(AL6,Punktezuordnung!$A$2:$B$52,2,FALSE())</f>
        <v>0</v>
      </c>
      <c r="AN6" s="40">
        <f t="array" ref="AN6">IF(ISBLANK(NIA_1!$A$2),1000,IF(ISBLANK(A6),1000,IF((OR(EXACT(A6,NIA_1!$C$2:$C$200))),VLOOKUP(A6,NIA_1!$C$2:$I$200,4,FALSE()))))</f>
        <v>321.7</v>
      </c>
      <c r="AO6" s="38">
        <f t="shared" si="20"/>
        <v>16</v>
      </c>
      <c r="AP6" s="70">
        <f>VLOOKUP(AO6,[1]Punktezuordnung!$A$2:$B$52,2,FALSE())</f>
        <v>35</v>
      </c>
      <c r="AQ6" s="46">
        <f t="array" ref="AQ6">IF(ISBLANK(NIA_2!$A$2),0,IF(ISBLANK(A6),0,IF((OR(EXACT(A6,NIA_2!$C$2:$C$200))),VLOOKUP(A6,NIA_2!$C$2:$I$200,4,FALSE()))))</f>
        <v>35</v>
      </c>
      <c r="AR6" s="38">
        <f t="shared" si="21"/>
        <v>4</v>
      </c>
      <c r="AS6" s="30">
        <f>VLOOKUP(AR6,Punktezuordnung!$A$2:$B$52,2,FALSE())</f>
        <v>47</v>
      </c>
      <c r="AT6" s="42">
        <f t="array" ref="AT6">IF(ISBLANK(STO_1!$A$2),0,IF(ISBLANK(A6),0,IF((OR(EXACT(A6,STO_1!$C$2:$C$149))),VLOOKUP(A6,STO_1!$C$2:$I$149,4,FALSE()))))</f>
        <v>0</v>
      </c>
      <c r="AU6" s="38">
        <f t="shared" si="22"/>
        <v>51</v>
      </c>
      <c r="AV6" s="30">
        <f>VLOOKUP(AU6,Punktezuordnung!$A$2:$B$52,2,FALSE())</f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3"/>
        <v>51</v>
      </c>
      <c r="AY6" s="30">
        <f>VLOOKUP(AX6,Punktezuordnung!$A$2:$B$52,2,FALSE())</f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4"/>
        <v>51</v>
      </c>
      <c r="BB6" s="30">
        <f>VLOOKUP(BA6,Punktezuordnung!$A$2:$B$52,2,FALSE())</f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5"/>
        <v>51</v>
      </c>
      <c r="BE6" s="30">
        <f>VLOOKUP(BD6,Punktezuordnung!$A$2:$B$52,2,FALSE())</f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6"/>
        <v>51</v>
      </c>
      <c r="BH6" s="30">
        <f>VLOOKUP(BG6,Punktezuordnung!$A$2:$B$52,2,FALSE())</f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7"/>
        <v>51</v>
      </c>
      <c r="BK6" s="30">
        <f>VLOOKUP(BJ6,Punktezuordnung!$A$2:$B$52,2,FALSE())</f>
        <v>0</v>
      </c>
    </row>
    <row r="7" spans="1:63" x14ac:dyDescent="0.3">
      <c r="A7" s="28" t="s">
        <v>388</v>
      </c>
      <c r="B7" s="28" t="s">
        <v>22</v>
      </c>
      <c r="C7" s="28">
        <v>2018</v>
      </c>
      <c r="D7" s="28" t="s">
        <v>411</v>
      </c>
      <c r="E7" s="38">
        <f t="shared" si="0"/>
        <v>4</v>
      </c>
      <c r="F7" s="30">
        <f>SUM(LARGE(H7:U7,{1;2;3;4;5;6;7;8;9}))</f>
        <v>163</v>
      </c>
      <c r="G7" s="49">
        <f t="shared" si="1"/>
        <v>4</v>
      </c>
      <c r="H7" s="50">
        <f t="shared" si="2"/>
        <v>37</v>
      </c>
      <c r="I7" s="45">
        <f t="shared" si="3"/>
        <v>40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46</v>
      </c>
      <c r="O7" s="36">
        <f t="shared" si="9"/>
        <v>40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IF(ISBLANK(ALS_1!$A$2),100,IF(ISBLANK(A7),100,IF((OR(EXACT(A7,ALS_1!$C$2:$C$104))),VLOOKUP(A7,ALS_1!$C$2:$I$104,4,FALSE()))))</f>
        <v>8.16</v>
      </c>
      <c r="W7" s="38">
        <f t="shared" si="14"/>
        <v>14</v>
      </c>
      <c r="X7" s="30">
        <f>VLOOKUP(W7,Punktezuordnung!$A$2:$B$52,2,FALSE())</f>
        <v>37</v>
      </c>
      <c r="Y7" s="39" cm="1">
        <f t="array" ref="Y7">IF(ISBLANK(ALS_2!$A$2),0,IF(ISBLANK(A7),0,IF((OR(EXACT(A7,ALS_2!$C$2:$C$104))),VLOOKUP(A7,ALS_2!$C$2:$I$104,4,FALSE()))))</f>
        <v>33</v>
      </c>
      <c r="Z7" s="38">
        <f t="shared" si="15"/>
        <v>11</v>
      </c>
      <c r="AA7" s="30">
        <f>VLOOKUP(Z7,Punktezuordnung!$A$2:$B$52,2,FALSE())</f>
        <v>40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f>VLOOKUP(AC7,Punktezuordnung!$A$2:$B$52,2,FALSE())</f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17"/>
        <v>51</v>
      </c>
      <c r="AG7" s="30">
        <f>VLOOKUP(AF7,Punktezuordnung!$A$2:$B$52,2,FALSE())</f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8"/>
        <v>51</v>
      </c>
      <c r="AJ7" s="30">
        <f>VLOOKUP(AI7,Punktezuordnung!$A$2:$B$52,2,FALSE())</f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9"/>
        <v>51</v>
      </c>
      <c r="AM7" s="30">
        <f>VLOOKUP(AL7,Punktezuordnung!$A$2:$B$52,2,FALSE())</f>
        <v>0</v>
      </c>
      <c r="AN7" s="40">
        <f t="array" ref="AN7">IF(ISBLANK(NIA_1!$A$2),1000,IF(ISBLANK(A7),1000,IF((OR(EXACT(A7,NIA_1!$C$2:$C$200))),VLOOKUP(A7,NIA_1!$C$2:$I$200,4,FALSE()))))</f>
        <v>276.5</v>
      </c>
      <c r="AO7" s="38">
        <f t="shared" si="20"/>
        <v>5</v>
      </c>
      <c r="AP7" s="70">
        <f>VLOOKUP(AO7,[1]Punktezuordnung!$A$2:$B$52,2,FALSE())</f>
        <v>46</v>
      </c>
      <c r="AQ7" s="46">
        <f t="array" ref="AQ7">IF(ISBLANK(NIA_2!$A$2),0,IF(ISBLANK(A7),0,IF((OR(EXACT(A7,NIA_2!$C$2:$C$200))),VLOOKUP(A7,NIA_2!$C$2:$I$200,4,FALSE()))))</f>
        <v>29</v>
      </c>
      <c r="AR7" s="38">
        <f t="shared" si="21"/>
        <v>11</v>
      </c>
      <c r="AS7" s="30">
        <f>VLOOKUP(AR7,Punktezuordnung!$A$2:$B$52,2,FALSE())</f>
        <v>40</v>
      </c>
      <c r="AT7" s="42">
        <f t="array" ref="AT7">IF(ISBLANK(STO_1!$A$2),0,IF(ISBLANK(A7),0,IF((OR(EXACT(A7,STO_1!$C$2:$C$149))),VLOOKUP(A7,STO_1!$C$2:$I$149,4,FALSE()))))</f>
        <v>0</v>
      </c>
      <c r="AU7" s="38">
        <f t="shared" si="22"/>
        <v>51</v>
      </c>
      <c r="AV7" s="30">
        <f>VLOOKUP(AU7,Punktezuordnung!$A$2:$B$52,2,FALSE())</f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3"/>
        <v>51</v>
      </c>
      <c r="AY7" s="30">
        <f>VLOOKUP(AX7,Punktezuordnung!$A$2:$B$52,2,FALSE())</f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4"/>
        <v>51</v>
      </c>
      <c r="BB7" s="30">
        <f>VLOOKUP(BA7,Punktezuordnung!$A$2:$B$52,2,FALSE())</f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5"/>
        <v>51</v>
      </c>
      <c r="BE7" s="30">
        <f>VLOOKUP(BD7,Punktezuordnung!$A$2:$B$52,2,FALSE())</f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6"/>
        <v>51</v>
      </c>
      <c r="BH7" s="30">
        <f>VLOOKUP(BG7,Punktezuordnung!$A$2:$B$52,2,FALSE())</f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7"/>
        <v>51</v>
      </c>
      <c r="BK7" s="30">
        <f>VLOOKUP(BJ7,Punktezuordnung!$A$2:$B$52,2,FALSE())</f>
        <v>0</v>
      </c>
    </row>
    <row r="8" spans="1:63" x14ac:dyDescent="0.3">
      <c r="A8" s="28" t="s">
        <v>379</v>
      </c>
      <c r="B8" s="28" t="s">
        <v>22</v>
      </c>
      <c r="C8" s="28">
        <v>2018</v>
      </c>
      <c r="D8" s="28" t="s">
        <v>407</v>
      </c>
      <c r="E8" s="38">
        <f t="shared" si="0"/>
        <v>5</v>
      </c>
      <c r="F8" s="30">
        <f>SUM(LARGE(H8:U8,{1;2;3;4;5;6;7;8;9}))</f>
        <v>161</v>
      </c>
      <c r="G8" s="49">
        <f t="shared" si="1"/>
        <v>4</v>
      </c>
      <c r="H8" s="50">
        <f t="shared" si="2"/>
        <v>46</v>
      </c>
      <c r="I8" s="45">
        <f t="shared" si="3"/>
        <v>31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48</v>
      </c>
      <c r="O8" s="36">
        <f t="shared" si="9"/>
        <v>36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IF(ISBLANK(ALS_1!$A$2),100,IF(ISBLANK(A8),100,IF((OR(EXACT(A8,ALS_1!$C$2:$C$104))),VLOOKUP(A8,ALS_1!$C$2:$I$104,4,FALSE()))))</f>
        <v>7.82</v>
      </c>
      <c r="W8" s="38">
        <f t="shared" si="14"/>
        <v>5</v>
      </c>
      <c r="X8" s="30">
        <f>VLOOKUP(W8,Punktezuordnung!$A$2:$B$52,2,FALSE())</f>
        <v>46</v>
      </c>
      <c r="Y8" s="39" cm="1">
        <f t="array" ref="Y8">IF(ISBLANK(ALS_2!$A$2),0,IF(ISBLANK(A8),0,IF((OR(EXACT(A8,ALS_2!$C$2:$C$104))),VLOOKUP(A8,ALS_2!$C$2:$I$104,4,FALSE()))))</f>
        <v>27</v>
      </c>
      <c r="Z8" s="38">
        <f t="shared" si="15"/>
        <v>20</v>
      </c>
      <c r="AA8" s="30">
        <f>VLOOKUP(Z8,Punktezuordnung!$A$2:$B$52,2,FALSE())</f>
        <v>31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f>VLOOKUP(AC8,Punktezuordnung!$A$2:$B$52,2,FALSE())</f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si="17"/>
        <v>51</v>
      </c>
      <c r="AG8" s="30">
        <f>VLOOKUP(AF8,Punktezuordnung!$A$2:$B$52,2,FALSE())</f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8"/>
        <v>51</v>
      </c>
      <c r="AJ8" s="30">
        <f>VLOOKUP(AI8,Punktezuordnung!$A$2:$B$52,2,FALSE())</f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9"/>
        <v>51</v>
      </c>
      <c r="AM8" s="30">
        <f>VLOOKUP(AL8,Punktezuordnung!$A$2:$B$52,2,FALSE())</f>
        <v>0</v>
      </c>
      <c r="AN8" s="40">
        <f t="array" ref="AN8">IF(ISBLANK(NIA_1!$A$2),1000,IF(ISBLANK(A8),1000,IF((OR(EXACT(A8,NIA_1!$C$2:$C$200))),VLOOKUP(A8,NIA_1!$C$2:$I$200,4,FALSE()))))</f>
        <v>269.8</v>
      </c>
      <c r="AO8" s="38">
        <f t="shared" si="20"/>
        <v>3</v>
      </c>
      <c r="AP8" s="70">
        <f>VLOOKUP(AO8,[1]Punktezuordnung!$A$2:$B$52,2,FALSE())</f>
        <v>48</v>
      </c>
      <c r="AQ8" s="46">
        <f t="array" ref="AQ8">IF(ISBLANK(NIA_2!$A$2),0,IF(ISBLANK(A8),0,IF((OR(EXACT(A8,NIA_2!$C$2:$C$200))),VLOOKUP(A8,NIA_2!$C$2:$I$200,4,FALSE()))))</f>
        <v>22</v>
      </c>
      <c r="AR8" s="38">
        <f t="shared" si="21"/>
        <v>15</v>
      </c>
      <c r="AS8" s="30">
        <f>VLOOKUP(AR8,Punktezuordnung!$A$2:$B$52,2,FALSE())</f>
        <v>36</v>
      </c>
      <c r="AT8" s="42">
        <f t="array" ref="AT8">IF(ISBLANK(STO_1!$A$2),0,IF(ISBLANK(A8),0,IF((OR(EXACT(A8,STO_1!$C$2:$C$149))),VLOOKUP(A8,STO_1!$C$2:$I$149,4,FALSE()))))</f>
        <v>0</v>
      </c>
      <c r="AU8" s="38">
        <f t="shared" si="22"/>
        <v>51</v>
      </c>
      <c r="AV8" s="30">
        <f>VLOOKUP(AU8,Punktezuordnung!$A$2:$B$52,2,FALSE())</f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3"/>
        <v>51</v>
      </c>
      <c r="AY8" s="30">
        <f>VLOOKUP(AX8,Punktezuordnung!$A$2:$B$52,2,FALSE())</f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4"/>
        <v>51</v>
      </c>
      <c r="BB8" s="30">
        <f>VLOOKUP(BA8,Punktezuordnung!$A$2:$B$52,2,FALSE())</f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5"/>
        <v>51</v>
      </c>
      <c r="BE8" s="30">
        <f>VLOOKUP(BD8,Punktezuordnung!$A$2:$B$52,2,FALSE())</f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6"/>
        <v>51</v>
      </c>
      <c r="BH8" s="30">
        <f>VLOOKUP(BG8,Punktezuordnung!$A$2:$B$52,2,FALSE())</f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7"/>
        <v>51</v>
      </c>
      <c r="BK8" s="30">
        <f>VLOOKUP(BJ8,Punktezuordnung!$A$2:$B$52,2,FALSE())</f>
        <v>0</v>
      </c>
    </row>
    <row r="9" spans="1:63" x14ac:dyDescent="0.3">
      <c r="A9" s="28" t="s">
        <v>386</v>
      </c>
      <c r="B9" s="28" t="s">
        <v>22</v>
      </c>
      <c r="C9" s="28">
        <v>2018</v>
      </c>
      <c r="D9" s="28" t="s">
        <v>412</v>
      </c>
      <c r="E9" s="38">
        <f t="shared" si="0"/>
        <v>6</v>
      </c>
      <c r="F9" s="30">
        <f>SUM(LARGE(H9:U9,{1;2;3;4;5;6;7;8;9}))</f>
        <v>160</v>
      </c>
      <c r="G9" s="49">
        <f t="shared" si="1"/>
        <v>4</v>
      </c>
      <c r="H9" s="50">
        <f t="shared" si="2"/>
        <v>39</v>
      </c>
      <c r="I9" s="45">
        <f t="shared" si="3"/>
        <v>38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50</v>
      </c>
      <c r="O9" s="36">
        <f t="shared" si="9"/>
        <v>33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IF(ISBLANK(ALS_1!$A$2),100,IF(ISBLANK(A9),100,IF((OR(EXACT(A9,ALS_1!$C$2:$C$104))),VLOOKUP(A9,ALS_1!$C$2:$I$104,4,FALSE()))))</f>
        <v>8.14</v>
      </c>
      <c r="W9" s="38">
        <f t="shared" si="14"/>
        <v>12</v>
      </c>
      <c r="X9" s="30">
        <f>VLOOKUP(W9,Punktezuordnung!$A$2:$B$52,2,FALSE())</f>
        <v>39</v>
      </c>
      <c r="Y9" s="39" cm="1">
        <f t="array" ref="Y9">IF(ISBLANK(ALS_2!$A$2),0,IF(ISBLANK(A9),0,IF((OR(EXACT(A9,ALS_2!$C$2:$C$104))),VLOOKUP(A9,ALS_2!$C$2:$I$104,4,FALSE()))))</f>
        <v>32</v>
      </c>
      <c r="Z9" s="38">
        <f t="shared" si="15"/>
        <v>13</v>
      </c>
      <c r="AA9" s="30">
        <f>VLOOKUP(Z9,Punktezuordnung!$A$2:$B$52,2,FALSE())</f>
        <v>38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f>VLOOKUP(AC9,Punktezuordnung!$A$2:$B$52,2,FALSE())</f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17"/>
        <v>51</v>
      </c>
      <c r="AG9" s="30">
        <f>VLOOKUP(AF9,Punktezuordnung!$A$2:$B$52,2,FALSE())</f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8"/>
        <v>51</v>
      </c>
      <c r="AJ9" s="30">
        <f>VLOOKUP(AI9,Punktezuordnung!$A$2:$B$52,2,FALSE())</f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9"/>
        <v>51</v>
      </c>
      <c r="AM9" s="30">
        <f>VLOOKUP(AL9,Punktezuordnung!$A$2:$B$52,2,FALSE())</f>
        <v>0</v>
      </c>
      <c r="AN9" s="40">
        <f t="array" ref="AN9">IF(ISBLANK(NIA_1!$A$2),1000,IF(ISBLANK(A9),1000,IF((OR(EXACT(A9,NIA_1!$C$2:$C$200))),VLOOKUP(A9,NIA_1!$C$2:$I$200,4,FALSE()))))</f>
        <v>258.60000000000002</v>
      </c>
      <c r="AO9" s="38">
        <f t="shared" si="20"/>
        <v>1</v>
      </c>
      <c r="AP9" s="70">
        <f>VLOOKUP(AO9,[1]Punktezuordnung!$A$2:$B$52,2,FALSE())</f>
        <v>50</v>
      </c>
      <c r="AQ9" s="46">
        <f t="array" ref="AQ9">IF(ISBLANK(NIA_2!$A$2),0,IF(ISBLANK(A9),0,IF((OR(EXACT(A9,NIA_2!$C$2:$C$200))),VLOOKUP(A9,NIA_2!$C$2:$I$200,4,FALSE()))))</f>
        <v>19</v>
      </c>
      <c r="AR9" s="38">
        <f t="shared" si="21"/>
        <v>18</v>
      </c>
      <c r="AS9" s="30">
        <f>VLOOKUP(AR9,Punktezuordnung!$A$2:$B$52,2,FALSE())</f>
        <v>33</v>
      </c>
      <c r="AT9" s="42">
        <f t="array" ref="AT9">IF(ISBLANK(STO_1!$A$2),0,IF(ISBLANK(A9),0,IF((OR(EXACT(A9,STO_1!$C$2:$C$149))),VLOOKUP(A9,STO_1!$C$2:$I$149,4,FALSE()))))</f>
        <v>0</v>
      </c>
      <c r="AU9" s="38">
        <f t="shared" si="22"/>
        <v>51</v>
      </c>
      <c r="AV9" s="30">
        <f>VLOOKUP(AU9,Punktezuordnung!$A$2:$B$52,2,FALSE())</f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3"/>
        <v>51</v>
      </c>
      <c r="AY9" s="30">
        <f>VLOOKUP(AX9,Punktezuordnung!$A$2:$B$52,2,FALSE())</f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4"/>
        <v>51</v>
      </c>
      <c r="BB9" s="30">
        <f>VLOOKUP(BA9,Punktezuordnung!$A$2:$B$52,2,FALSE())</f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5"/>
        <v>51</v>
      </c>
      <c r="BE9" s="30">
        <f>VLOOKUP(BD9,Punktezuordnung!$A$2:$B$52,2,FALSE())</f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6"/>
        <v>51</v>
      </c>
      <c r="BH9" s="30">
        <f>VLOOKUP(BG9,Punktezuordnung!$A$2:$B$52,2,FALSE())</f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7"/>
        <v>51</v>
      </c>
      <c r="BK9" s="30">
        <f>VLOOKUP(BJ9,Punktezuordnung!$A$2:$B$52,2,FALSE())</f>
        <v>0</v>
      </c>
    </row>
    <row r="10" spans="1:63" x14ac:dyDescent="0.3">
      <c r="A10" s="28" t="s">
        <v>389</v>
      </c>
      <c r="B10" s="28" t="s">
        <v>22</v>
      </c>
      <c r="C10" s="28">
        <v>2018</v>
      </c>
      <c r="D10" s="28" t="s">
        <v>406</v>
      </c>
      <c r="E10" s="38">
        <f t="shared" si="0"/>
        <v>7</v>
      </c>
      <c r="F10" s="30">
        <f>SUM(LARGE(H10:U10,{1;2;3;4;5;6;7;8;9}))</f>
        <v>158</v>
      </c>
      <c r="G10" s="49">
        <f t="shared" si="1"/>
        <v>4</v>
      </c>
      <c r="H10" s="50">
        <f t="shared" si="2"/>
        <v>36</v>
      </c>
      <c r="I10" s="45">
        <f t="shared" si="3"/>
        <v>34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38</v>
      </c>
      <c r="O10" s="36">
        <f t="shared" si="9"/>
        <v>50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IF(ISBLANK(ALS_1!$A$2),100,IF(ISBLANK(A10),100,IF((OR(EXACT(A10,ALS_1!$C$2:$C$104))),VLOOKUP(A10,ALS_1!$C$2:$I$104,4,FALSE()))))</f>
        <v>8.2100000000000009</v>
      </c>
      <c r="W10" s="38">
        <f t="shared" si="14"/>
        <v>15</v>
      </c>
      <c r="X10" s="30">
        <f>VLOOKUP(W10,Punktezuordnung!$A$2:$B$52,2,FALSE())</f>
        <v>36</v>
      </c>
      <c r="Y10" s="39" cm="1">
        <f t="array" ref="Y10">IF(ISBLANK(ALS_2!$A$2),0,IF(ISBLANK(A10),0,IF((OR(EXACT(A10,ALS_2!$C$2:$C$104))),VLOOKUP(A10,ALS_2!$C$2:$I$104,4,FALSE()))))</f>
        <v>29</v>
      </c>
      <c r="Z10" s="38">
        <f t="shared" si="15"/>
        <v>17</v>
      </c>
      <c r="AA10" s="30">
        <f>VLOOKUP(Z10,Punktezuordnung!$A$2:$B$52,2,FALSE())</f>
        <v>34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f>VLOOKUP(AC10,Punktezuordnung!$A$2:$B$52,2,FALSE())</f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17"/>
        <v>51</v>
      </c>
      <c r="AG10" s="30">
        <f>VLOOKUP(AF10,Punktezuordnung!$A$2:$B$52,2,FALSE())</f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8"/>
        <v>51</v>
      </c>
      <c r="AJ10" s="30">
        <f>VLOOKUP(AI10,Punktezuordnung!$A$2:$B$52,2,FALSE())</f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9"/>
        <v>51</v>
      </c>
      <c r="AM10" s="30">
        <f>VLOOKUP(AL10,Punktezuordnung!$A$2:$B$52,2,FALSE())</f>
        <v>0</v>
      </c>
      <c r="AN10" s="40">
        <f t="array" ref="AN10">IF(ISBLANK(NIA_1!$A$2),1000,IF(ISBLANK(A10),1000,IF((OR(EXACT(A10,NIA_1!$C$2:$C$200))),VLOOKUP(A10,NIA_1!$C$2:$I$200,4,FALSE()))))</f>
        <v>314.2</v>
      </c>
      <c r="AO10" s="38">
        <f t="shared" si="20"/>
        <v>13</v>
      </c>
      <c r="AP10" s="70">
        <f>VLOOKUP(AO10,[1]Punktezuordnung!$A$2:$B$52,2,FALSE())</f>
        <v>38</v>
      </c>
      <c r="AQ10" s="46">
        <f t="array" ref="AQ10">IF(ISBLANK(NIA_2!$A$2),0,IF(ISBLANK(A10),0,IF((OR(EXACT(A10,NIA_2!$C$2:$C$200))),VLOOKUP(A10,NIA_2!$C$2:$I$200,4,FALSE()))))</f>
        <v>38</v>
      </c>
      <c r="AR10" s="38">
        <f t="shared" si="21"/>
        <v>1</v>
      </c>
      <c r="AS10" s="30">
        <f>VLOOKUP(AR10,Punktezuordnung!$A$2:$B$52,2,FALSE())</f>
        <v>50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2"/>
        <v>51</v>
      </c>
      <c r="AV10" s="30">
        <f>VLOOKUP(AU10,Punktezuordnung!$A$2:$B$52,2,FALSE())</f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3"/>
        <v>51</v>
      </c>
      <c r="AY10" s="30">
        <f>VLOOKUP(AX10,Punktezuordnung!$A$2:$B$52,2,FALSE())</f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4"/>
        <v>51</v>
      </c>
      <c r="BB10" s="30">
        <f>VLOOKUP(BA10,Punktezuordnung!$A$2:$B$52,2,FALSE())</f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5"/>
        <v>51</v>
      </c>
      <c r="BE10" s="30">
        <f>VLOOKUP(BD10,Punktezuordnung!$A$2:$B$52,2,FALSE())</f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6"/>
        <v>51</v>
      </c>
      <c r="BH10" s="30">
        <f>VLOOKUP(BG10,Punktezuordnung!$A$2:$B$52,2,FALSE())</f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7"/>
        <v>51</v>
      </c>
      <c r="BK10" s="30">
        <f>VLOOKUP(BJ10,Punktezuordnung!$A$2:$B$52,2,FALSE())</f>
        <v>0</v>
      </c>
    </row>
    <row r="11" spans="1:63" x14ac:dyDescent="0.3">
      <c r="A11" s="28" t="s">
        <v>391</v>
      </c>
      <c r="B11" s="28" t="s">
        <v>22</v>
      </c>
      <c r="C11" s="28">
        <v>2018</v>
      </c>
      <c r="D11" s="28" t="s">
        <v>405</v>
      </c>
      <c r="E11" s="38">
        <f t="shared" si="0"/>
        <v>8</v>
      </c>
      <c r="F11" s="30">
        <f>SUM(LARGE(H11:U11,{1;2;3;4;5;6;7;8;9}))</f>
        <v>157</v>
      </c>
      <c r="G11" s="49">
        <f t="shared" si="1"/>
        <v>4</v>
      </c>
      <c r="H11" s="50">
        <f t="shared" si="2"/>
        <v>34</v>
      </c>
      <c r="I11" s="45">
        <f t="shared" si="3"/>
        <v>42</v>
      </c>
      <c r="J11" s="50">
        <f t="shared" si="4"/>
        <v>0</v>
      </c>
      <c r="K11" s="45">
        <f t="shared" si="5"/>
        <v>0</v>
      </c>
      <c r="L11" s="33">
        <f t="shared" si="6"/>
        <v>0</v>
      </c>
      <c r="M11" s="34">
        <f t="shared" si="7"/>
        <v>0</v>
      </c>
      <c r="N11" s="51">
        <f t="shared" si="8"/>
        <v>36</v>
      </c>
      <c r="O11" s="36">
        <f t="shared" si="9"/>
        <v>45</v>
      </c>
      <c r="P11" s="50">
        <f t="shared" si="10"/>
        <v>0</v>
      </c>
      <c r="Q11" s="45">
        <f t="shared" si="11"/>
        <v>0</v>
      </c>
      <c r="R11" s="50"/>
      <c r="S11" s="45"/>
      <c r="T11" s="50">
        <f t="shared" si="12"/>
        <v>0</v>
      </c>
      <c r="U11" s="45">
        <f t="shared" si="13"/>
        <v>0</v>
      </c>
      <c r="V11" s="37">
        <f t="array" ref="V11">IF(ISBLANK(ALS_1!$A$2),100,IF(ISBLANK(A11),100,IF((OR(EXACT(A11,ALS_1!$C$2:$C$104))),VLOOKUP(A11,ALS_1!$C$2:$I$104,4,FALSE()))))</f>
        <v>8.36</v>
      </c>
      <c r="W11" s="38">
        <f t="shared" si="14"/>
        <v>17</v>
      </c>
      <c r="X11" s="30">
        <f>VLOOKUP(W11,Punktezuordnung!$A$2:$B$52,2,FALSE())</f>
        <v>34</v>
      </c>
      <c r="Y11" s="39" cm="1">
        <f t="array" ref="Y11">IF(ISBLANK(ALS_2!$A$2),0,IF(ISBLANK(A11),0,IF((OR(EXACT(A11,ALS_2!$C$2:$C$104))),VLOOKUP(A11,ALS_2!$C$2:$I$104,4,FALSE()))))</f>
        <v>35</v>
      </c>
      <c r="Z11" s="38">
        <f t="shared" si="15"/>
        <v>9</v>
      </c>
      <c r="AA11" s="30">
        <f>VLOOKUP(Z11,Punktezuordnung!$A$2:$B$52,2,FALSE())</f>
        <v>42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f>VLOOKUP(AC11,Punktezuordnung!$A$2:$B$52,2,FALSE())</f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17"/>
        <v>51</v>
      </c>
      <c r="AG11" s="30">
        <f>VLOOKUP(AF11,Punktezuordnung!$A$2:$B$52,2,FALSE())</f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8"/>
        <v>51</v>
      </c>
      <c r="AJ11" s="30">
        <f>VLOOKUP(AI11,Punktezuordnung!$A$2:$B$52,2,FALSE())</f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9"/>
        <v>51</v>
      </c>
      <c r="AM11" s="30">
        <f>VLOOKUP(AL11,Punktezuordnung!$A$2:$B$52,2,FALSE())</f>
        <v>0</v>
      </c>
      <c r="AN11" s="40">
        <f t="array" ref="AN11">IF(ISBLANK(NIA_1!$A$2),1000,IF(ISBLANK(A11),1000,IF((OR(EXACT(A11,NIA_1!$C$2:$C$200))),VLOOKUP(A11,NIA_1!$C$2:$I$200,4,FALSE()))))</f>
        <v>321.10000000000002</v>
      </c>
      <c r="AO11" s="38">
        <f t="shared" si="20"/>
        <v>15</v>
      </c>
      <c r="AP11" s="70">
        <f>VLOOKUP(AO11,[1]Punktezuordnung!$A$2:$B$52,2,FALSE())</f>
        <v>36</v>
      </c>
      <c r="AQ11" s="46">
        <f t="array" ref="AQ11">IF(ISBLANK(NIA_2!$A$2),0,IF(ISBLANK(A11),0,IF((OR(EXACT(A11,NIA_2!$C$2:$C$200))),VLOOKUP(A11,NIA_2!$C$2:$I$200,4,FALSE()))))</f>
        <v>32</v>
      </c>
      <c r="AR11" s="38">
        <f t="shared" si="21"/>
        <v>6</v>
      </c>
      <c r="AS11" s="30">
        <f>VLOOKUP(AR11,Punktezuordnung!$A$2:$B$52,2,FALSE())</f>
        <v>45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2"/>
        <v>51</v>
      </c>
      <c r="AV11" s="30">
        <f>VLOOKUP(AU11,Punktezuordnung!$A$2:$B$52,2,FALSE())</f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3"/>
        <v>51</v>
      </c>
      <c r="AY11" s="30">
        <f>VLOOKUP(AX11,Punktezuordnung!$A$2:$B$52,2,FALSE())</f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4"/>
        <v>51</v>
      </c>
      <c r="BB11" s="30">
        <f>VLOOKUP(BA11,Punktezuordnung!$A$2:$B$52,2,FALSE())</f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5"/>
        <v>51</v>
      </c>
      <c r="BE11" s="30">
        <f>VLOOKUP(BD11,Punktezuordnung!$A$2:$B$52,2,FALSE())</f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6"/>
        <v>51</v>
      </c>
      <c r="BH11" s="30">
        <f>VLOOKUP(BG11,Punktezuordnung!$A$2:$B$52,2,FALSE())</f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7"/>
        <v>51</v>
      </c>
      <c r="BK11" s="30">
        <f>VLOOKUP(BJ11,Punktezuordnung!$A$2:$B$52,2,FALSE())</f>
        <v>0</v>
      </c>
    </row>
    <row r="12" spans="1:63" x14ac:dyDescent="0.3">
      <c r="A12" s="28" t="s">
        <v>395</v>
      </c>
      <c r="B12" s="28" t="s">
        <v>22</v>
      </c>
      <c r="C12" s="28">
        <v>2018</v>
      </c>
      <c r="D12" s="28" t="s">
        <v>405</v>
      </c>
      <c r="E12" s="38">
        <f t="shared" si="0"/>
        <v>9</v>
      </c>
      <c r="F12" s="30">
        <f>SUM(LARGE(H12:U12,{1;2;3;4;5;6;7;8;9}))</f>
        <v>153</v>
      </c>
      <c r="G12" s="49">
        <f t="shared" si="1"/>
        <v>4</v>
      </c>
      <c r="H12" s="50">
        <f t="shared" si="2"/>
        <v>30</v>
      </c>
      <c r="I12" s="45">
        <f t="shared" si="3"/>
        <v>50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34</v>
      </c>
      <c r="O12" s="36">
        <f t="shared" si="9"/>
        <v>39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IF(ISBLANK(ALS_1!$A$2),100,IF(ISBLANK(A12),100,IF((OR(EXACT(A12,ALS_1!$C$2:$C$104))),VLOOKUP(A12,ALS_1!$C$2:$I$104,4,FALSE()))))</f>
        <v>8.5399999999999991</v>
      </c>
      <c r="W12" s="38">
        <f t="shared" si="14"/>
        <v>21</v>
      </c>
      <c r="X12" s="30">
        <f>VLOOKUP(W12,Punktezuordnung!$A$2:$B$52,2,FALSE())</f>
        <v>30</v>
      </c>
      <c r="Y12" s="39" cm="1">
        <f t="array" ref="Y12">IF(ISBLANK(ALS_2!$A$2),0,IF(ISBLANK(A12),0,IF((OR(EXACT(A12,ALS_2!$C$2:$C$104))),VLOOKUP(A12,ALS_2!$C$2:$I$104,4,FALSE()))))</f>
        <v>57</v>
      </c>
      <c r="Z12" s="38">
        <f t="shared" si="15"/>
        <v>1</v>
      </c>
      <c r="AA12" s="30">
        <f>VLOOKUP(Z12,Punktezuordnung!$A$2:$B$52,2,FALSE())</f>
        <v>50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f>VLOOKUP(AC12,Punktezuordnung!$A$2:$B$52,2,FALSE())</f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17"/>
        <v>51</v>
      </c>
      <c r="AG12" s="30">
        <f>VLOOKUP(AF12,Punktezuordnung!$A$2:$B$52,2,FALSE())</f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8"/>
        <v>51</v>
      </c>
      <c r="AJ12" s="30">
        <f>VLOOKUP(AI12,Punktezuordnung!$A$2:$B$52,2,FALSE())</f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9"/>
        <v>51</v>
      </c>
      <c r="AM12" s="30">
        <f>VLOOKUP(AL12,Punktezuordnung!$A$2:$B$52,2,FALSE())</f>
        <v>0</v>
      </c>
      <c r="AN12" s="40">
        <f t="array" ref="AN12">IF(ISBLANK(NIA_1!$A$2),1000,IF(ISBLANK(A12),1000,IF((OR(EXACT(A12,NIA_1!$C$2:$C$200))),VLOOKUP(A12,NIA_1!$C$2:$I$200,4,FALSE()))))</f>
        <v>322.3</v>
      </c>
      <c r="AO12" s="38">
        <f t="shared" si="20"/>
        <v>17</v>
      </c>
      <c r="AP12" s="70">
        <f>VLOOKUP(AO12,[1]Punktezuordnung!$A$2:$B$52,2,FALSE())</f>
        <v>34</v>
      </c>
      <c r="AQ12" s="46">
        <f t="array" ref="AQ12">IF(ISBLANK(NIA_2!$A$2),0,IF(ISBLANK(A12),0,IF((OR(EXACT(A12,NIA_2!$C$2:$C$200))),VLOOKUP(A12,NIA_2!$C$2:$I$200,4,FALSE()))))</f>
        <v>26</v>
      </c>
      <c r="AR12" s="38">
        <f t="shared" si="21"/>
        <v>12</v>
      </c>
      <c r="AS12" s="30">
        <f>VLOOKUP(AR12,Punktezuordnung!$A$2:$B$52,2,FALSE())</f>
        <v>39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2"/>
        <v>51</v>
      </c>
      <c r="AV12" s="30">
        <f>VLOOKUP(AU12,Punktezuordnung!$A$2:$B$52,2,FALSE())</f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3"/>
        <v>51</v>
      </c>
      <c r="AY12" s="30">
        <f>VLOOKUP(AX12,Punktezuordnung!$A$2:$B$52,2,FALSE())</f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4"/>
        <v>51</v>
      </c>
      <c r="BB12" s="30">
        <f>VLOOKUP(BA12,Punktezuordnung!$A$2:$B$52,2,FALSE())</f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5"/>
        <v>51</v>
      </c>
      <c r="BE12" s="30">
        <f>VLOOKUP(BD12,Punktezuordnung!$A$2:$B$52,2,FALSE())</f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6"/>
        <v>51</v>
      </c>
      <c r="BH12" s="30">
        <f>VLOOKUP(BG12,Punktezuordnung!$A$2:$B$52,2,FALSE())</f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7"/>
        <v>51</v>
      </c>
      <c r="BK12" s="30">
        <f>VLOOKUP(BJ12,Punktezuordnung!$A$2:$B$52,2,FALSE())</f>
        <v>0</v>
      </c>
    </row>
    <row r="13" spans="1:63" x14ac:dyDescent="0.3">
      <c r="A13" s="28" t="s">
        <v>376</v>
      </c>
      <c r="B13" s="28" t="s">
        <v>22</v>
      </c>
      <c r="C13" s="28">
        <v>2018</v>
      </c>
      <c r="D13" s="28" t="s">
        <v>404</v>
      </c>
      <c r="E13" s="38">
        <f t="shared" si="0"/>
        <v>10</v>
      </c>
      <c r="F13" s="30">
        <f>SUM(LARGE(H13:U13,{1;2;3;4;5;6;7;8;9}))</f>
        <v>152</v>
      </c>
      <c r="G13" s="49">
        <f t="shared" si="1"/>
        <v>4</v>
      </c>
      <c r="H13" s="50">
        <f t="shared" si="2"/>
        <v>48</v>
      </c>
      <c r="I13" s="45">
        <f t="shared" si="3"/>
        <v>26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40</v>
      </c>
      <c r="O13" s="36">
        <f t="shared" si="9"/>
        <v>38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IF(ISBLANK(ALS_1!$A$2),100,IF(ISBLANK(A13),100,IF((OR(EXACT(A13,ALS_1!$C$2:$C$104))),VLOOKUP(A13,ALS_1!$C$2:$I$104,4,FALSE()))))</f>
        <v>7.64</v>
      </c>
      <c r="W13" s="38">
        <f t="shared" si="14"/>
        <v>3</v>
      </c>
      <c r="X13" s="30">
        <f>VLOOKUP(W13,Punktezuordnung!$A$2:$B$52,2,FALSE())</f>
        <v>48</v>
      </c>
      <c r="Y13" s="39" cm="1">
        <f t="array" ref="Y13">IF(ISBLANK(ALS_2!$A$2),0,IF(ISBLANK(A13),0,IF((OR(EXACT(A13,ALS_2!$C$2:$C$104))),VLOOKUP(A13,ALS_2!$C$2:$I$104,4,FALSE()))))</f>
        <v>24</v>
      </c>
      <c r="Z13" s="38">
        <f t="shared" si="15"/>
        <v>25</v>
      </c>
      <c r="AA13" s="30">
        <f>VLOOKUP(Z13,Punktezuordnung!$A$2:$B$52,2,FALSE())</f>
        <v>26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f>VLOOKUP(AC13,Punktezuordnung!$A$2:$B$52,2,FALSE())</f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17"/>
        <v>51</v>
      </c>
      <c r="AG13" s="30">
        <f>VLOOKUP(AF13,Punktezuordnung!$A$2:$B$52,2,FALSE())</f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8"/>
        <v>51</v>
      </c>
      <c r="AJ13" s="30">
        <f>VLOOKUP(AI13,Punktezuordnung!$A$2:$B$52,2,FALSE())</f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9"/>
        <v>51</v>
      </c>
      <c r="AM13" s="30">
        <f>VLOOKUP(AL13,Punktezuordnung!$A$2:$B$52,2,FALSE())</f>
        <v>0</v>
      </c>
      <c r="AN13" s="40">
        <f t="array" ref="AN13">IF(ISBLANK(NIA_1!$A$2),1000,IF(ISBLANK(A13),1000,IF((OR(EXACT(A13,NIA_1!$C$2:$C$200))),VLOOKUP(A13,NIA_1!$C$2:$I$200,4,FALSE()))))</f>
        <v>300.10000000000002</v>
      </c>
      <c r="AO13" s="38">
        <f t="shared" si="20"/>
        <v>11</v>
      </c>
      <c r="AP13" s="70">
        <f>VLOOKUP(AO13,[1]Punktezuordnung!$A$2:$B$52,2,FALSE())</f>
        <v>40</v>
      </c>
      <c r="AQ13" s="46">
        <f t="array" ref="AQ13">IF(ISBLANK(NIA_2!$A$2),0,IF(ISBLANK(A13),0,IF((OR(EXACT(A13,NIA_2!$C$2:$C$200))),VLOOKUP(A13,NIA_2!$C$2:$I$200,4,FALSE()))))</f>
        <v>23</v>
      </c>
      <c r="AR13" s="38">
        <f t="shared" si="21"/>
        <v>13</v>
      </c>
      <c r="AS13" s="30">
        <f>VLOOKUP(AR13,Punktezuordnung!$A$2:$B$52,2,FALSE())</f>
        <v>38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2"/>
        <v>51</v>
      </c>
      <c r="AV13" s="30">
        <f>VLOOKUP(AU13,Punktezuordnung!$A$2:$B$52,2,FALSE())</f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3"/>
        <v>51</v>
      </c>
      <c r="AY13" s="30">
        <f>VLOOKUP(AX13,Punktezuordnung!$A$2:$B$52,2,FALSE())</f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4"/>
        <v>51</v>
      </c>
      <c r="BB13" s="30">
        <f>VLOOKUP(BA13,Punktezuordnung!$A$2:$B$52,2,FALSE())</f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5"/>
        <v>51</v>
      </c>
      <c r="BE13" s="30">
        <f>VLOOKUP(BD13,Punktezuordnung!$A$2:$B$52,2,FALSE())</f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6"/>
        <v>51</v>
      </c>
      <c r="BH13" s="30">
        <f>VLOOKUP(BG13,Punktezuordnung!$A$2:$B$52,2,FALSE())</f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7"/>
        <v>51</v>
      </c>
      <c r="BK13" s="30">
        <f>VLOOKUP(BJ13,Punktezuordnung!$A$2:$B$52,2,FALSE())</f>
        <v>0</v>
      </c>
    </row>
    <row r="14" spans="1:63" x14ac:dyDescent="0.3">
      <c r="A14" s="28" t="s">
        <v>374</v>
      </c>
      <c r="B14" s="28" t="s">
        <v>22</v>
      </c>
      <c r="C14" s="28">
        <v>2018</v>
      </c>
      <c r="D14" s="28" t="s">
        <v>404</v>
      </c>
      <c r="E14" s="38">
        <f t="shared" si="0"/>
        <v>11</v>
      </c>
      <c r="F14" s="30">
        <f>SUM(LARGE(H14:U14,{1;2;3;4;5;6;7;8;9}))</f>
        <v>151</v>
      </c>
      <c r="G14" s="49">
        <f t="shared" si="1"/>
        <v>4</v>
      </c>
      <c r="H14" s="50">
        <f t="shared" si="2"/>
        <v>50</v>
      </c>
      <c r="I14" s="45">
        <f t="shared" si="3"/>
        <v>24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42</v>
      </c>
      <c r="O14" s="36">
        <f t="shared" si="9"/>
        <v>35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IF(ISBLANK(ALS_1!$A$2),100,IF(ISBLANK(A14),100,IF((OR(EXACT(A14,ALS_1!$C$2:$C$104))),VLOOKUP(A14,ALS_1!$C$2:$I$104,4,FALSE()))))</f>
        <v>7.55</v>
      </c>
      <c r="W14" s="38">
        <f t="shared" si="14"/>
        <v>1</v>
      </c>
      <c r="X14" s="30">
        <f>VLOOKUP(W14,Punktezuordnung!$A$2:$B$52,2,FALSE())</f>
        <v>50</v>
      </c>
      <c r="Y14" s="39" cm="1">
        <f t="array" ref="Y14">IF(ISBLANK(ALS_2!$A$2),0,IF(ISBLANK(A14),0,IF((OR(EXACT(A14,ALS_2!$C$2:$C$104))),VLOOKUP(A14,ALS_2!$C$2:$I$104,4,FALSE()))))</f>
        <v>20</v>
      </c>
      <c r="Z14" s="38">
        <f t="shared" si="15"/>
        <v>27</v>
      </c>
      <c r="AA14" s="30">
        <f>VLOOKUP(Z14,Punktezuordnung!$A$2:$B$52,2,FALSE())</f>
        <v>24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f>VLOOKUP(AC14,Punktezuordnung!$A$2:$B$52,2,FALSE())</f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17"/>
        <v>51</v>
      </c>
      <c r="AG14" s="30">
        <f>VLOOKUP(AF14,Punktezuordnung!$A$2:$B$52,2,FALSE())</f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8"/>
        <v>51</v>
      </c>
      <c r="AJ14" s="30">
        <f>VLOOKUP(AI14,Punktezuordnung!$A$2:$B$52,2,FALSE())</f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9"/>
        <v>51</v>
      </c>
      <c r="AM14" s="30">
        <f>VLOOKUP(AL14,Punktezuordnung!$A$2:$B$52,2,FALSE())</f>
        <v>0</v>
      </c>
      <c r="AN14" s="40">
        <f t="array" ref="AN14">IF(ISBLANK(NIA_1!$A$2),1000,IF(ISBLANK(A14),1000,IF((OR(EXACT(A14,NIA_1!$C$2:$C$200))),VLOOKUP(A14,NIA_1!$C$2:$I$200,4,FALSE()))))</f>
        <v>292.5</v>
      </c>
      <c r="AO14" s="38">
        <f t="shared" si="20"/>
        <v>9</v>
      </c>
      <c r="AP14" s="70">
        <f>VLOOKUP(AO14,[1]Punktezuordnung!$A$2:$B$52,2,FALSE())</f>
        <v>42</v>
      </c>
      <c r="AQ14" s="46">
        <f t="array" ref="AQ14">IF(ISBLANK(NIA_2!$A$2),0,IF(ISBLANK(A14),0,IF((OR(EXACT(A14,NIA_2!$C$2:$C$200))),VLOOKUP(A14,NIA_2!$C$2:$I$200,4,FALSE()))))</f>
        <v>20</v>
      </c>
      <c r="AR14" s="38">
        <f t="shared" si="21"/>
        <v>16</v>
      </c>
      <c r="AS14" s="30">
        <f>VLOOKUP(AR14,Punktezuordnung!$A$2:$B$52,2,FALSE())</f>
        <v>35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2"/>
        <v>51</v>
      </c>
      <c r="AV14" s="30">
        <f>VLOOKUP(AU14,Punktezuordnung!$A$2:$B$52,2,FALSE())</f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3"/>
        <v>51</v>
      </c>
      <c r="AY14" s="30">
        <f>VLOOKUP(AX14,Punktezuordnung!$A$2:$B$52,2,FALSE())</f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4"/>
        <v>51</v>
      </c>
      <c r="BB14" s="30">
        <f>VLOOKUP(BA14,Punktezuordnung!$A$2:$B$52,2,FALSE())</f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5"/>
        <v>51</v>
      </c>
      <c r="BE14" s="30">
        <f>VLOOKUP(BD14,Punktezuordnung!$A$2:$B$52,2,FALSE())</f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6"/>
        <v>51</v>
      </c>
      <c r="BH14" s="30">
        <f>VLOOKUP(BG14,Punktezuordnung!$A$2:$B$52,2,FALSE())</f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7"/>
        <v>51</v>
      </c>
      <c r="BK14" s="30">
        <f>VLOOKUP(BJ14,Punktezuordnung!$A$2:$B$52,2,FALSE())</f>
        <v>0</v>
      </c>
    </row>
    <row r="15" spans="1:63" x14ac:dyDescent="0.3">
      <c r="A15" s="28" t="s">
        <v>398</v>
      </c>
      <c r="B15" s="28" t="s">
        <v>22</v>
      </c>
      <c r="C15" s="28">
        <v>2018</v>
      </c>
      <c r="D15" s="28" t="s">
        <v>411</v>
      </c>
      <c r="E15" s="38">
        <f t="shared" si="0"/>
        <v>12</v>
      </c>
      <c r="F15" s="30">
        <f>SUM(LARGE(H15:U15,{1;2;3;4;5;6;7;8;9}))</f>
        <v>137</v>
      </c>
      <c r="G15" s="49">
        <f t="shared" si="1"/>
        <v>4</v>
      </c>
      <c r="H15" s="50">
        <f t="shared" si="2"/>
        <v>27</v>
      </c>
      <c r="I15" s="45">
        <f t="shared" si="3"/>
        <v>34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32</v>
      </c>
      <c r="O15" s="36">
        <f t="shared" si="9"/>
        <v>44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IF(ISBLANK(ALS_1!$A$2),100,IF(ISBLANK(A15),100,IF((OR(EXACT(A15,ALS_1!$C$2:$C$104))),VLOOKUP(A15,ALS_1!$C$2:$I$104,4,FALSE()))))</f>
        <v>8.66</v>
      </c>
      <c r="W15" s="38">
        <f t="shared" si="14"/>
        <v>24</v>
      </c>
      <c r="X15" s="30">
        <f>VLOOKUP(W15,Punktezuordnung!$A$2:$B$52,2,FALSE())</f>
        <v>27</v>
      </c>
      <c r="Y15" s="39" cm="1">
        <f t="array" ref="Y15">IF(ISBLANK(ALS_2!$A$2),0,IF(ISBLANK(A15),0,IF((OR(EXACT(A15,ALS_2!$C$2:$C$104))),VLOOKUP(A15,ALS_2!$C$2:$I$104,4,FALSE()))))</f>
        <v>29</v>
      </c>
      <c r="Z15" s="38">
        <f t="shared" si="15"/>
        <v>17</v>
      </c>
      <c r="AA15" s="30">
        <f>VLOOKUP(Z15,Punktezuordnung!$A$2:$B$52,2,FALSE())</f>
        <v>34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f>VLOOKUP(AC15,Punktezuordnung!$A$2:$B$52,2,FALSE())</f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17"/>
        <v>51</v>
      </c>
      <c r="AG15" s="30">
        <f>VLOOKUP(AF15,Punktezuordnung!$A$2:$B$52,2,FALSE())</f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8"/>
        <v>51</v>
      </c>
      <c r="AJ15" s="30">
        <f>VLOOKUP(AI15,Punktezuordnung!$A$2:$B$52,2,FALSE())</f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9"/>
        <v>51</v>
      </c>
      <c r="AM15" s="30">
        <f>VLOOKUP(AL15,Punktezuordnung!$A$2:$B$52,2,FALSE())</f>
        <v>0</v>
      </c>
      <c r="AN15" s="40">
        <f t="array" ref="AN15">IF(ISBLANK(NIA_1!$A$2),1000,IF(ISBLANK(A15),1000,IF((OR(EXACT(A15,NIA_1!$C$2:$C$200))),VLOOKUP(A15,NIA_1!$C$2:$I$200,4,FALSE()))))</f>
        <v>334.1</v>
      </c>
      <c r="AO15" s="38">
        <f t="shared" si="20"/>
        <v>19</v>
      </c>
      <c r="AP15" s="70">
        <f>VLOOKUP(AO15,[1]Punktezuordnung!$A$2:$B$52,2,FALSE())</f>
        <v>32</v>
      </c>
      <c r="AQ15" s="46">
        <f t="array" ref="AQ15">IF(ISBLANK(NIA_2!$A$2),0,IF(ISBLANK(A15),0,IF((OR(EXACT(A15,NIA_2!$C$2:$C$200))),VLOOKUP(A15,NIA_2!$C$2:$I$200,4,FALSE()))))</f>
        <v>30</v>
      </c>
      <c r="AR15" s="38">
        <f t="shared" si="21"/>
        <v>7</v>
      </c>
      <c r="AS15" s="30">
        <f>VLOOKUP(AR15,Punktezuordnung!$A$2:$B$52,2,FALSE())</f>
        <v>44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2"/>
        <v>51</v>
      </c>
      <c r="AV15" s="30">
        <f>VLOOKUP(AU15,Punktezuordnung!$A$2:$B$52,2,FALSE())</f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3"/>
        <v>51</v>
      </c>
      <c r="AY15" s="30">
        <f>VLOOKUP(AX15,Punktezuordnung!$A$2:$B$52,2,FALSE())</f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4"/>
        <v>51</v>
      </c>
      <c r="BB15" s="30">
        <f>VLOOKUP(BA15,Punktezuordnung!$A$2:$B$52,2,FALSE())</f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5"/>
        <v>51</v>
      </c>
      <c r="BE15" s="30">
        <f>VLOOKUP(BD15,Punktezuordnung!$A$2:$B$52,2,FALSE())</f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6"/>
        <v>51</v>
      </c>
      <c r="BH15" s="30">
        <f>VLOOKUP(BG15,Punktezuordnung!$A$2:$B$52,2,FALSE())</f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7"/>
        <v>51</v>
      </c>
      <c r="BK15" s="30">
        <f>VLOOKUP(BJ15,Punktezuordnung!$A$2:$B$52,2,FALSE())</f>
        <v>0</v>
      </c>
    </row>
    <row r="16" spans="1:63" x14ac:dyDescent="0.3">
      <c r="A16" s="28" t="s">
        <v>399</v>
      </c>
      <c r="B16" s="28" t="s">
        <v>22</v>
      </c>
      <c r="C16" s="28">
        <v>2018</v>
      </c>
      <c r="D16" s="28" t="s">
        <v>406</v>
      </c>
      <c r="E16" s="38">
        <f t="shared" si="0"/>
        <v>13</v>
      </c>
      <c r="F16" s="30">
        <f>SUM(LARGE(H16:U16,{1;2;3;4;5;6;7;8;9}))</f>
        <v>118</v>
      </c>
      <c r="G16" s="49">
        <f t="shared" si="1"/>
        <v>4</v>
      </c>
      <c r="H16" s="50">
        <f t="shared" si="2"/>
        <v>26</v>
      </c>
      <c r="I16" s="45">
        <f t="shared" si="3"/>
        <v>23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37</v>
      </c>
      <c r="O16" s="36">
        <f t="shared" si="9"/>
        <v>32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IF(ISBLANK(ALS_1!$A$2),100,IF(ISBLANK(A16),100,IF((OR(EXACT(A16,ALS_1!$C$2:$C$104))),VLOOKUP(A16,ALS_1!$C$2:$I$104,4,FALSE()))))</f>
        <v>8.8800000000000008</v>
      </c>
      <c r="W16" s="38">
        <f t="shared" si="14"/>
        <v>25</v>
      </c>
      <c r="X16" s="30">
        <f>VLOOKUP(W16,Punktezuordnung!$A$2:$B$52,2,FALSE())</f>
        <v>26</v>
      </c>
      <c r="Y16" s="39" cm="1">
        <f t="array" ref="Y16">IF(ISBLANK(ALS_2!$A$2),0,IF(ISBLANK(A16),0,IF((OR(EXACT(A16,ALS_2!$C$2:$C$104))),VLOOKUP(A16,ALS_2!$C$2:$I$104,4,FALSE()))))</f>
        <v>16</v>
      </c>
      <c r="Z16" s="38">
        <f t="shared" si="15"/>
        <v>28</v>
      </c>
      <c r="AA16" s="30">
        <f>VLOOKUP(Z16,Punktezuordnung!$A$2:$B$52,2,FALSE())</f>
        <v>23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f>VLOOKUP(AC16,Punktezuordnung!$A$2:$B$52,2,FALSE())</f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17"/>
        <v>51</v>
      </c>
      <c r="AG16" s="30">
        <f>VLOOKUP(AF16,Punktezuordnung!$A$2:$B$52,2,FALSE())</f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8"/>
        <v>51</v>
      </c>
      <c r="AJ16" s="30">
        <f>VLOOKUP(AI16,Punktezuordnung!$A$2:$B$52,2,FALSE())</f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 t="shared" si="19"/>
        <v>51</v>
      </c>
      <c r="AM16" s="30">
        <f>VLOOKUP(AL16,Punktezuordnung!$A$2:$B$52,2,FALSE())</f>
        <v>0</v>
      </c>
      <c r="AN16" s="40">
        <f t="array" ref="AN16">IF(ISBLANK(NIA_1!$A$2),1000,IF(ISBLANK(A16),1000,IF((OR(EXACT(A16,NIA_1!$C$2:$C$200))),VLOOKUP(A16,NIA_1!$C$2:$I$200,4,FALSE()))))</f>
        <v>314.60000000000002</v>
      </c>
      <c r="AO16" s="38">
        <f t="shared" si="20"/>
        <v>14</v>
      </c>
      <c r="AP16" s="70">
        <f>VLOOKUP(AO16,[1]Punktezuordnung!$A$2:$B$52,2,FALSE())</f>
        <v>37</v>
      </c>
      <c r="AQ16" s="46">
        <f t="array" ref="AQ16">IF(ISBLANK(NIA_2!$A$2),0,IF(ISBLANK(A16),0,IF((OR(EXACT(A16,NIA_2!$C$2:$C$200))),VLOOKUP(A16,NIA_2!$C$2:$I$200,4,FALSE()))))</f>
        <v>18</v>
      </c>
      <c r="AR16" s="38">
        <f t="shared" si="21"/>
        <v>19</v>
      </c>
      <c r="AS16" s="30">
        <f>VLOOKUP(AR16,Punktezuordnung!$A$2:$B$52,2,FALSE())</f>
        <v>32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2"/>
        <v>51</v>
      </c>
      <c r="AV16" s="30">
        <f>VLOOKUP(AU16,Punktezuordnung!$A$2:$B$52,2,FALSE())</f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3"/>
        <v>51</v>
      </c>
      <c r="AY16" s="30">
        <f>VLOOKUP(AX16,Punktezuordnung!$A$2:$B$52,2,FALSE())</f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4"/>
        <v>51</v>
      </c>
      <c r="BB16" s="30">
        <f>VLOOKUP(BA16,Punktezuordnung!$A$2:$B$52,2,FALSE())</f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5"/>
        <v>51</v>
      </c>
      <c r="BE16" s="30">
        <f>VLOOKUP(BD16,Punktezuordnung!$A$2:$B$52,2,FALSE())</f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6"/>
        <v>51</v>
      </c>
      <c r="BH16" s="30">
        <f>VLOOKUP(BG16,Punktezuordnung!$A$2:$B$52,2,FALSE())</f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7"/>
        <v>51</v>
      </c>
      <c r="BK16" s="30">
        <f>VLOOKUP(BJ16,Punktezuordnung!$A$2:$B$52,2,FALSE())</f>
        <v>0</v>
      </c>
    </row>
    <row r="17" spans="1:63" x14ac:dyDescent="0.3">
      <c r="A17" s="28" t="s">
        <v>397</v>
      </c>
      <c r="B17" s="28" t="s">
        <v>22</v>
      </c>
      <c r="C17" s="28">
        <v>2018</v>
      </c>
      <c r="D17" s="28" t="s">
        <v>404</v>
      </c>
      <c r="E17" s="38">
        <f t="shared" si="0"/>
        <v>14</v>
      </c>
      <c r="F17" s="30">
        <f>SUM(LARGE(H17:U17,{1;2;3;4;5;6;7;8;9}))</f>
        <v>112</v>
      </c>
      <c r="G17" s="49">
        <f t="shared" si="1"/>
        <v>3</v>
      </c>
      <c r="H17" s="50">
        <f t="shared" si="2"/>
        <v>28</v>
      </c>
      <c r="I17" s="45">
        <f t="shared" si="3"/>
        <v>35</v>
      </c>
      <c r="J17" s="50">
        <f t="shared" si="4"/>
        <v>0</v>
      </c>
      <c r="K17" s="45">
        <f t="shared" si="5"/>
        <v>0</v>
      </c>
      <c r="L17" s="33">
        <f t="shared" si="6"/>
        <v>0</v>
      </c>
      <c r="M17" s="34">
        <f t="shared" si="7"/>
        <v>0</v>
      </c>
      <c r="N17" s="51">
        <f t="shared" si="8"/>
        <v>0</v>
      </c>
      <c r="O17" s="36">
        <f t="shared" si="9"/>
        <v>49</v>
      </c>
      <c r="P17" s="50">
        <f t="shared" si="10"/>
        <v>0</v>
      </c>
      <c r="Q17" s="45">
        <f t="shared" si="11"/>
        <v>0</v>
      </c>
      <c r="R17" s="50"/>
      <c r="S17" s="45"/>
      <c r="T17" s="50">
        <f t="shared" si="12"/>
        <v>0</v>
      </c>
      <c r="U17" s="45">
        <f t="shared" si="13"/>
        <v>0</v>
      </c>
      <c r="V17" s="37">
        <f t="array" ref="V17">IF(ISBLANK(ALS_1!$A$2),100,IF(ISBLANK(A17),100,IF((OR(EXACT(A17,ALS_1!$C$2:$C$104))),VLOOKUP(A17,ALS_1!$C$2:$I$104,4,FALSE()))))</f>
        <v>8.65</v>
      </c>
      <c r="W17" s="38">
        <f t="shared" si="14"/>
        <v>23</v>
      </c>
      <c r="X17" s="30">
        <f>VLOOKUP(W17,Punktezuordnung!$A$2:$B$52,2,FALSE())</f>
        <v>28</v>
      </c>
      <c r="Y17" s="39" cm="1">
        <f t="array" ref="Y17">IF(ISBLANK(ALS_2!$A$2),0,IF(ISBLANK(A17),0,IF((OR(EXACT(A17,ALS_2!$C$2:$C$104))),VLOOKUP(A17,ALS_2!$C$2:$I$104,4,FALSE()))))</f>
        <v>30</v>
      </c>
      <c r="Z17" s="38">
        <f t="shared" si="15"/>
        <v>16</v>
      </c>
      <c r="AA17" s="30">
        <f>VLOOKUP(Z17,Punktezuordnung!$A$2:$B$52,2,FALSE())</f>
        <v>35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f>VLOOKUP(AC17,Punktezuordnung!$A$2:$B$52,2,FALSE())</f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17"/>
        <v>51</v>
      </c>
      <c r="AG17" s="30">
        <f>VLOOKUP(AF17,Punktezuordnung!$A$2:$B$52,2,FALSE())</f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8"/>
        <v>51</v>
      </c>
      <c r="AJ17" s="30">
        <f>VLOOKUP(AI17,Punktezuordnung!$A$2:$B$52,2,FALSE())</f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 t="shared" si="19"/>
        <v>51</v>
      </c>
      <c r="AM17" s="30">
        <f>VLOOKUP(AL17,Punktezuordnung!$A$2:$B$52,2,FALSE())</f>
        <v>0</v>
      </c>
      <c r="AN17" s="40" t="b">
        <v>0</v>
      </c>
      <c r="AO17" s="38">
        <f t="shared" si="20"/>
        <v>51</v>
      </c>
      <c r="AP17" s="70">
        <f>VLOOKUP(AO17,[1]Punktezuordnung!$A$2:$B$52,2,FALSE())</f>
        <v>0</v>
      </c>
      <c r="AQ17" s="46">
        <f t="array" ref="AQ17">IF(ISBLANK(NIA_2!$A$2),0,IF(ISBLANK(A17),0,IF((OR(EXACT(A17,NIA_2!$C$2:$C$200))),VLOOKUP(A17,NIA_2!$C$2:$I$200,4,FALSE()))))</f>
        <v>37</v>
      </c>
      <c r="AR17" s="38">
        <f t="shared" si="21"/>
        <v>2</v>
      </c>
      <c r="AS17" s="30">
        <f>VLOOKUP(AR17,Punktezuordnung!$A$2:$B$52,2,FALSE())</f>
        <v>49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2"/>
        <v>51</v>
      </c>
      <c r="AV17" s="30">
        <f>VLOOKUP(AU17,Punktezuordnung!$A$2:$B$52,2,FALSE())</f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3"/>
        <v>51</v>
      </c>
      <c r="AY17" s="30">
        <f>VLOOKUP(AX17,Punktezuordnung!$A$2:$B$52,2,FALSE())</f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4"/>
        <v>51</v>
      </c>
      <c r="BB17" s="30">
        <f>VLOOKUP(BA17,Punktezuordnung!$A$2:$B$52,2,FALSE())</f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5"/>
        <v>51</v>
      </c>
      <c r="BE17" s="30">
        <f>VLOOKUP(BD17,Punktezuordnung!$A$2:$B$52,2,FALSE())</f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6"/>
        <v>51</v>
      </c>
      <c r="BH17" s="30">
        <f>VLOOKUP(BG17,Punktezuordnung!$A$2:$B$52,2,FALSE())</f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7"/>
        <v>51</v>
      </c>
      <c r="BK17" s="30">
        <f>VLOOKUP(BJ17,Punktezuordnung!$A$2:$B$52,2,FALSE())</f>
        <v>0</v>
      </c>
    </row>
    <row r="18" spans="1:63" x14ac:dyDescent="0.3">
      <c r="A18" s="28" t="s">
        <v>375</v>
      </c>
      <c r="B18" s="28" t="s">
        <v>22</v>
      </c>
      <c r="C18" s="28">
        <v>2018</v>
      </c>
      <c r="D18" s="28" t="s">
        <v>406</v>
      </c>
      <c r="E18" s="38">
        <f t="shared" si="0"/>
        <v>15</v>
      </c>
      <c r="F18" s="30">
        <f>SUM(LARGE(H18:U18,{1;2;3;4;5;6;7;8;9}))</f>
        <v>96</v>
      </c>
      <c r="G18" s="49">
        <f t="shared" si="1"/>
        <v>2</v>
      </c>
      <c r="H18" s="50">
        <f t="shared" si="2"/>
        <v>49</v>
      </c>
      <c r="I18" s="45">
        <f t="shared" si="3"/>
        <v>47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0</v>
      </c>
      <c r="O18" s="36">
        <f t="shared" si="9"/>
        <v>0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>
        <f t="array" ref="V18">IF(ISBLANK(ALS_1!$A$2),100,IF(ISBLANK(A18),100,IF((OR(EXACT(A18,ALS_1!$C$2:$C$104))),VLOOKUP(A18,ALS_1!$C$2:$I$104,4,FALSE()))))</f>
        <v>7.62</v>
      </c>
      <c r="W18" s="38">
        <f t="shared" si="14"/>
        <v>2</v>
      </c>
      <c r="X18" s="30">
        <f>VLOOKUP(W18,Punktezuordnung!$A$2:$B$52,2,FALSE())</f>
        <v>49</v>
      </c>
      <c r="Y18" s="39" cm="1">
        <f t="array" ref="Y18">IF(ISBLANK(ALS_2!$A$2),0,IF(ISBLANK(A18),0,IF((OR(EXACT(A18,ALS_2!$C$2:$C$104))),VLOOKUP(A18,ALS_2!$C$2:$I$104,4,FALSE()))))</f>
        <v>40</v>
      </c>
      <c r="Z18" s="38">
        <f t="shared" si="15"/>
        <v>4</v>
      </c>
      <c r="AA18" s="30">
        <f>VLOOKUP(Z18,Punktezuordnung!$A$2:$B$52,2,FALSE())</f>
        <v>47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f>VLOOKUP(AC18,Punktezuordnung!$A$2:$B$52,2,FALSE())</f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>IF(AE18&lt;=0,51,RANK(AE18,$AE$4:$AE$60,0))</f>
        <v>51</v>
      </c>
      <c r="AG18" s="30">
        <f>VLOOKUP(AF18,Punktezuordnung!$A$2:$B$52,2,FALSE())</f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8"/>
        <v>51</v>
      </c>
      <c r="AJ18" s="30">
        <f>VLOOKUP(AI18,Punktezuordnung!$A$2:$B$52,2,FALSE())</f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 t="shared" si="19"/>
        <v>51</v>
      </c>
      <c r="AM18" s="30">
        <f>VLOOKUP(AL18,Punktezuordnung!$A$2:$B$52,2,FALSE())</f>
        <v>0</v>
      </c>
      <c r="AN18" s="40" t="b">
        <f t="array" ref="AN18">IF(ISBLANK(NIA_1!$A$2),1000,IF(ISBLANK(A18),1000,IF((OR(EXACT(A18,NIA_1!$C$2:$C$200))),VLOOKUP(A18,NIA_1!$C$2:$I$200,4,FALSE()))))</f>
        <v>0</v>
      </c>
      <c r="AO18" s="38">
        <f t="shared" si="20"/>
        <v>51</v>
      </c>
      <c r="AP18" s="70">
        <f>VLOOKUP(AO18,[1]Punktezuordnung!$A$2:$B$52,2,FALSE())</f>
        <v>0</v>
      </c>
      <c r="AQ18" s="46" t="b">
        <f t="array" ref="AQ18">IF(ISBLANK(NIA_2!$A$2),0,IF(ISBLANK(A18),0,IF((OR(EXACT(A18,NIA_2!$C$2:$C$200))),VLOOKUP(A18,NIA_2!$C$2:$I$200,4,FALSE()))))</f>
        <v>0</v>
      </c>
      <c r="AR18" s="38">
        <f t="shared" si="21"/>
        <v>51</v>
      </c>
      <c r="AS18" s="30">
        <f>VLOOKUP(AR18,Punktezuordnung!$A$2:$B$52,2,FALSE())</f>
        <v>0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2"/>
        <v>51</v>
      </c>
      <c r="AV18" s="30">
        <f>VLOOKUP(AU18,Punktezuordnung!$A$2:$B$52,2,FALSE())</f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3"/>
        <v>51</v>
      </c>
      <c r="AY18" s="30">
        <f>VLOOKUP(AX18,Punktezuordnung!$A$2:$B$52,2,FALSE())</f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4"/>
        <v>51</v>
      </c>
      <c r="BB18" s="30">
        <f>VLOOKUP(BA18,Punktezuordnung!$A$2:$B$52,2,FALSE())</f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5"/>
        <v>51</v>
      </c>
      <c r="BE18" s="30">
        <f>VLOOKUP(BD18,Punktezuordnung!$A$2:$B$52,2,FALSE())</f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6"/>
        <v>51</v>
      </c>
      <c r="BH18" s="30">
        <f>VLOOKUP(BG18,Punktezuordnung!$A$2:$B$52,2,FALSE())</f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7"/>
        <v>51</v>
      </c>
      <c r="BK18" s="30">
        <f>VLOOKUP(BJ18,Punktezuordnung!$A$2:$B$52,2,FALSE())</f>
        <v>0</v>
      </c>
    </row>
    <row r="19" spans="1:63" x14ac:dyDescent="0.3">
      <c r="A19" s="28" t="s">
        <v>462</v>
      </c>
      <c r="B19" s="28" t="s">
        <v>22</v>
      </c>
      <c r="C19" s="28">
        <v>2018</v>
      </c>
      <c r="D19" s="28" t="s">
        <v>405</v>
      </c>
      <c r="E19" s="38">
        <f t="shared" si="0"/>
        <v>16</v>
      </c>
      <c r="F19" s="30">
        <f>SUM(LARGE(H19:U19,{1;2;3;4;5;6;7;8;9}))</f>
        <v>95</v>
      </c>
      <c r="G19" s="49">
        <f t="shared" si="1"/>
        <v>2</v>
      </c>
      <c r="H19" s="50">
        <f t="shared" si="2"/>
        <v>0</v>
      </c>
      <c r="I19" s="45">
        <f t="shared" si="3"/>
        <v>0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49</v>
      </c>
      <c r="O19" s="36">
        <f t="shared" si="9"/>
        <v>46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 t="b">
        <f t="array" ref="V19">IF(ISBLANK(ALS_1!$A$2),100,IF(ISBLANK(A19),100,IF((OR(EXACT(A19,ALS_1!$C$2:$C$104))),VLOOKUP(A19,ALS_1!$C$2:$I$104,4,FALSE()))))</f>
        <v>0</v>
      </c>
      <c r="W19" s="38">
        <f t="shared" si="14"/>
        <v>51</v>
      </c>
      <c r="X19" s="30">
        <f>VLOOKUP(W19,Punktezuordnung!$A$2:$B$52,2,FALSE())</f>
        <v>0</v>
      </c>
      <c r="Y19" s="39" t="b" cm="1">
        <f t="array" ref="Y19">IF(ISBLANK(ALS_2!$A$2),0,IF(ISBLANK(A19),0,IF((OR(EXACT(A19,ALS_2!$C$2:$C$104))),VLOOKUP(A19,ALS_2!$C$2:$I$104,4,FALSE()))))</f>
        <v>0</v>
      </c>
      <c r="Z19" s="38">
        <f t="shared" si="15"/>
        <v>51</v>
      </c>
      <c r="AA19" s="30">
        <f>VLOOKUP(Z19,Punktezuordnung!$A$2:$B$52,2,FALSE())</f>
        <v>0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f>VLOOKUP(AC19,Punktezuordnung!$A$2:$B$52,2,FALSE())</f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ref="AF19:AF40" si="28">IF(AE19=FALSE,51,IF(AE19&lt;=0,51,RANK(AE19,$AE$4:$AE$60,0)))</f>
        <v>51</v>
      </c>
      <c r="AG19" s="30">
        <f>VLOOKUP(AF19,Punktezuordnung!$A$2:$B$52,2,FALSE())</f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8"/>
        <v>51</v>
      </c>
      <c r="AJ19" s="30">
        <f>VLOOKUP(AI19,Punktezuordnung!$A$2:$B$52,2,FALSE())</f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 t="shared" si="19"/>
        <v>51</v>
      </c>
      <c r="AM19" s="30">
        <f>VLOOKUP(AL19,Punktezuordnung!$A$2:$B$52,2,FALSE())</f>
        <v>0</v>
      </c>
      <c r="AN19" s="40">
        <f t="array" ref="AN19">IF(ISBLANK(NIA_1!$A$2),1000,IF(ISBLANK(A19),1000,IF((OR(EXACT(A19,NIA_1!$C$2:$C$200))),VLOOKUP(A19,NIA_1!$C$2:$I$200,4,FALSE()))))</f>
        <v>269.39999999999998</v>
      </c>
      <c r="AO19" s="38">
        <f t="shared" si="20"/>
        <v>2</v>
      </c>
      <c r="AP19" s="70">
        <f>VLOOKUP(AO19,[1]Punktezuordnung!$A$2:$B$52,2,FALSE())</f>
        <v>49</v>
      </c>
      <c r="AQ19" s="46">
        <f t="array" ref="AQ19">IF(ISBLANK(NIA_2!$A$2),0,IF(ISBLANK(A19),0,IF((OR(EXACT(A19,NIA_2!$C$2:$C$200))),VLOOKUP(A19,NIA_2!$C$2:$I$200,4,FALSE()))))</f>
        <v>33</v>
      </c>
      <c r="AR19" s="38">
        <f t="shared" si="21"/>
        <v>5</v>
      </c>
      <c r="AS19" s="30">
        <f>VLOOKUP(AR19,Punktezuordnung!$A$2:$B$52,2,FALSE())</f>
        <v>46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2"/>
        <v>51</v>
      </c>
      <c r="AV19" s="30">
        <f>VLOOKUP(AU19,Punktezuordnung!$A$2:$B$52,2,FALSE())</f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3"/>
        <v>51</v>
      </c>
      <c r="AY19" s="30">
        <f>VLOOKUP(AX19,Punktezuordnung!$A$2:$B$52,2,FALSE())</f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4"/>
        <v>51</v>
      </c>
      <c r="BB19" s="30">
        <f>VLOOKUP(BA19,Punktezuordnung!$A$2:$B$52,2,FALSE())</f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5"/>
        <v>51</v>
      </c>
      <c r="BE19" s="30">
        <f>VLOOKUP(BD19,Punktezuordnung!$A$2:$B$52,2,FALSE())</f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6"/>
        <v>51</v>
      </c>
      <c r="BH19" s="30">
        <f>VLOOKUP(BG19,Punktezuordnung!$A$2:$B$52,2,FALSE())</f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7"/>
        <v>51</v>
      </c>
      <c r="BK19" s="30">
        <f>VLOOKUP(BJ19,Punktezuordnung!$A$2:$B$52,2,FALSE())</f>
        <v>0</v>
      </c>
    </row>
    <row r="20" spans="1:63" x14ac:dyDescent="0.3">
      <c r="A20" s="28" t="s">
        <v>380</v>
      </c>
      <c r="B20" s="28" t="s">
        <v>22</v>
      </c>
      <c r="C20" s="28">
        <v>2018</v>
      </c>
      <c r="D20" s="28" t="s">
        <v>406</v>
      </c>
      <c r="E20" s="38">
        <f t="shared" si="0"/>
        <v>17</v>
      </c>
      <c r="F20" s="30">
        <f>SUM(LARGE(H20:U20,{1;2;3;4;5;6;7;8;9}))</f>
        <v>84</v>
      </c>
      <c r="G20" s="49">
        <f t="shared" si="1"/>
        <v>2</v>
      </c>
      <c r="H20" s="50">
        <f t="shared" si="2"/>
        <v>44</v>
      </c>
      <c r="I20" s="45">
        <f t="shared" si="3"/>
        <v>40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0</v>
      </c>
      <c r="O20" s="36">
        <f t="shared" si="9"/>
        <v>0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>
        <f t="array" ref="V20">IF(ISBLANK(ALS_1!$A$2),100,IF(ISBLANK(A20),100,IF((OR(EXACT(A20,ALS_1!$C$2:$C$104))),VLOOKUP(A20,ALS_1!$C$2:$I$104,4,FALSE()))))</f>
        <v>7.91</v>
      </c>
      <c r="W20" s="38">
        <f t="shared" si="14"/>
        <v>7</v>
      </c>
      <c r="X20" s="30">
        <f>VLOOKUP(W20,Punktezuordnung!$A$2:$B$52,2,FALSE())</f>
        <v>44</v>
      </c>
      <c r="Y20" s="39" cm="1">
        <f t="array" ref="Y20">IF(ISBLANK(ALS_2!$A$2),0,IF(ISBLANK(A20),0,IF((OR(EXACT(A20,ALS_2!$C$2:$C$104))),VLOOKUP(A20,ALS_2!$C$2:$I$104,4,FALSE()))))</f>
        <v>33</v>
      </c>
      <c r="Z20" s="38">
        <f t="shared" si="15"/>
        <v>11</v>
      </c>
      <c r="AA20" s="30">
        <f>VLOOKUP(Z20,Punktezuordnung!$A$2:$B$52,2,FALSE())</f>
        <v>40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f>VLOOKUP(AC20,Punktezuordnung!$A$2:$B$52,2,FALSE())</f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28"/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8"/>
        <v>51</v>
      </c>
      <c r="AJ20" s="30">
        <f>VLOOKUP(AI20,Punktezuordnung!$A$2:$B$52,2,FALSE())</f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 t="shared" si="19"/>
        <v>51</v>
      </c>
      <c r="AM20" s="30">
        <f>VLOOKUP(AL20,Punktezuordnung!$A$2:$B$52,2,FALSE())</f>
        <v>0</v>
      </c>
      <c r="AN20" s="40" t="b">
        <f t="array" ref="AN20">IF(ISBLANK(NIA_1!$A$2),1000,IF(ISBLANK(A20),1000,IF((OR(EXACT(A20,NIA_1!$C$2:$C$200))),VLOOKUP(A20,NIA_1!$C$2:$I$200,4,FALSE()))))</f>
        <v>0</v>
      </c>
      <c r="AO20" s="38">
        <f t="shared" si="20"/>
        <v>51</v>
      </c>
      <c r="AP20" s="70">
        <f>VLOOKUP(AO20,[1]Punktezuordnung!$A$2:$B$52,2,FALSE())</f>
        <v>0</v>
      </c>
      <c r="AQ20" s="46" t="b">
        <f t="array" ref="AQ20">IF(ISBLANK(NIA_2!$A$2),0,IF(ISBLANK(A20),0,IF((OR(EXACT(A20,NIA_2!$C$2:$C$200))),VLOOKUP(A20,NIA_2!$C$2:$I$200,4,FALSE()))))</f>
        <v>0</v>
      </c>
      <c r="AR20" s="38">
        <f t="shared" si="21"/>
        <v>51</v>
      </c>
      <c r="AS20" s="30">
        <f>VLOOKUP(AR20,Punktezuordnung!$A$2:$B$52,2,FALSE())</f>
        <v>0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2"/>
        <v>51</v>
      </c>
      <c r="AV20" s="30">
        <f>VLOOKUP(AU20,Punktezuordnung!$A$2:$B$52,2,FALSE())</f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3"/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4"/>
        <v>51</v>
      </c>
      <c r="BB20" s="30">
        <f>VLOOKUP(BA20,Punktezuordnung!$A$2:$B$52,2,FALSE())</f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5"/>
        <v>51</v>
      </c>
      <c r="BE20" s="30">
        <f>VLOOKUP(BD20,Punktezuordnung!$A$2:$B$52,2,FALSE())</f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6"/>
        <v>51</v>
      </c>
      <c r="BH20" s="30">
        <f>VLOOKUP(BG20,Punktezuordnung!$A$2:$B$52,2,FALSE())</f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7"/>
        <v>51</v>
      </c>
      <c r="BK20" s="30">
        <f>VLOOKUP(BJ20,Punktezuordnung!$A$2:$B$52,2,FALSE())</f>
        <v>0</v>
      </c>
    </row>
    <row r="21" spans="1:63" x14ac:dyDescent="0.3">
      <c r="A21" s="28" t="s">
        <v>384</v>
      </c>
      <c r="B21" s="28" t="s">
        <v>22</v>
      </c>
      <c r="C21" s="28">
        <v>2018</v>
      </c>
      <c r="D21" s="28" t="s">
        <v>405</v>
      </c>
      <c r="E21" s="38">
        <f t="shared" si="0"/>
        <v>18</v>
      </c>
      <c r="F21" s="30">
        <f>SUM(LARGE(H21:U21,{1;2;3;4;5;6;7;8;9}))</f>
        <v>83</v>
      </c>
      <c r="G21" s="49">
        <f t="shared" si="1"/>
        <v>2</v>
      </c>
      <c r="H21" s="50">
        <f t="shared" si="2"/>
        <v>40</v>
      </c>
      <c r="I21" s="45">
        <f t="shared" si="3"/>
        <v>43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0</v>
      </c>
      <c r="O21" s="36">
        <f t="shared" si="9"/>
        <v>0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f t="array" ref="V21">IF(ISBLANK(ALS_1!$A$2),100,IF(ISBLANK(A21),100,IF((OR(EXACT(A21,ALS_1!$C$2:$C$104))),VLOOKUP(A21,ALS_1!$C$2:$I$104,4,FALSE()))))</f>
        <v>8.0399999999999991</v>
      </c>
      <c r="W21" s="38">
        <f t="shared" si="14"/>
        <v>11</v>
      </c>
      <c r="X21" s="30">
        <f>VLOOKUP(W21,Punktezuordnung!$A$2:$B$52,2,FALSE())</f>
        <v>40</v>
      </c>
      <c r="Y21" s="39" cm="1">
        <f t="array" ref="Y21">IF(ISBLANK(ALS_2!$A$2),0,IF(ISBLANK(A21),0,IF((OR(EXACT(A21,ALS_2!$C$2:$C$104))),VLOOKUP(A21,ALS_2!$C$2:$I$104,4,FALSE()))))</f>
        <v>36</v>
      </c>
      <c r="Z21" s="38">
        <f t="shared" si="15"/>
        <v>8</v>
      </c>
      <c r="AA21" s="30">
        <f>VLOOKUP(Z21,Punktezuordnung!$A$2:$B$52,2,FALSE())</f>
        <v>43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f>VLOOKUP(AC21,Punktezuordnung!$A$2:$B$52,2,FALSE())</f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28"/>
        <v>51</v>
      </c>
      <c r="AG21" s="30">
        <f>VLOOKUP(AF21,Punktezuordnung!$A$2:$B$52,2,FALSE())</f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8"/>
        <v>51</v>
      </c>
      <c r="AJ21" s="30">
        <f>VLOOKUP(AI21,Punktezuordnung!$A$2:$B$52,2,FALSE())</f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 t="shared" si="19"/>
        <v>51</v>
      </c>
      <c r="AM21" s="30">
        <f>VLOOKUP(AL21,Punktezuordnung!$A$2:$B$52,2,FALSE())</f>
        <v>0</v>
      </c>
      <c r="AN21" s="40" t="b">
        <f t="array" ref="AN21">IF(ISBLANK(NIA_1!$A$2),1000,IF(ISBLANK(A21),1000,IF((OR(EXACT(A21,NIA_1!$C$2:$C$200))),VLOOKUP(A21,NIA_1!$C$2:$I$200,4,FALSE()))))</f>
        <v>0</v>
      </c>
      <c r="AO21" s="38">
        <f t="shared" si="20"/>
        <v>51</v>
      </c>
      <c r="AP21" s="70">
        <f>VLOOKUP(AO21,[1]Punktezuordnung!$A$2:$B$52,2,FALSE())</f>
        <v>0</v>
      </c>
      <c r="AQ21" s="46" t="b">
        <f t="array" ref="AQ21">IF(ISBLANK(NIA_2!$A$2),0,IF(ISBLANK(A21),0,IF((OR(EXACT(A21,NIA_2!$C$2:$C$200))),VLOOKUP(A21,NIA_2!$C$2:$I$200,4,FALSE()))))</f>
        <v>0</v>
      </c>
      <c r="AR21" s="38">
        <f t="shared" si="21"/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2"/>
        <v>51</v>
      </c>
      <c r="AV21" s="30">
        <f>VLOOKUP(AU21,Punktezuordnung!$A$2:$B$52,2,FALSE())</f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3"/>
        <v>51</v>
      </c>
      <c r="AY21" s="30">
        <f>VLOOKUP(AX21,Punktezuordnung!$A$2:$B$52,2,FALSE())</f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4"/>
        <v>51</v>
      </c>
      <c r="BB21" s="30">
        <f>VLOOKUP(BA21,Punktezuordnung!$A$2:$B$52,2,FALSE())</f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5"/>
        <v>51</v>
      </c>
      <c r="BE21" s="30">
        <f>VLOOKUP(BD21,Punktezuordnung!$A$2:$B$52,2,FALSE())</f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6"/>
        <v>51</v>
      </c>
      <c r="BH21" s="30">
        <f>VLOOKUP(BG21,Punktezuordnung!$A$2:$B$52,2,FALSE())</f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7"/>
        <v>51</v>
      </c>
      <c r="BK21" s="30">
        <f>VLOOKUP(BJ21,Punktezuordnung!$A$2:$B$52,2,FALSE())</f>
        <v>0</v>
      </c>
    </row>
    <row r="22" spans="1:63" x14ac:dyDescent="0.3">
      <c r="A22" s="56" t="s">
        <v>469</v>
      </c>
      <c r="B22" s="56" t="s">
        <v>22</v>
      </c>
      <c r="C22" s="56">
        <v>2018</v>
      </c>
      <c r="D22" s="56" t="s">
        <v>407</v>
      </c>
      <c r="E22" s="38">
        <f t="shared" si="0"/>
        <v>18</v>
      </c>
      <c r="F22" s="30">
        <f>SUM(LARGE(H22:U22,{1;2;3;4;5;6;7;8;9}))</f>
        <v>83</v>
      </c>
      <c r="G22" s="49">
        <f t="shared" si="1"/>
        <v>2</v>
      </c>
      <c r="H22" s="50">
        <f t="shared" si="2"/>
        <v>0</v>
      </c>
      <c r="I22" s="45">
        <f t="shared" si="3"/>
        <v>0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45</v>
      </c>
      <c r="O22" s="36">
        <f t="shared" si="9"/>
        <v>38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 t="b">
        <f t="array" ref="V22">IF(ISBLANK(ALS_1!$A$2),100,IF(ISBLANK(A22),100,IF((OR(EXACT(A22,ALS_1!$C$2:$C$104))),VLOOKUP(A22,ALS_1!$C$2:$I$104,4,FALSE()))))</f>
        <v>0</v>
      </c>
      <c r="W22" s="38">
        <f t="shared" si="14"/>
        <v>51</v>
      </c>
      <c r="X22" s="30">
        <f>VLOOKUP(W22,Punktezuordnung!$A$2:$B$52,2,FALSE())</f>
        <v>0</v>
      </c>
      <c r="Y22" s="39" t="b" cm="1">
        <f t="array" ref="Y22">IF(ISBLANK(ALS_2!$A$2),0,IF(ISBLANK(A22),0,IF((OR(EXACT(A22,ALS_2!$C$2:$C$104))),VLOOKUP(A22,ALS_2!$C$2:$I$104,4,FALSE()))))</f>
        <v>0</v>
      </c>
      <c r="Z22" s="38">
        <f t="shared" si="15"/>
        <v>51</v>
      </c>
      <c r="AA22" s="30">
        <f>VLOOKUP(Z22,Punktezuordnung!$A$2:$B$52,2,FALSE())</f>
        <v>0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f>VLOOKUP(AC22,Punktezuordnung!$A$2:$B$52,2,FALSE())</f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8"/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8"/>
        <v>51</v>
      </c>
      <c r="AJ22" s="30">
        <f>VLOOKUP(AI22,Punktezuordnung!$A$2:$B$52,2,FALSE())</f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 t="shared" si="19"/>
        <v>51</v>
      </c>
      <c r="AM22" s="30">
        <f>VLOOKUP(AL22,Punktezuordnung!$A$2:$B$52,2,FALSE())</f>
        <v>0</v>
      </c>
      <c r="AN22" s="40">
        <f t="array" ref="AN22">IF(ISBLANK(NIA_1!$A$2),1000,IF(ISBLANK(A22),1000,IF((OR(EXACT(A22,NIA_1!$C$2:$C$200))),VLOOKUP(A22,NIA_1!$C$2:$I$200,4,FALSE()))))</f>
        <v>282.39999999999998</v>
      </c>
      <c r="AO22" s="38">
        <f t="shared" si="20"/>
        <v>6</v>
      </c>
      <c r="AP22" s="70">
        <f>VLOOKUP(AO22,[1]Punktezuordnung!$A$2:$B$52,2,FALSE())</f>
        <v>45</v>
      </c>
      <c r="AQ22" s="46">
        <f t="array" ref="AQ22">IF(ISBLANK(NIA_2!$A$2),0,IF(ISBLANK(A22),0,IF((OR(EXACT(A22,NIA_2!$C$2:$C$200))),VLOOKUP(A22,NIA_2!$C$2:$I$200,4,FALSE()))))</f>
        <v>23</v>
      </c>
      <c r="AR22" s="38">
        <f t="shared" si="21"/>
        <v>13</v>
      </c>
      <c r="AS22" s="30">
        <f>VLOOKUP(AR22,Punktezuordnung!$A$2:$B$52,2,FALSE())</f>
        <v>38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2"/>
        <v>51</v>
      </c>
      <c r="AV22" s="30">
        <f>VLOOKUP(AU22,Punktezuordnung!$A$2:$B$52,2,FALSE())</f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3"/>
        <v>51</v>
      </c>
      <c r="AY22" s="30">
        <f>VLOOKUP(AX22,Punktezuordnung!$A$2:$B$52,2,FALSE())</f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4"/>
        <v>51</v>
      </c>
      <c r="BB22" s="30">
        <f>VLOOKUP(BA22,Punktezuordnung!$A$2:$B$52,2,FALSE())</f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5"/>
        <v>51</v>
      </c>
      <c r="BE22" s="30">
        <f>VLOOKUP(BD22,Punktezuordnung!$A$2:$B$52,2,FALSE())</f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6"/>
        <v>51</v>
      </c>
      <c r="BH22" s="30">
        <f>VLOOKUP(BG22,Punktezuordnung!$A$2:$B$52,2,FALSE())</f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7"/>
        <v>51</v>
      </c>
      <c r="BK22" s="30">
        <f>VLOOKUP(BJ22,Punktezuordnung!$A$2:$B$52,2,FALSE())</f>
        <v>0</v>
      </c>
    </row>
    <row r="23" spans="1:63" x14ac:dyDescent="0.3">
      <c r="A23" s="56" t="s">
        <v>478</v>
      </c>
      <c r="B23" s="56" t="s">
        <v>22</v>
      </c>
      <c r="C23" s="56">
        <v>2018</v>
      </c>
      <c r="D23" s="56" t="s">
        <v>412</v>
      </c>
      <c r="E23" s="38">
        <f t="shared" si="0"/>
        <v>18</v>
      </c>
      <c r="F23" s="30">
        <f>SUM(LARGE(H23:U23,{1;2;3;4;5;6;7;8;9}))</f>
        <v>83</v>
      </c>
      <c r="G23" s="49">
        <f t="shared" si="1"/>
        <v>2</v>
      </c>
      <c r="H23" s="50">
        <f t="shared" si="2"/>
        <v>0</v>
      </c>
      <c r="I23" s="45">
        <f t="shared" si="3"/>
        <v>0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39</v>
      </c>
      <c r="O23" s="36">
        <f t="shared" si="9"/>
        <v>44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 t="b">
        <f t="array" ref="V23">IF(ISBLANK(ALS_1!$A$2),100,IF(ISBLANK(A23),100,IF((OR(EXACT(A23,ALS_1!$C$2:$C$104))),VLOOKUP(A23,ALS_1!$C$2:$I$104,4,FALSE()))))</f>
        <v>0</v>
      </c>
      <c r="W23" s="38">
        <f t="shared" si="14"/>
        <v>51</v>
      </c>
      <c r="X23" s="30">
        <f>VLOOKUP(W23,Punktezuordnung!$A$2:$B$52,2,FALSE())</f>
        <v>0</v>
      </c>
      <c r="Y23" s="39" t="b" cm="1">
        <f t="array" ref="Y23">IF(ISBLANK(ALS_2!$A$2),0,IF(ISBLANK(A23),0,IF((OR(EXACT(A23,ALS_2!$C$2:$C$104))),VLOOKUP(A23,ALS_2!$C$2:$I$104,4,FALSE()))))</f>
        <v>0</v>
      </c>
      <c r="Z23" s="38">
        <f t="shared" si="15"/>
        <v>51</v>
      </c>
      <c r="AA23" s="30">
        <f>VLOOKUP(Z23,Punktezuordnung!$A$2:$B$52,2,FALSE())</f>
        <v>0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f>VLOOKUP(AC23,Punktezuordnung!$A$2:$B$52,2,FALSE())</f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8"/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8"/>
        <v>51</v>
      </c>
      <c r="AJ23" s="30">
        <f>VLOOKUP(AI23,Punktezuordnung!$A$2:$B$52,2,FALSE())</f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 t="shared" si="19"/>
        <v>51</v>
      </c>
      <c r="AM23" s="30">
        <f>VLOOKUP(AL23,Punktezuordnung!$A$2:$B$52,2,FALSE())</f>
        <v>0</v>
      </c>
      <c r="AN23" s="40">
        <f t="array" ref="AN23">IF(ISBLANK(NIA_1!$A$2),1000,IF(ISBLANK(A23),1000,IF((OR(EXACT(A23,NIA_1!$C$2:$C$200))),VLOOKUP(A23,NIA_1!$C$2:$I$200,4,FALSE()))))</f>
        <v>300.39999999999998</v>
      </c>
      <c r="AO23" s="38">
        <f t="shared" si="20"/>
        <v>12</v>
      </c>
      <c r="AP23" s="70">
        <f>VLOOKUP(AO23,[1]Punktezuordnung!$A$2:$B$52,2,FALSE())</f>
        <v>39</v>
      </c>
      <c r="AQ23" s="46">
        <f t="array" ref="AQ23">IF(ISBLANK(NIA_2!$A$2),0,IF(ISBLANK(A23),0,IF((OR(EXACT(A23,NIA_2!$C$2:$C$200))),VLOOKUP(A23,NIA_2!$C$2:$I$200,4,FALSE()))))</f>
        <v>30</v>
      </c>
      <c r="AR23" s="38">
        <f t="shared" si="21"/>
        <v>7</v>
      </c>
      <c r="AS23" s="30">
        <f>VLOOKUP(AR23,Punktezuordnung!$A$2:$B$52,2,FALSE())</f>
        <v>44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2"/>
        <v>51</v>
      </c>
      <c r="AV23" s="30">
        <f>VLOOKUP(AU23,Punktezuordnung!$A$2:$B$52,2,FALSE())</f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3"/>
        <v>51</v>
      </c>
      <c r="AY23" s="30">
        <f>VLOOKUP(AX23,Punktezuordnung!$A$2:$B$52,2,FALSE())</f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4"/>
        <v>51</v>
      </c>
      <c r="BB23" s="30">
        <f>VLOOKUP(BA23,Punktezuordnung!$A$2:$B$52,2,FALSE())</f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5"/>
        <v>51</v>
      </c>
      <c r="BE23" s="30">
        <f>VLOOKUP(BD23,Punktezuordnung!$A$2:$B$52,2,FALSE())</f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6"/>
        <v>51</v>
      </c>
      <c r="BH23" s="30">
        <f>VLOOKUP(BG23,Punktezuordnung!$A$2:$B$52,2,FALSE())</f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7"/>
        <v>51</v>
      </c>
      <c r="BK23" s="30">
        <f>VLOOKUP(BJ23,Punktezuordnung!$A$2:$B$52,2,FALSE())</f>
        <v>0</v>
      </c>
    </row>
    <row r="24" spans="1:63" x14ac:dyDescent="0.3">
      <c r="A24" s="56" t="s">
        <v>465</v>
      </c>
      <c r="B24" s="56" t="s">
        <v>22</v>
      </c>
      <c r="C24" s="56">
        <v>2018</v>
      </c>
      <c r="D24" s="56" t="s">
        <v>407</v>
      </c>
      <c r="E24" s="38">
        <f t="shared" si="0"/>
        <v>21</v>
      </c>
      <c r="F24" s="30">
        <f>SUM(LARGE(H24:U24,{1;2;3;4;5;6;7;8;9}))</f>
        <v>82</v>
      </c>
      <c r="G24" s="49">
        <f t="shared" si="1"/>
        <v>2</v>
      </c>
      <c r="H24" s="50">
        <f t="shared" si="2"/>
        <v>0</v>
      </c>
      <c r="I24" s="45">
        <f t="shared" si="3"/>
        <v>0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47</v>
      </c>
      <c r="O24" s="36">
        <f t="shared" si="9"/>
        <v>35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 t="b">
        <f t="array" ref="V24">IF(ISBLANK(ALS_1!$A$2),100,IF(ISBLANK(A24),100,IF((OR(EXACT(A24,ALS_1!$C$2:$C$104))),VLOOKUP(A24,ALS_1!$C$2:$I$104,4,FALSE()))))</f>
        <v>0</v>
      </c>
      <c r="W24" s="38">
        <f t="shared" si="14"/>
        <v>51</v>
      </c>
      <c r="X24" s="30">
        <f>VLOOKUP(W24,Punktezuordnung!$A$2:$B$52,2,FALSE())</f>
        <v>0</v>
      </c>
      <c r="Y24" s="39" t="b" cm="1">
        <f t="array" ref="Y24">IF(ISBLANK(ALS_2!$A$2),0,IF(ISBLANK(A24),0,IF((OR(EXACT(A24,ALS_2!$C$2:$C$104))),VLOOKUP(A24,ALS_2!$C$2:$I$104,4,FALSE()))))</f>
        <v>0</v>
      </c>
      <c r="Z24" s="38">
        <f t="shared" si="15"/>
        <v>51</v>
      </c>
      <c r="AA24" s="30">
        <f>VLOOKUP(Z24,Punktezuordnung!$A$2:$B$52,2,FALSE())</f>
        <v>0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f>VLOOKUP(AC24,Punktezuordnung!$A$2:$B$52,2,FALSE())</f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8"/>
        <v>51</v>
      </c>
      <c r="AG24" s="30">
        <f>VLOOKUP(AF24,Punktezuordnung!$A$2:$B$52,2,FALSE())</f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8"/>
        <v>51</v>
      </c>
      <c r="AJ24" s="30">
        <f>VLOOKUP(AI24,Punktezuordnung!$A$2:$B$52,2,FALSE())</f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 t="shared" si="19"/>
        <v>51</v>
      </c>
      <c r="AM24" s="30">
        <f>VLOOKUP(AL24,Punktezuordnung!$A$2:$B$52,2,FALSE())</f>
        <v>0</v>
      </c>
      <c r="AN24" s="40">
        <f t="array" ref="AN24">IF(ISBLANK(NIA_1!$A$2),1000,IF(ISBLANK(A24),1000,IF((OR(EXACT(A24,NIA_1!$C$2:$C$200))),VLOOKUP(A24,NIA_1!$C$2:$I$200,4,FALSE()))))</f>
        <v>276.10000000000002</v>
      </c>
      <c r="AO24" s="38">
        <f t="shared" si="20"/>
        <v>4</v>
      </c>
      <c r="AP24" s="70">
        <f>VLOOKUP(AO24,[1]Punktezuordnung!$A$2:$B$52,2,FALSE())</f>
        <v>47</v>
      </c>
      <c r="AQ24" s="46">
        <f t="array" ref="AQ24">IF(ISBLANK(NIA_2!$A$2),0,IF(ISBLANK(A24),0,IF((OR(EXACT(A24,NIA_2!$C$2:$C$200))),VLOOKUP(A24,NIA_2!$C$2:$I$200,4,FALSE()))))</f>
        <v>20</v>
      </c>
      <c r="AR24" s="38">
        <f t="shared" si="21"/>
        <v>16</v>
      </c>
      <c r="AS24" s="30">
        <f>VLOOKUP(AR24,Punktezuordnung!$A$2:$B$52,2,FALSE())</f>
        <v>35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2"/>
        <v>51</v>
      </c>
      <c r="AV24" s="30">
        <f>VLOOKUP(AU24,Punktezuordnung!$A$2:$B$52,2,FALSE())</f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3"/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4"/>
        <v>51</v>
      </c>
      <c r="BB24" s="30">
        <f>VLOOKUP(BA24,Punktezuordnung!$A$2:$B$52,2,FALSE())</f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5"/>
        <v>51</v>
      </c>
      <c r="BE24" s="30">
        <f>VLOOKUP(BD24,Punktezuordnung!$A$2:$B$52,2,FALSE())</f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6"/>
        <v>51</v>
      </c>
      <c r="BH24" s="30">
        <f>VLOOKUP(BG24,Punktezuordnung!$A$2:$B$52,2,FALSE())</f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7"/>
        <v>51</v>
      </c>
      <c r="BK24" s="30">
        <f>VLOOKUP(BJ24,Punktezuordnung!$A$2:$B$52,2,FALSE())</f>
        <v>0</v>
      </c>
    </row>
    <row r="25" spans="1:63" x14ac:dyDescent="0.3">
      <c r="A25" s="28" t="s">
        <v>392</v>
      </c>
      <c r="B25" s="28" t="s">
        <v>22</v>
      </c>
      <c r="C25" s="28">
        <v>2018</v>
      </c>
      <c r="D25" s="28" t="s">
        <v>409</v>
      </c>
      <c r="E25" s="38">
        <f t="shared" si="0"/>
        <v>22</v>
      </c>
      <c r="F25" s="30">
        <f>SUM(LARGE(H25:U25,{1;2;3;4;5;6;7;8;9}))</f>
        <v>81</v>
      </c>
      <c r="G25" s="49">
        <f t="shared" si="1"/>
        <v>2</v>
      </c>
      <c r="H25" s="50">
        <f t="shared" si="2"/>
        <v>33</v>
      </c>
      <c r="I25" s="45">
        <f t="shared" si="3"/>
        <v>48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0</v>
      </c>
      <c r="O25" s="36">
        <f t="shared" si="9"/>
        <v>0</v>
      </c>
      <c r="P25" s="50">
        <f t="shared" si="10"/>
        <v>0</v>
      </c>
      <c r="Q25" s="45">
        <f t="shared" si="11"/>
        <v>0</v>
      </c>
      <c r="R25" s="50"/>
      <c r="S25" s="45"/>
      <c r="T25" s="50">
        <f t="shared" si="12"/>
        <v>0</v>
      </c>
      <c r="U25" s="45">
        <f t="shared" si="13"/>
        <v>0</v>
      </c>
      <c r="V25" s="37">
        <f t="array" ref="V25">IF(ISBLANK(ALS_1!$A$2),100,IF(ISBLANK(A25),100,IF((OR(EXACT(A25,ALS_1!$C$2:$C$104))),VLOOKUP(A25,ALS_1!$C$2:$I$104,4,FALSE()))))</f>
        <v>8.49</v>
      </c>
      <c r="W25" s="38">
        <f t="shared" si="14"/>
        <v>18</v>
      </c>
      <c r="X25" s="30">
        <f>VLOOKUP(W25,Punktezuordnung!$A$2:$B$52,2,FALSE())</f>
        <v>33</v>
      </c>
      <c r="Y25" s="39" cm="1">
        <f t="array" ref="Y25">IF(ISBLANK(ALS_2!$A$2),0,IF(ISBLANK(A25),0,IF((OR(EXACT(A25,ALS_2!$C$2:$C$104))),VLOOKUP(A25,ALS_2!$C$2:$I$104,4,FALSE()))))</f>
        <v>42</v>
      </c>
      <c r="Z25" s="38">
        <f t="shared" si="15"/>
        <v>3</v>
      </c>
      <c r="AA25" s="30">
        <f>VLOOKUP(Z25,Punktezuordnung!$A$2:$B$52,2,FALSE())</f>
        <v>48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16"/>
        <v>51</v>
      </c>
      <c r="AD25" s="30">
        <f>VLOOKUP(AC25,Punktezuordnung!$A$2:$B$52,2,FALSE())</f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28"/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18"/>
        <v>51</v>
      </c>
      <c r="AJ25" s="30">
        <f>VLOOKUP(AI25,Punktezuordnung!$A$2:$B$52,2,FALSE())</f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 t="shared" si="19"/>
        <v>51</v>
      </c>
      <c r="AM25" s="30">
        <f>VLOOKUP(AL25,Punktezuordnung!$A$2:$B$52,2,FALSE())</f>
        <v>0</v>
      </c>
      <c r="AN25" s="40" t="b">
        <f t="array" ref="AN25">IF(ISBLANK(NIA_1!$A$2),1000,IF(ISBLANK(A25),1000,IF((OR(EXACT(A25,NIA_1!$C$2:$C$200))),VLOOKUP(A25,NIA_1!$C$2:$I$200,4,FALSE()))))</f>
        <v>0</v>
      </c>
      <c r="AO25" s="38">
        <f t="shared" si="20"/>
        <v>51</v>
      </c>
      <c r="AP25" s="70">
        <f>VLOOKUP(AO25,[1]Punktezuordnung!$A$2:$B$52,2,FALSE())</f>
        <v>0</v>
      </c>
      <c r="AQ25" s="46" t="b">
        <f t="array" ref="AQ25">IF(ISBLANK(NIA_2!$A$2),0,IF(ISBLANK(A25),0,IF((OR(EXACT(A25,NIA_2!$C$2:$C$200))),VLOOKUP(A25,NIA_2!$C$2:$I$200,4,FALSE()))))</f>
        <v>0</v>
      </c>
      <c r="AR25" s="38">
        <f t="shared" si="21"/>
        <v>51</v>
      </c>
      <c r="AS25" s="30">
        <f>VLOOKUP(AR25,Punktezuordnung!$A$2:$B$52,2,FALSE())</f>
        <v>0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22"/>
        <v>51</v>
      </c>
      <c r="AV25" s="30">
        <f>VLOOKUP(AU25,Punktezuordnung!$A$2:$B$52,2,FALSE())</f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23"/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4"/>
        <v>51</v>
      </c>
      <c r="BB25" s="30">
        <f>VLOOKUP(BA25,Punktezuordnung!$A$2:$B$52,2,FALSE())</f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5"/>
        <v>51</v>
      </c>
      <c r="BE25" s="30">
        <f>VLOOKUP(BD25,Punktezuordnung!$A$2:$B$52,2,FALSE())</f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26"/>
        <v>51</v>
      </c>
      <c r="BH25" s="30">
        <f>VLOOKUP(BG25,Punktezuordnung!$A$2:$B$52,2,FALSE())</f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27"/>
        <v>51</v>
      </c>
      <c r="BK25" s="30">
        <f>VLOOKUP(BJ25,Punktezuordnung!$A$2:$B$52,2,FALSE())</f>
        <v>0</v>
      </c>
    </row>
    <row r="26" spans="1:63" x14ac:dyDescent="0.3">
      <c r="A26" s="28" t="s">
        <v>378</v>
      </c>
      <c r="B26" s="28" t="s">
        <v>22</v>
      </c>
      <c r="C26" s="28">
        <v>2018</v>
      </c>
      <c r="D26" s="28" t="s">
        <v>409</v>
      </c>
      <c r="E26" s="38">
        <f t="shared" si="0"/>
        <v>23</v>
      </c>
      <c r="F26" s="30">
        <f>SUM(LARGE(H26:U26,{1;2;3;4;5;6;7;8;9}))</f>
        <v>77</v>
      </c>
      <c r="G26" s="49">
        <f t="shared" si="1"/>
        <v>2</v>
      </c>
      <c r="H26" s="50">
        <f t="shared" si="2"/>
        <v>46</v>
      </c>
      <c r="I26" s="45">
        <f t="shared" si="3"/>
        <v>31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0</v>
      </c>
      <c r="O26" s="36">
        <f t="shared" si="9"/>
        <v>0</v>
      </c>
      <c r="P26" s="50">
        <f t="shared" si="10"/>
        <v>0</v>
      </c>
      <c r="Q26" s="45">
        <f t="shared" si="11"/>
        <v>0</v>
      </c>
      <c r="R26" s="50"/>
      <c r="S26" s="45"/>
      <c r="T26" s="50">
        <f t="shared" si="12"/>
        <v>0</v>
      </c>
      <c r="U26" s="45">
        <f t="shared" si="13"/>
        <v>0</v>
      </c>
      <c r="V26" s="37">
        <f t="array" ref="V26">IF(ISBLANK(ALS_1!$A$2),100,IF(ISBLANK(A26),100,IF((OR(EXACT(A26,ALS_1!$C$2:$C$104))),VLOOKUP(A26,ALS_1!$C$2:$I$104,4,FALSE()))))</f>
        <v>7.82</v>
      </c>
      <c r="W26" s="38">
        <f t="shared" si="14"/>
        <v>5</v>
      </c>
      <c r="X26" s="30">
        <f>VLOOKUP(W26,Punktezuordnung!$A$2:$B$52,2,FALSE())</f>
        <v>46</v>
      </c>
      <c r="Y26" s="39" cm="1">
        <f t="array" ref="Y26">IF(ISBLANK(ALS_2!$A$2),0,IF(ISBLANK(A26),0,IF((OR(EXACT(A26,ALS_2!$C$2:$C$104))),VLOOKUP(A26,ALS_2!$C$2:$I$104,4,FALSE()))))</f>
        <v>27</v>
      </c>
      <c r="Z26" s="38">
        <f t="shared" si="15"/>
        <v>20</v>
      </c>
      <c r="AA26" s="30">
        <f>VLOOKUP(Z26,Punktezuordnung!$A$2:$B$52,2,FALSE())</f>
        <v>31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16"/>
        <v>51</v>
      </c>
      <c r="AD26" s="30">
        <f>VLOOKUP(AC26,Punktezuordnung!$A$2:$B$52,2,FALSE())</f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28"/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18"/>
        <v>51</v>
      </c>
      <c r="AJ26" s="30">
        <f>VLOOKUP(AI26,Punktezuordnung!$A$2:$B$52,2,FALSE())</f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 t="shared" si="19"/>
        <v>51</v>
      </c>
      <c r="AM26" s="30">
        <f>VLOOKUP(AL26,Punktezuordnung!$A$2:$B$52,2,FALSE())</f>
        <v>0</v>
      </c>
      <c r="AN26" s="40" t="b">
        <f t="array" ref="AN26">IF(ISBLANK(NIA_1!$A$2),1000,IF(ISBLANK(A26),1000,IF((OR(EXACT(A26,NIA_1!$C$2:$C$200))),VLOOKUP(A26,NIA_1!$C$2:$I$200,4,FALSE()))))</f>
        <v>0</v>
      </c>
      <c r="AO26" s="38">
        <f t="shared" si="20"/>
        <v>51</v>
      </c>
      <c r="AP26" s="70">
        <f>VLOOKUP(AO26,[1]Punktezuordnung!$A$2:$B$52,2,FALSE())</f>
        <v>0</v>
      </c>
      <c r="AQ26" s="46" t="b">
        <f t="array" ref="AQ26">IF(ISBLANK(NIA_2!$A$2),0,IF(ISBLANK(A26),0,IF((OR(EXACT(A26,NIA_2!$C$2:$C$200))),VLOOKUP(A26,NIA_2!$C$2:$I$200,4,FALSE()))))</f>
        <v>0</v>
      </c>
      <c r="AR26" s="38">
        <f t="shared" si="21"/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22"/>
        <v>51</v>
      </c>
      <c r="AV26" s="30">
        <f>VLOOKUP(AU26,Punktezuordnung!$A$2:$B$52,2,FALSE())</f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23"/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4"/>
        <v>51</v>
      </c>
      <c r="BB26" s="30">
        <f>VLOOKUP(BA26,Punktezuordnung!$A$2:$B$52,2,FALSE())</f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5"/>
        <v>51</v>
      </c>
      <c r="BE26" s="30">
        <f>VLOOKUP(BD26,Punktezuordnung!$A$2:$B$52,2,FALSE())</f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26"/>
        <v>51</v>
      </c>
      <c r="BH26" s="30">
        <f>VLOOKUP(BG26,Punktezuordnung!$A$2:$B$52,2,FALSE())</f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27"/>
        <v>51</v>
      </c>
      <c r="BK26" s="30">
        <f>VLOOKUP(BJ26,Punktezuordnung!$A$2:$B$52,2,FALSE())</f>
        <v>0</v>
      </c>
    </row>
    <row r="27" spans="1:63" x14ac:dyDescent="0.3">
      <c r="A27" s="28" t="s">
        <v>383</v>
      </c>
      <c r="B27" s="28" t="s">
        <v>22</v>
      </c>
      <c r="C27" s="28">
        <v>2018</v>
      </c>
      <c r="D27" s="28" t="s">
        <v>405</v>
      </c>
      <c r="E27" s="38">
        <f t="shared" si="0"/>
        <v>24</v>
      </c>
      <c r="F27" s="30">
        <f>SUM(LARGE(H27:U27,{1;2;3;4;5;6;7;8;9}))</f>
        <v>75</v>
      </c>
      <c r="G27" s="52">
        <f t="shared" si="1"/>
        <v>2</v>
      </c>
      <c r="H27" s="53">
        <f t="shared" si="2"/>
        <v>41</v>
      </c>
      <c r="I27" s="54">
        <f t="shared" si="3"/>
        <v>34</v>
      </c>
      <c r="J27" s="53">
        <f t="shared" si="4"/>
        <v>0</v>
      </c>
      <c r="K27" s="54">
        <f t="shared" si="5"/>
        <v>0</v>
      </c>
      <c r="L27" s="33">
        <f t="shared" si="6"/>
        <v>0</v>
      </c>
      <c r="M27" s="34">
        <f t="shared" si="7"/>
        <v>0</v>
      </c>
      <c r="N27" s="55">
        <f t="shared" si="8"/>
        <v>0</v>
      </c>
      <c r="O27" s="36">
        <f t="shared" si="9"/>
        <v>0</v>
      </c>
      <c r="P27" s="53">
        <f t="shared" si="10"/>
        <v>0</v>
      </c>
      <c r="Q27" s="54">
        <f t="shared" si="11"/>
        <v>0</v>
      </c>
      <c r="R27" s="53"/>
      <c r="S27" s="54"/>
      <c r="T27" s="53">
        <f t="shared" si="12"/>
        <v>0</v>
      </c>
      <c r="U27" s="54">
        <f t="shared" si="13"/>
        <v>0</v>
      </c>
      <c r="V27" s="37">
        <f t="array" ref="V27">IF(ISBLANK(ALS_1!$A$2),100,IF(ISBLANK(A27),100,IF((OR(EXACT(A27,ALS_1!$C$2:$C$104))),VLOOKUP(A27,ALS_1!$C$2:$I$104,4,FALSE()))))</f>
        <v>7.99</v>
      </c>
      <c r="W27" s="38">
        <f t="shared" si="14"/>
        <v>10</v>
      </c>
      <c r="X27" s="30">
        <f>VLOOKUP(W27,Punktezuordnung!$A$2:$B$52,2,FALSE())</f>
        <v>41</v>
      </c>
      <c r="Y27" s="39" cm="1">
        <f t="array" ref="Y27">IF(ISBLANK(ALS_2!$A$2),0,IF(ISBLANK(A27),0,IF((OR(EXACT(A27,ALS_2!$C$2:$C$104))),VLOOKUP(A27,ALS_2!$C$2:$I$104,4,FALSE()))))</f>
        <v>29</v>
      </c>
      <c r="Z27" s="38">
        <f t="shared" si="15"/>
        <v>17</v>
      </c>
      <c r="AA27" s="30">
        <f>VLOOKUP(Z27,Punktezuordnung!$A$2:$B$52,2,FALSE())</f>
        <v>34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16"/>
        <v>51</v>
      </c>
      <c r="AD27" s="30">
        <f>VLOOKUP(AC27,Punktezuordnung!$A$2:$B$52,2,FALSE())</f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28"/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18"/>
        <v>51</v>
      </c>
      <c r="AJ27" s="30">
        <f>VLOOKUP(AI27,Punktezuordnung!$A$2:$B$52,2,FALSE())</f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 t="shared" si="19"/>
        <v>51</v>
      </c>
      <c r="AM27" s="30">
        <f>VLOOKUP(AL27,Punktezuordnung!$A$2:$B$52,2,FALSE())</f>
        <v>0</v>
      </c>
      <c r="AN27" s="40" t="b">
        <f t="array" ref="AN27">IF(ISBLANK(NIA_1!$A$2),1000,IF(ISBLANK(A27),1000,IF((OR(EXACT(A27,NIA_1!$C$2:$C$200))),VLOOKUP(A27,NIA_1!$C$2:$I$200,4,FALSE()))))</f>
        <v>0</v>
      </c>
      <c r="AO27" s="38">
        <f t="shared" si="20"/>
        <v>51</v>
      </c>
      <c r="AP27" s="70">
        <f>VLOOKUP(AO27,[1]Punktezuordnung!$A$2:$B$52,2,FALSE())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 t="shared" si="21"/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22"/>
        <v>51</v>
      </c>
      <c r="AV27" s="30">
        <f>VLOOKUP(AU27,Punktezuordnung!$A$2:$B$52,2,FALSE())</f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23"/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24"/>
        <v>51</v>
      </c>
      <c r="BB27" s="30">
        <f>VLOOKUP(BA27,Punktezuordnung!$A$2:$B$52,2,FALSE())</f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25"/>
        <v>51</v>
      </c>
      <c r="BE27" s="30">
        <f>VLOOKUP(BD27,Punktezuordnung!$A$2:$B$52,2,FALSE())</f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26"/>
        <v>51</v>
      </c>
      <c r="BH27" s="30">
        <f>VLOOKUP(BG27,Punktezuordnung!$A$2:$B$52,2,FALSE())</f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27"/>
        <v>51</v>
      </c>
      <c r="BK27" s="30">
        <f>VLOOKUP(BJ27,Punktezuordnung!$A$2:$B$52,2,FALSE())</f>
        <v>0</v>
      </c>
    </row>
    <row r="28" spans="1:63" x14ac:dyDescent="0.3">
      <c r="A28" s="56" t="s">
        <v>483</v>
      </c>
      <c r="B28" s="56" t="s">
        <v>22</v>
      </c>
      <c r="C28" s="56">
        <v>2018</v>
      </c>
      <c r="D28" s="56" t="s">
        <v>408</v>
      </c>
      <c r="E28" s="38">
        <f t="shared" si="0"/>
        <v>24</v>
      </c>
      <c r="F28" s="30">
        <f>SUM(LARGE(H28:U28,{1;2;3;4;5;6;7;8;9}))</f>
        <v>75</v>
      </c>
      <c r="G28" s="49">
        <f t="shared" si="1"/>
        <v>2</v>
      </c>
      <c r="H28" s="50">
        <f t="shared" si="2"/>
        <v>0</v>
      </c>
      <c r="I28" s="45">
        <f t="shared" si="3"/>
        <v>0</v>
      </c>
      <c r="J28" s="50">
        <f t="shared" si="4"/>
        <v>0</v>
      </c>
      <c r="K28" s="45">
        <f t="shared" si="5"/>
        <v>0</v>
      </c>
      <c r="L28" s="33">
        <f t="shared" si="6"/>
        <v>0</v>
      </c>
      <c r="M28" s="34">
        <f t="shared" si="7"/>
        <v>0</v>
      </c>
      <c r="N28" s="51">
        <f t="shared" si="8"/>
        <v>31</v>
      </c>
      <c r="O28" s="36">
        <f t="shared" si="9"/>
        <v>44</v>
      </c>
      <c r="P28" s="50">
        <f t="shared" si="10"/>
        <v>0</v>
      </c>
      <c r="Q28" s="45">
        <f t="shared" si="11"/>
        <v>0</v>
      </c>
      <c r="R28" s="50"/>
      <c r="S28" s="45"/>
      <c r="T28" s="50">
        <f t="shared" si="12"/>
        <v>0</v>
      </c>
      <c r="U28" s="45">
        <f t="shared" si="13"/>
        <v>0</v>
      </c>
      <c r="V28" s="37" t="b">
        <f t="array" ref="V28">IF(ISBLANK(ALS_1!$A$2),100,IF(ISBLANK(A28),100,IF((OR(EXACT(A28,ALS_1!$C$2:$C$104))),VLOOKUP(A28,ALS_1!$C$2:$I$104,4,FALSE()))))</f>
        <v>0</v>
      </c>
      <c r="W28" s="38">
        <f t="shared" si="14"/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IF(ISBLANK(ALS_2!$A$2),0,IF(ISBLANK(A28),0,IF((OR(EXACT(A28,ALS_2!$C$2:$C$104))),VLOOKUP(A28,ALS_2!$C$2:$I$104,4,FALSE()))))</f>
        <v>0</v>
      </c>
      <c r="Z28" s="38">
        <f t="shared" si="15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16"/>
        <v>51</v>
      </c>
      <c r="AD28" s="30">
        <f>VLOOKUP(AC28,Punktezuordnung!$A$2:$B$52,2,FALSE())</f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28"/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18"/>
        <v>51</v>
      </c>
      <c r="AJ28" s="30">
        <f>VLOOKUP(AI28,Punktezuordnung!$A$2:$B$52,2,FALSE())</f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 t="shared" si="19"/>
        <v>51</v>
      </c>
      <c r="AM28" s="30">
        <f>VLOOKUP(AL28,Punktezuordnung!$A$2:$B$52,2,FALSE())</f>
        <v>0</v>
      </c>
      <c r="AN28" s="40">
        <f t="array" ref="AN28">IF(ISBLANK(NIA_1!$A$2),1000,IF(ISBLANK(A28),1000,IF((OR(EXACT(A28,NIA_1!$C$2:$C$200))),VLOOKUP(A28,NIA_1!$C$2:$I$200,4,FALSE()))))</f>
        <v>451.3</v>
      </c>
      <c r="AO28" s="38">
        <f t="shared" si="20"/>
        <v>20</v>
      </c>
      <c r="AP28" s="70">
        <f>VLOOKUP(AO28,[1]Punktezuordnung!$A$2:$B$52,2,FALSE())</f>
        <v>31</v>
      </c>
      <c r="AQ28" s="46">
        <f t="array" ref="AQ28">IF(ISBLANK(NIA_2!$A$2),0,IF(ISBLANK(A28),0,IF((OR(EXACT(A28,NIA_2!$C$2:$C$200))),VLOOKUP(A28,NIA_2!$C$2:$I$200,4,FALSE()))))</f>
        <v>30</v>
      </c>
      <c r="AR28" s="38">
        <f t="shared" si="21"/>
        <v>7</v>
      </c>
      <c r="AS28" s="30">
        <f>VLOOKUP(AR28,Punktezuordnung!$A$2:$B$52,2,FALSE())</f>
        <v>44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22"/>
        <v>51</v>
      </c>
      <c r="AV28" s="30">
        <f>VLOOKUP(AU28,Punktezuordnung!$A$2:$B$52,2,FALSE())</f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23"/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24"/>
        <v>51</v>
      </c>
      <c r="BB28" s="30">
        <f>VLOOKUP(BA28,Punktezuordnung!$A$2:$B$52,2,FALSE())</f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25"/>
        <v>51</v>
      </c>
      <c r="BE28" s="30">
        <f>VLOOKUP(BD28,Punktezuordnung!$A$2:$B$52,2,FALSE())</f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26"/>
        <v>51</v>
      </c>
      <c r="BH28" s="30">
        <f>VLOOKUP(BG28,Punktezuordnung!$A$2:$B$52,2,FALSE())</f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27"/>
        <v>51</v>
      </c>
      <c r="BK28" s="30">
        <f>VLOOKUP(BJ28,Punktezuordnung!$A$2:$B$52,2,FALSE())</f>
        <v>0</v>
      </c>
    </row>
    <row r="29" spans="1:63" x14ac:dyDescent="0.3">
      <c r="A29" s="28" t="s">
        <v>390</v>
      </c>
      <c r="B29" s="28" t="s">
        <v>22</v>
      </c>
      <c r="C29" s="28">
        <v>2018</v>
      </c>
      <c r="D29" s="28" t="s">
        <v>408</v>
      </c>
      <c r="E29" s="38">
        <f t="shared" si="0"/>
        <v>26</v>
      </c>
      <c r="F29" s="30">
        <f>SUM(LARGE(H29:U29,{1;2;3;4;5;6;7;8;9}))</f>
        <v>73</v>
      </c>
      <c r="G29" s="49">
        <f t="shared" si="1"/>
        <v>2</v>
      </c>
      <c r="H29" s="50">
        <f t="shared" si="2"/>
        <v>35</v>
      </c>
      <c r="I29" s="45">
        <f t="shared" si="3"/>
        <v>38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0</v>
      </c>
      <c r="O29" s="36">
        <f t="shared" si="9"/>
        <v>0</v>
      </c>
      <c r="P29" s="50">
        <f t="shared" si="10"/>
        <v>0</v>
      </c>
      <c r="Q29" s="45">
        <f t="shared" si="11"/>
        <v>0</v>
      </c>
      <c r="R29" s="50"/>
      <c r="S29" s="45"/>
      <c r="T29" s="50">
        <f t="shared" si="12"/>
        <v>0</v>
      </c>
      <c r="U29" s="45">
        <f t="shared" si="13"/>
        <v>0</v>
      </c>
      <c r="V29" s="37">
        <f t="array" ref="V29">IF(ISBLANK(ALS_1!$A$2),100,IF(ISBLANK(A29),100,IF((OR(EXACT(A29,ALS_1!$C$2:$C$104))),VLOOKUP(A29,ALS_1!$C$2:$I$104,4,FALSE()))))</f>
        <v>8.25</v>
      </c>
      <c r="W29" s="38">
        <f t="shared" si="14"/>
        <v>16</v>
      </c>
      <c r="X29" s="30">
        <f>VLOOKUP(W29,Punktezuordnung!$A$2:$B$52,2,FALSE())</f>
        <v>35</v>
      </c>
      <c r="Y29" s="39" cm="1">
        <f t="array" ref="Y29">IF(ISBLANK(ALS_2!$A$2),0,IF(ISBLANK(A29),0,IF((OR(EXACT(A29,ALS_2!$C$2:$C$104))),VLOOKUP(A29,ALS_2!$C$2:$I$104,4,FALSE()))))</f>
        <v>32</v>
      </c>
      <c r="Z29" s="38">
        <f t="shared" si="15"/>
        <v>13</v>
      </c>
      <c r="AA29" s="30">
        <f>VLOOKUP(Z29,Punktezuordnung!$A$2:$B$52,2,FALSE())</f>
        <v>38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16"/>
        <v>51</v>
      </c>
      <c r="AD29" s="30">
        <f>VLOOKUP(AC29,Punktezuordnung!$A$2:$B$52,2,FALSE())</f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28"/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18"/>
        <v>51</v>
      </c>
      <c r="AJ29" s="30">
        <f>VLOOKUP(AI29,Punktezuordnung!$A$2:$B$52,2,FALSE())</f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 t="shared" si="19"/>
        <v>51</v>
      </c>
      <c r="AM29" s="30">
        <f>VLOOKUP(AL29,Punktezuordnung!$A$2:$B$52,2,FALSE())</f>
        <v>0</v>
      </c>
      <c r="AN29" s="40" t="b">
        <f t="array" ref="AN29">IF(ISBLANK(NIA_1!$A$2),1000,IF(ISBLANK(A29),1000,IF((OR(EXACT(A29,NIA_1!$C$2:$C$200))),VLOOKUP(A29,NIA_1!$C$2:$I$200,4,FALSE()))))</f>
        <v>0</v>
      </c>
      <c r="AO29" s="38">
        <f t="shared" si="20"/>
        <v>51</v>
      </c>
      <c r="AP29" s="70">
        <f>VLOOKUP(AO29,[1]Punktezuordnung!$A$2:$B$52,2,FALSE())</f>
        <v>0</v>
      </c>
      <c r="AQ29" s="46" t="b">
        <f t="array" ref="AQ29">IF(ISBLANK(NIA_2!$A$2),0,IF(ISBLANK(A29),0,IF((OR(EXACT(A29,NIA_2!$C$2:$C$200))),VLOOKUP(A29,NIA_2!$C$2:$I$200,4,FALSE()))))</f>
        <v>0</v>
      </c>
      <c r="AR29" s="38">
        <f t="shared" si="21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22"/>
        <v>51</v>
      </c>
      <c r="AV29" s="30">
        <f>VLOOKUP(AU29,Punktezuordnung!$A$2:$B$52,2,FALSE())</f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23"/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4"/>
        <v>51</v>
      </c>
      <c r="BB29" s="30">
        <f>VLOOKUP(BA29,Punktezuordnung!$A$2:$B$52,2,FALSE())</f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5"/>
        <v>51</v>
      </c>
      <c r="BE29" s="30">
        <f>VLOOKUP(BD29,Punktezuordnung!$A$2:$B$52,2,FALSE())</f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26"/>
        <v>51</v>
      </c>
      <c r="BH29" s="30">
        <f>VLOOKUP(BG29,Punktezuordnung!$A$2:$B$52,2,FALSE())</f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27"/>
        <v>51</v>
      </c>
      <c r="BK29" s="30">
        <f>VLOOKUP(BJ29,Punktezuordnung!$A$2:$B$52,2,FALSE())</f>
        <v>0</v>
      </c>
    </row>
    <row r="30" spans="1:63" x14ac:dyDescent="0.3">
      <c r="A30" s="56" t="s">
        <v>473</v>
      </c>
      <c r="B30" s="56" t="s">
        <v>22</v>
      </c>
      <c r="C30" s="56">
        <v>2018</v>
      </c>
      <c r="D30" s="56" t="s">
        <v>412</v>
      </c>
      <c r="E30" s="38">
        <f t="shared" si="0"/>
        <v>27</v>
      </c>
      <c r="F30" s="30">
        <f>SUM(LARGE(H30:U30,{1;2;3;4;5;6;7;8;9}))</f>
        <v>72</v>
      </c>
      <c r="G30" s="49">
        <f t="shared" si="1"/>
        <v>2</v>
      </c>
      <c r="H30" s="50">
        <f t="shared" si="2"/>
        <v>0</v>
      </c>
      <c r="I30" s="45">
        <f t="shared" si="3"/>
        <v>0</v>
      </c>
      <c r="J30" s="50">
        <f t="shared" si="4"/>
        <v>0</v>
      </c>
      <c r="K30" s="45">
        <f t="shared" si="5"/>
        <v>0</v>
      </c>
      <c r="L30" s="33">
        <f t="shared" si="6"/>
        <v>0</v>
      </c>
      <c r="M30" s="34">
        <f t="shared" si="7"/>
        <v>0</v>
      </c>
      <c r="N30" s="51">
        <f t="shared" si="8"/>
        <v>41</v>
      </c>
      <c r="O30" s="36">
        <f t="shared" si="9"/>
        <v>31</v>
      </c>
      <c r="P30" s="50">
        <f t="shared" si="10"/>
        <v>0</v>
      </c>
      <c r="Q30" s="45">
        <f t="shared" si="11"/>
        <v>0</v>
      </c>
      <c r="R30" s="50"/>
      <c r="S30" s="45"/>
      <c r="T30" s="50">
        <f t="shared" si="12"/>
        <v>0</v>
      </c>
      <c r="U30" s="45">
        <f t="shared" si="13"/>
        <v>0</v>
      </c>
      <c r="V30" s="37" t="b">
        <f t="array" ref="V30">IF(ISBLANK(ALS_1!$A$2),100,IF(ISBLANK(A30),100,IF((OR(EXACT(A30,ALS_1!$C$2:$C$104))),VLOOKUP(A30,ALS_1!$C$2:$I$104,4,FALSE()))))</f>
        <v>0</v>
      </c>
      <c r="W30" s="38">
        <f t="shared" si="14"/>
        <v>51</v>
      </c>
      <c r="X30" s="30">
        <f>VLOOKUP(W30,Punktezuordnung!$A$2:$B$52,2,FALSE())</f>
        <v>0</v>
      </c>
      <c r="Y30" s="39" t="b" cm="1">
        <f t="array" ref="Y30">IF(ISBLANK(ALS_2!$A$2),0,IF(ISBLANK(A30),0,IF((OR(EXACT(A30,ALS_2!$C$2:$C$104))),VLOOKUP(A30,ALS_2!$C$2:$I$104,4,FALSE()))))</f>
        <v>0</v>
      </c>
      <c r="Z30" s="38">
        <f t="shared" si="15"/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16"/>
        <v>51</v>
      </c>
      <c r="AD30" s="30">
        <f>VLOOKUP(AC30,Punktezuordnung!$A$2:$B$52,2,FALSE())</f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28"/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18"/>
        <v>51</v>
      </c>
      <c r="AJ30" s="30">
        <f>VLOOKUP(AI30,Punktezuordnung!$A$2:$B$52,2,FALSE())</f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 t="shared" si="19"/>
        <v>51</v>
      </c>
      <c r="AM30" s="30">
        <f>VLOOKUP(AL30,Punktezuordnung!$A$2:$B$52,2,FALSE())</f>
        <v>0</v>
      </c>
      <c r="AN30" s="40">
        <f t="array" ref="AN30">IF(ISBLANK(NIA_1!$A$2),1000,IF(ISBLANK(A30),1000,IF((OR(EXACT(A30,NIA_1!$C$2:$C$200))),VLOOKUP(A30,NIA_1!$C$2:$I$200,4,FALSE()))))</f>
        <v>295</v>
      </c>
      <c r="AO30" s="38">
        <f t="shared" si="20"/>
        <v>10</v>
      </c>
      <c r="AP30" s="70">
        <f>VLOOKUP(AO30,[1]Punktezuordnung!$A$2:$B$52,2,FALSE())</f>
        <v>41</v>
      </c>
      <c r="AQ30" s="46">
        <f t="array" ref="AQ30">IF(ISBLANK(NIA_2!$A$2),0,IF(ISBLANK(A30),0,IF((OR(EXACT(A30,NIA_2!$C$2:$C$200))),VLOOKUP(A30,NIA_2!$C$2:$I$200,4,FALSE()))))</f>
        <v>11</v>
      </c>
      <c r="AR30" s="38">
        <f t="shared" si="21"/>
        <v>20</v>
      </c>
      <c r="AS30" s="30">
        <f>VLOOKUP(AR30,Punktezuordnung!$A$2:$B$52,2,FALSE())</f>
        <v>31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22"/>
        <v>51</v>
      </c>
      <c r="AV30" s="30">
        <f>VLOOKUP(AU30,Punktezuordnung!$A$2:$B$52,2,FALSE())</f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23"/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24"/>
        <v>51</v>
      </c>
      <c r="BB30" s="30">
        <f>VLOOKUP(BA30,Punktezuordnung!$A$2:$B$52,2,FALSE())</f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25"/>
        <v>51</v>
      </c>
      <c r="BE30" s="30">
        <f>VLOOKUP(BD30,Punktezuordnung!$A$2:$B$52,2,FALSE())</f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26"/>
        <v>51</v>
      </c>
      <c r="BH30" s="30">
        <f>VLOOKUP(BG30,Punktezuordnung!$A$2:$B$52,2,FALSE())</f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27"/>
        <v>51</v>
      </c>
      <c r="BK30" s="30">
        <f>VLOOKUP(BJ30,Punktezuordnung!$A$2:$B$52,2,FALSE())</f>
        <v>0</v>
      </c>
    </row>
    <row r="31" spans="1:63" x14ac:dyDescent="0.3">
      <c r="A31" s="28" t="s">
        <v>400</v>
      </c>
      <c r="B31" s="28" t="s">
        <v>22</v>
      </c>
      <c r="C31" s="28">
        <v>2018</v>
      </c>
      <c r="D31" s="28" t="s">
        <v>405</v>
      </c>
      <c r="E31" s="38">
        <f t="shared" si="0"/>
        <v>28</v>
      </c>
      <c r="F31" s="30">
        <f>SUM(LARGE(H31:U31,{1;2;3;4;5;6;7;8;9}))</f>
        <v>71</v>
      </c>
      <c r="G31" s="49">
        <f t="shared" si="1"/>
        <v>2</v>
      </c>
      <c r="H31" s="50">
        <f t="shared" si="2"/>
        <v>24</v>
      </c>
      <c r="I31" s="45">
        <f t="shared" si="3"/>
        <v>47</v>
      </c>
      <c r="J31" s="50">
        <f t="shared" si="4"/>
        <v>0</v>
      </c>
      <c r="K31" s="45">
        <f t="shared" si="5"/>
        <v>0</v>
      </c>
      <c r="L31" s="33">
        <f t="shared" si="6"/>
        <v>0</v>
      </c>
      <c r="M31" s="34">
        <f t="shared" si="7"/>
        <v>0</v>
      </c>
      <c r="N31" s="51">
        <f t="shared" si="8"/>
        <v>0</v>
      </c>
      <c r="O31" s="36">
        <f t="shared" si="9"/>
        <v>0</v>
      </c>
      <c r="P31" s="50">
        <f t="shared" si="10"/>
        <v>0</v>
      </c>
      <c r="Q31" s="45">
        <f t="shared" si="11"/>
        <v>0</v>
      </c>
      <c r="R31" s="50"/>
      <c r="S31" s="45"/>
      <c r="T31" s="50">
        <f t="shared" si="12"/>
        <v>0</v>
      </c>
      <c r="U31" s="45">
        <f t="shared" si="13"/>
        <v>0</v>
      </c>
      <c r="V31" s="37">
        <f t="array" ref="V31">IF(ISBLANK(ALS_1!$A$2),100,IF(ISBLANK(A31),100,IF((OR(EXACT(A31,ALS_1!$C$2:$C$104))),VLOOKUP(A31,ALS_1!$C$2:$I$104,4,FALSE()))))</f>
        <v>8.9499999999999993</v>
      </c>
      <c r="W31" s="38">
        <f t="shared" si="14"/>
        <v>27</v>
      </c>
      <c r="X31" s="30">
        <f>VLOOKUP(W31,Punktezuordnung!$A$2:$B$52,2,FALSE())</f>
        <v>24</v>
      </c>
      <c r="Y31" s="39" cm="1">
        <f t="array" ref="Y31">IF(ISBLANK(ALS_2!$A$2),0,IF(ISBLANK(A31),0,IF((OR(EXACT(A31,ALS_2!$C$2:$C$104))),VLOOKUP(A31,ALS_2!$C$2:$I$104,4,FALSE()))))</f>
        <v>40</v>
      </c>
      <c r="Z31" s="38">
        <f t="shared" si="15"/>
        <v>4</v>
      </c>
      <c r="AA31" s="30">
        <f>VLOOKUP(Z31,Punktezuordnung!$A$2:$B$52,2,FALSE())</f>
        <v>47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16"/>
        <v>51</v>
      </c>
      <c r="AD31" s="30">
        <f>VLOOKUP(AC31,Punktezuordnung!$A$2:$B$52,2,FALSE())</f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28"/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18"/>
        <v>51</v>
      </c>
      <c r="AJ31" s="30">
        <f>VLOOKUP(AI31,Punktezuordnung!$A$2:$B$52,2,FALSE())</f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 t="shared" si="19"/>
        <v>51</v>
      </c>
      <c r="AM31" s="30">
        <f>VLOOKUP(AL31,Punktezuordnung!$A$2:$B$52,2,FALSE())</f>
        <v>0</v>
      </c>
      <c r="AN31" s="40" t="b">
        <f t="array" ref="AN31">IF(ISBLANK(NIA_1!$A$2),1000,IF(ISBLANK(A31),1000,IF((OR(EXACT(A31,NIA_1!$C$2:$C$200))),VLOOKUP(A31,NIA_1!$C$2:$I$200,4,FALSE()))))</f>
        <v>0</v>
      </c>
      <c r="AO31" s="38">
        <f t="shared" si="20"/>
        <v>51</v>
      </c>
      <c r="AP31" s="70">
        <f>VLOOKUP(AO31,[1]Punktezuordnung!$A$2:$B$52,2,FALSE())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 t="shared" si="21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22"/>
        <v>51</v>
      </c>
      <c r="AV31" s="30">
        <f>VLOOKUP(AU31,Punktezuordnung!$A$2:$B$52,2,FALSE())</f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23"/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24"/>
        <v>51</v>
      </c>
      <c r="BB31" s="30">
        <f>VLOOKUP(BA31,Punktezuordnung!$A$2:$B$52,2,FALSE())</f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25"/>
        <v>51</v>
      </c>
      <c r="BE31" s="30">
        <f>VLOOKUP(BD31,Punktezuordnung!$A$2:$B$52,2,FALSE())</f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26"/>
        <v>51</v>
      </c>
      <c r="BH31" s="30">
        <f>VLOOKUP(BG31,Punktezuordnung!$A$2:$B$52,2,FALSE())</f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27"/>
        <v>51</v>
      </c>
      <c r="BK31" s="30">
        <f>VLOOKUP(BJ31,Punktezuordnung!$A$2:$B$52,2,FALSE())</f>
        <v>0</v>
      </c>
    </row>
    <row r="32" spans="1:63" x14ac:dyDescent="0.3">
      <c r="A32" s="28" t="s">
        <v>387</v>
      </c>
      <c r="B32" s="28" t="s">
        <v>22</v>
      </c>
      <c r="C32" s="28">
        <v>2018</v>
      </c>
      <c r="D32" s="28" t="s">
        <v>405</v>
      </c>
      <c r="E32" s="38">
        <f t="shared" si="0"/>
        <v>29</v>
      </c>
      <c r="F32" s="30">
        <f>SUM(LARGE(H32:U32,{1;2;3;4;5;6;7;8;9}))</f>
        <v>69</v>
      </c>
      <c r="G32" s="49">
        <f t="shared" si="1"/>
        <v>2</v>
      </c>
      <c r="H32" s="50">
        <f t="shared" si="2"/>
        <v>38</v>
      </c>
      <c r="I32" s="45">
        <f t="shared" si="3"/>
        <v>31</v>
      </c>
      <c r="J32" s="50">
        <f t="shared" si="4"/>
        <v>0</v>
      </c>
      <c r="K32" s="45">
        <f t="shared" si="5"/>
        <v>0</v>
      </c>
      <c r="L32" s="33">
        <f t="shared" si="6"/>
        <v>0</v>
      </c>
      <c r="M32" s="34">
        <f t="shared" si="7"/>
        <v>0</v>
      </c>
      <c r="N32" s="51">
        <f t="shared" si="8"/>
        <v>0</v>
      </c>
      <c r="O32" s="36">
        <f t="shared" si="9"/>
        <v>0</v>
      </c>
      <c r="P32" s="50">
        <f t="shared" si="10"/>
        <v>0</v>
      </c>
      <c r="Q32" s="45">
        <f t="shared" si="11"/>
        <v>0</v>
      </c>
      <c r="R32" s="50"/>
      <c r="S32" s="45"/>
      <c r="T32" s="50">
        <f t="shared" si="12"/>
        <v>0</v>
      </c>
      <c r="U32" s="45">
        <f t="shared" si="13"/>
        <v>0</v>
      </c>
      <c r="V32" s="37">
        <f t="array" ref="V32">IF(ISBLANK(ALS_1!$A$2),100,IF(ISBLANK(A32),100,IF((OR(EXACT(A32,ALS_1!$C$2:$C$104))),VLOOKUP(A32,ALS_1!$C$2:$I$104,4,FALSE()))))</f>
        <v>8.15</v>
      </c>
      <c r="W32" s="38">
        <f t="shared" si="14"/>
        <v>13</v>
      </c>
      <c r="X32" s="30">
        <f>VLOOKUP(W32,Punktezuordnung!$A$2:$B$52,2,FALSE())</f>
        <v>38</v>
      </c>
      <c r="Y32" s="39" cm="1">
        <f t="array" ref="Y32">IF(ISBLANK(ALS_2!$A$2),0,IF(ISBLANK(A32),0,IF((OR(EXACT(A32,ALS_2!$C$2:$C$104))),VLOOKUP(A32,ALS_2!$C$2:$I$104,4,FALSE()))))</f>
        <v>27</v>
      </c>
      <c r="Z32" s="38">
        <f t="shared" si="15"/>
        <v>20</v>
      </c>
      <c r="AA32" s="30">
        <f>VLOOKUP(Z32,Punktezuordnung!$A$2:$B$52,2,FALSE())</f>
        <v>31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16"/>
        <v>51</v>
      </c>
      <c r="AD32" s="30">
        <f>VLOOKUP(AC32,Punktezuordnung!$A$2:$B$52,2,FALSE())</f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28"/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18"/>
        <v>51</v>
      </c>
      <c r="AJ32" s="30">
        <f>VLOOKUP(AI32,Punktezuordnung!$A$2:$B$52,2,FALSE())</f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 t="shared" si="19"/>
        <v>51</v>
      </c>
      <c r="AM32" s="30">
        <f>VLOOKUP(AL32,Punktezuordnung!$A$2:$B$52,2,FALSE())</f>
        <v>0</v>
      </c>
      <c r="AN32" s="40" t="b">
        <f t="array" ref="AN32">IF(ISBLANK(NIA_1!$A$2),1000,IF(ISBLANK(A32),1000,IF((OR(EXACT(A32,NIA_1!$C$2:$C$200))),VLOOKUP(A32,NIA_1!$C$2:$I$200,4,FALSE()))))</f>
        <v>0</v>
      </c>
      <c r="AO32" s="38">
        <f t="shared" si="20"/>
        <v>51</v>
      </c>
      <c r="AP32" s="70">
        <f>VLOOKUP(AO32,[1]Punktezuordnung!$A$2:$B$52,2,FALSE())</f>
        <v>0</v>
      </c>
      <c r="AQ32" s="46" t="b">
        <f t="array" ref="AQ32">IF(ISBLANK(NIA_2!$A$2),0,IF(ISBLANK(A32),0,IF((OR(EXACT(A32,NIA_2!$C$2:$C$200))),VLOOKUP(A32,NIA_2!$C$2:$I$200,4,FALSE()))))</f>
        <v>0</v>
      </c>
      <c r="AR32" s="38">
        <f t="shared" si="21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22"/>
        <v>51</v>
      </c>
      <c r="AV32" s="30">
        <f>VLOOKUP(AU32,Punktezuordnung!$A$2:$B$52,2,FALSE())</f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23"/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24"/>
        <v>51</v>
      </c>
      <c r="BB32" s="30">
        <f>VLOOKUP(BA32,Punktezuordnung!$A$2:$B$52,2,FALSE())</f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25"/>
        <v>51</v>
      </c>
      <c r="BE32" s="30">
        <f>VLOOKUP(BD32,Punktezuordnung!$A$2:$B$52,2,FALSE())</f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26"/>
        <v>51</v>
      </c>
      <c r="BH32" s="30">
        <f>VLOOKUP(BG32,Punktezuordnung!$A$2:$B$52,2,FALSE())</f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27"/>
        <v>51</v>
      </c>
      <c r="BK32" s="30">
        <f>VLOOKUP(BJ32,Punktezuordnung!$A$2:$B$52,2,FALSE())</f>
        <v>0</v>
      </c>
    </row>
    <row r="33" spans="1:63" x14ac:dyDescent="0.3">
      <c r="A33" s="28" t="s">
        <v>402</v>
      </c>
      <c r="B33" s="28" t="s">
        <v>22</v>
      </c>
      <c r="C33" s="28">
        <v>2018</v>
      </c>
      <c r="D33" s="28" t="s">
        <v>404</v>
      </c>
      <c r="E33" s="38">
        <f t="shared" si="0"/>
        <v>30</v>
      </c>
      <c r="F33" s="30">
        <f>SUM(LARGE(H33:U33,{1;2;3;4;5;6;7;8;9}))</f>
        <v>63</v>
      </c>
      <c r="G33" s="49">
        <f t="shared" si="1"/>
        <v>2</v>
      </c>
      <c r="H33" s="50">
        <f t="shared" si="2"/>
        <v>22</v>
      </c>
      <c r="I33" s="45">
        <f t="shared" si="3"/>
        <v>41</v>
      </c>
      <c r="J33" s="50">
        <f t="shared" si="4"/>
        <v>0</v>
      </c>
      <c r="K33" s="45">
        <f t="shared" si="5"/>
        <v>0</v>
      </c>
      <c r="L33" s="33">
        <f t="shared" si="6"/>
        <v>0</v>
      </c>
      <c r="M33" s="34">
        <f t="shared" si="7"/>
        <v>0</v>
      </c>
      <c r="N33" s="51">
        <f t="shared" si="8"/>
        <v>0</v>
      </c>
      <c r="O33" s="36">
        <f t="shared" si="9"/>
        <v>0</v>
      </c>
      <c r="P33" s="50">
        <f t="shared" si="10"/>
        <v>0</v>
      </c>
      <c r="Q33" s="45">
        <f t="shared" si="11"/>
        <v>0</v>
      </c>
      <c r="R33" s="50"/>
      <c r="S33" s="45"/>
      <c r="T33" s="50">
        <f t="shared" si="12"/>
        <v>0</v>
      </c>
      <c r="U33" s="45">
        <f t="shared" si="13"/>
        <v>0</v>
      </c>
      <c r="V33" s="37">
        <f t="array" ref="V33">IF(ISBLANK(ALS_1!$A$2),100,IF(ISBLANK(A33),100,IF((OR(EXACT(A33,ALS_1!$C$2:$C$104))),VLOOKUP(A33,ALS_1!$C$2:$I$104,4,FALSE()))))</f>
        <v>9.0500000000000007</v>
      </c>
      <c r="W33" s="38">
        <f t="shared" si="14"/>
        <v>29</v>
      </c>
      <c r="X33" s="30">
        <f>VLOOKUP(W33,Punktezuordnung!$A$2:$B$52,2,FALSE())</f>
        <v>22</v>
      </c>
      <c r="Y33" s="39" cm="1">
        <f t="array" ref="Y33">IF(ISBLANK(ALS_2!$A$2),0,IF(ISBLANK(A33),0,IF((OR(EXACT(A33,ALS_2!$C$2:$C$104))),VLOOKUP(A33,ALS_2!$C$2:$I$104,4,FALSE()))))</f>
        <v>34</v>
      </c>
      <c r="Z33" s="38">
        <f t="shared" si="15"/>
        <v>10</v>
      </c>
      <c r="AA33" s="30">
        <f>VLOOKUP(Z33,Punktezuordnung!$A$2:$B$52,2,FALSE())</f>
        <v>41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16"/>
        <v>51</v>
      </c>
      <c r="AD33" s="30">
        <f>VLOOKUP(AC33,Punktezuordnung!$A$2:$B$52,2,FALSE())</f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28"/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18"/>
        <v>51</v>
      </c>
      <c r="AJ33" s="30">
        <f>VLOOKUP(AI33,Punktezuordnung!$A$2:$B$52,2,FALSE())</f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si="19"/>
        <v>51</v>
      </c>
      <c r="AM33" s="30">
        <f>VLOOKUP(AL33,Punktezuordnung!$A$2:$B$52,2,FALSE())</f>
        <v>0</v>
      </c>
      <c r="AN33" s="40" t="b">
        <f t="array" ref="AN33">IF(ISBLANK(NIA_1!$A$2),1000,IF(ISBLANK(A33),1000,IF((OR(EXACT(A33,NIA_1!$C$2:$C$200))),VLOOKUP(A33,NIA_1!$C$2:$I$200,4,FALSE()))))</f>
        <v>0</v>
      </c>
      <c r="AO33" s="38">
        <f t="shared" si="20"/>
        <v>51</v>
      </c>
      <c r="AP33" s="70">
        <f>VLOOKUP(AO33,[1]Punktezuordnung!$A$2:$B$52,2,FALSE())</f>
        <v>0</v>
      </c>
      <c r="AQ33" s="46" t="b">
        <f t="array" ref="AQ33">IF(ISBLANK(NIA_2!$A$2),0,IF(ISBLANK(A33),0,IF((OR(EXACT(A33,NIA_2!$C$2:$C$200))),VLOOKUP(A33,NIA_2!$C$2:$I$200,4,FALSE()))))</f>
        <v>0</v>
      </c>
      <c r="AR33" s="38">
        <f t="shared" si="21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22"/>
        <v>51</v>
      </c>
      <c r="AV33" s="30">
        <f>VLOOKUP(AU33,Punktezuordnung!$A$2:$B$52,2,FALSE())</f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23"/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24"/>
        <v>51</v>
      </c>
      <c r="BB33" s="30">
        <f>VLOOKUP(BA33,Punktezuordnung!$A$2:$B$52,2,FALSE())</f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25"/>
        <v>51</v>
      </c>
      <c r="BE33" s="30">
        <f>VLOOKUP(BD33,Punktezuordnung!$A$2:$B$52,2,FALSE())</f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26"/>
        <v>51</v>
      </c>
      <c r="BH33" s="30">
        <f>VLOOKUP(BG33,Punktezuordnung!$A$2:$B$52,2,FALSE())</f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27"/>
        <v>51</v>
      </c>
      <c r="BK33" s="30">
        <f>VLOOKUP(BJ33,Punktezuordnung!$A$2:$B$52,2,FALSE())</f>
        <v>0</v>
      </c>
    </row>
    <row r="34" spans="1:63" x14ac:dyDescent="0.3">
      <c r="A34" s="28" t="s">
        <v>401</v>
      </c>
      <c r="B34" s="28" t="s">
        <v>22</v>
      </c>
      <c r="C34" s="28">
        <v>2018</v>
      </c>
      <c r="D34" s="28" t="s">
        <v>406</v>
      </c>
      <c r="E34" s="38">
        <f t="shared" si="0"/>
        <v>31</v>
      </c>
      <c r="F34" s="30">
        <f>SUM(LARGE(H34:U34,{1;2;3;4;5;6;7;8;9}))</f>
        <v>61</v>
      </c>
      <c r="G34" s="49">
        <f t="shared" si="1"/>
        <v>2</v>
      </c>
      <c r="H34" s="50">
        <f t="shared" si="2"/>
        <v>23</v>
      </c>
      <c r="I34" s="45">
        <f t="shared" si="3"/>
        <v>38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0</v>
      </c>
      <c r="O34" s="36">
        <f t="shared" si="9"/>
        <v>0</v>
      </c>
      <c r="P34" s="50">
        <f t="shared" si="10"/>
        <v>0</v>
      </c>
      <c r="Q34" s="45">
        <f t="shared" si="11"/>
        <v>0</v>
      </c>
      <c r="R34" s="50"/>
      <c r="S34" s="45"/>
      <c r="T34" s="50">
        <f t="shared" si="12"/>
        <v>0</v>
      </c>
      <c r="U34" s="45">
        <f t="shared" si="13"/>
        <v>0</v>
      </c>
      <c r="V34" s="37">
        <f t="array" ref="V34">IF(ISBLANK(ALS_1!$A$2),100,IF(ISBLANK(A34),100,IF((OR(EXACT(A34,ALS_1!$C$2:$C$104))),VLOOKUP(A34,ALS_1!$C$2:$I$104,4,FALSE()))))</f>
        <v>9.01</v>
      </c>
      <c r="W34" s="38">
        <f t="shared" si="14"/>
        <v>28</v>
      </c>
      <c r="X34" s="30">
        <f>VLOOKUP(W34,Punktezuordnung!$A$2:$B$52,2,FALSE())</f>
        <v>23</v>
      </c>
      <c r="Y34" s="39" cm="1">
        <f t="array" ref="Y34">IF(ISBLANK(ALS_2!$A$2),0,IF(ISBLANK(A34),0,IF((OR(EXACT(A34,ALS_2!$C$2:$C$104))),VLOOKUP(A34,ALS_2!$C$2:$I$104,4,FALSE()))))</f>
        <v>32</v>
      </c>
      <c r="Z34" s="38">
        <f t="shared" si="15"/>
        <v>13</v>
      </c>
      <c r="AA34" s="30">
        <f>VLOOKUP(Z34,Punktezuordnung!$A$2:$B$52,2,FALSE())</f>
        <v>38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16"/>
        <v>51</v>
      </c>
      <c r="AD34" s="30">
        <f>VLOOKUP(AC34,Punktezuordnung!$A$2:$B$52,2,FALSE())</f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28"/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18"/>
        <v>51</v>
      </c>
      <c r="AJ34" s="30">
        <f>VLOOKUP(AI34,Punktezuordnung!$A$2:$B$52,2,FALSE())</f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19"/>
        <v>51</v>
      </c>
      <c r="AM34" s="30">
        <f>VLOOKUP(AL34,Punktezuordnung!$A$2:$B$52,2,FALSE())</f>
        <v>0</v>
      </c>
      <c r="AN34" s="40" t="b">
        <f t="array" ref="AN34">IF(ISBLANK(NIA_1!$A$2),1000,IF(ISBLANK(A34),1000,IF((OR(EXACT(A34,NIA_1!$C$2:$C$200))),VLOOKUP(A34,NIA_1!$C$2:$I$200,4,FALSE()))))</f>
        <v>0</v>
      </c>
      <c r="AO34" s="38">
        <f t="shared" si="20"/>
        <v>51</v>
      </c>
      <c r="AP34" s="70">
        <f>VLOOKUP(AO34,[1]Punktezuordnung!$A$2:$B$52,2,FALSE())</f>
        <v>0</v>
      </c>
      <c r="AQ34" s="46" t="b">
        <f t="array" ref="AQ34">IF(ISBLANK(NIA_2!$A$2),0,IF(ISBLANK(A34),0,IF((OR(EXACT(A34,NIA_2!$C$2:$C$200))),VLOOKUP(A34,NIA_2!$C$2:$I$200,4,FALSE()))))</f>
        <v>0</v>
      </c>
      <c r="AR34" s="38">
        <f t="shared" si="21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22"/>
        <v>51</v>
      </c>
      <c r="AV34" s="30">
        <f>VLOOKUP(AU34,Punktezuordnung!$A$2:$B$52,2,FALSE())</f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23"/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4"/>
        <v>51</v>
      </c>
      <c r="BB34" s="30">
        <f>VLOOKUP(BA34,Punktezuordnung!$A$2:$B$52,2,FALSE())</f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5"/>
        <v>51</v>
      </c>
      <c r="BE34" s="30">
        <f>VLOOKUP(BD34,Punktezuordnung!$A$2:$B$52,2,FALSE())</f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26"/>
        <v>51</v>
      </c>
      <c r="BH34" s="30">
        <f>VLOOKUP(BG34,Punktezuordnung!$A$2:$B$52,2,FALSE())</f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27"/>
        <v>51</v>
      </c>
      <c r="BK34" s="30">
        <f>VLOOKUP(BJ34,Punktezuordnung!$A$2:$B$52,2,FALSE())</f>
        <v>0</v>
      </c>
    </row>
    <row r="35" spans="1:63" x14ac:dyDescent="0.3">
      <c r="A35" s="28" t="s">
        <v>394</v>
      </c>
      <c r="B35" s="28" t="s">
        <v>22</v>
      </c>
      <c r="C35" s="28">
        <v>2018</v>
      </c>
      <c r="D35" s="28" t="s">
        <v>412</v>
      </c>
      <c r="E35" s="38">
        <f t="shared" si="0"/>
        <v>32</v>
      </c>
      <c r="F35" s="30">
        <f>SUM(LARGE(H35:U35,{1;2;3;4;5;6;7;8;9}))</f>
        <v>59</v>
      </c>
      <c r="G35" s="49">
        <f t="shared" si="1"/>
        <v>2</v>
      </c>
      <c r="H35" s="50">
        <f t="shared" si="2"/>
        <v>31</v>
      </c>
      <c r="I35" s="45">
        <f t="shared" si="3"/>
        <v>28</v>
      </c>
      <c r="J35" s="50">
        <f t="shared" si="4"/>
        <v>0</v>
      </c>
      <c r="K35" s="45">
        <f t="shared" si="5"/>
        <v>0</v>
      </c>
      <c r="L35" s="33">
        <f t="shared" si="6"/>
        <v>0</v>
      </c>
      <c r="M35" s="34">
        <f t="shared" si="7"/>
        <v>0</v>
      </c>
      <c r="N35" s="51">
        <f t="shared" si="8"/>
        <v>0</v>
      </c>
      <c r="O35" s="36">
        <f t="shared" si="9"/>
        <v>0</v>
      </c>
      <c r="P35" s="50">
        <f t="shared" si="10"/>
        <v>0</v>
      </c>
      <c r="Q35" s="45">
        <f t="shared" si="11"/>
        <v>0</v>
      </c>
      <c r="R35" s="50"/>
      <c r="S35" s="45"/>
      <c r="T35" s="50">
        <f t="shared" si="12"/>
        <v>0</v>
      </c>
      <c r="U35" s="45">
        <f t="shared" si="13"/>
        <v>0</v>
      </c>
      <c r="V35" s="37">
        <f t="array" ref="V35">IF(ISBLANK(ALS_1!$A$2),100,IF(ISBLANK(A35),100,IF((OR(EXACT(A35,ALS_1!$C$2:$C$104))),VLOOKUP(A35,ALS_1!$C$2:$I$104,4,FALSE()))))</f>
        <v>8.52</v>
      </c>
      <c r="W35" s="38">
        <f t="shared" si="14"/>
        <v>20</v>
      </c>
      <c r="X35" s="30">
        <f>VLOOKUP(W35,Punktezuordnung!$A$2:$B$52,2,FALSE())</f>
        <v>31</v>
      </c>
      <c r="Y35" s="39" cm="1">
        <f t="array" ref="Y35">IF(ISBLANK(ALS_2!$A$2),0,IF(ISBLANK(A35),0,IF((OR(EXACT(A35,ALS_2!$C$2:$C$104))),VLOOKUP(A35,ALS_2!$C$2:$I$104,4,FALSE()))))</f>
        <v>26</v>
      </c>
      <c r="Z35" s="38">
        <f t="shared" si="15"/>
        <v>23</v>
      </c>
      <c r="AA35" s="30">
        <f>VLOOKUP(Z35,Punktezuordnung!$A$2:$B$52,2,FALSE())</f>
        <v>28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16"/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28"/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18"/>
        <v>51</v>
      </c>
      <c r="AJ35" s="30">
        <f>VLOOKUP(AI35,Punktezuordnung!$A$2:$B$52,2,FALSE())</f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19"/>
        <v>51</v>
      </c>
      <c r="AM35" s="30">
        <f>VLOOKUP(AL35,Punktezuordnung!$A$2:$B$52,2,FALSE())</f>
        <v>0</v>
      </c>
      <c r="AN35" s="40" t="b">
        <f t="array" ref="AN35">IF(ISBLANK(NIA_1!$A$2),1000,IF(ISBLANK(A35),1000,IF((OR(EXACT(A35,NIA_1!$C$2:$C$200))),VLOOKUP(A35,NIA_1!$C$2:$I$200,4,FALSE()))))</f>
        <v>0</v>
      </c>
      <c r="AO35" s="38">
        <f t="shared" si="20"/>
        <v>51</v>
      </c>
      <c r="AP35" s="70">
        <f>VLOOKUP(AO35,[1]Punktezuordnung!$A$2:$B$52,2,FALSE())</f>
        <v>0</v>
      </c>
      <c r="AQ35" s="46" t="b">
        <f t="array" ref="AQ35">IF(ISBLANK(NIA_2!$A$2),0,IF(ISBLANK(A35),0,IF((OR(EXACT(A35,NIA_2!$C$2:$C$200))),VLOOKUP(A35,NIA_2!$C$2:$I$200,4,FALSE()))))</f>
        <v>0</v>
      </c>
      <c r="AR35" s="38">
        <f t="shared" si="21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22"/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23"/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24"/>
        <v>51</v>
      </c>
      <c r="BB35" s="30">
        <f>VLOOKUP(BA35,Punktezuordnung!$A$2:$B$52,2,FALSE())</f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25"/>
        <v>51</v>
      </c>
      <c r="BE35" s="30">
        <f>VLOOKUP(BD35,Punktezuordnung!$A$2:$B$52,2,FALSE())</f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26"/>
        <v>51</v>
      </c>
      <c r="BH35" s="30">
        <f>VLOOKUP(BG35,Punktezuordnung!$A$2:$B$52,2,FALSE())</f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27"/>
        <v>51</v>
      </c>
      <c r="BK35" s="30">
        <f>VLOOKUP(BJ35,Punktezuordnung!$A$2:$B$52,2,FALSE())</f>
        <v>0</v>
      </c>
    </row>
    <row r="36" spans="1:63" x14ac:dyDescent="0.3">
      <c r="A36" s="66" t="s">
        <v>396</v>
      </c>
      <c r="B36" s="28" t="s">
        <v>22</v>
      </c>
      <c r="C36" s="28">
        <v>2018</v>
      </c>
      <c r="D36" s="28" t="s">
        <v>405</v>
      </c>
      <c r="E36" s="38">
        <f t="shared" si="0"/>
        <v>33</v>
      </c>
      <c r="F36" s="30">
        <f>SUM(LARGE(H36:U36,{1;2;3;4;5;6;7;8;9}))</f>
        <v>57</v>
      </c>
      <c r="G36" s="49">
        <f t="shared" si="1"/>
        <v>2</v>
      </c>
      <c r="H36" s="50">
        <f t="shared" si="2"/>
        <v>29</v>
      </c>
      <c r="I36" s="45">
        <f t="shared" si="3"/>
        <v>28</v>
      </c>
      <c r="J36" s="50">
        <f t="shared" si="4"/>
        <v>0</v>
      </c>
      <c r="K36" s="45">
        <f t="shared" si="5"/>
        <v>0</v>
      </c>
      <c r="L36" s="33">
        <f t="shared" si="6"/>
        <v>0</v>
      </c>
      <c r="M36" s="34">
        <f t="shared" si="7"/>
        <v>0</v>
      </c>
      <c r="N36" s="51">
        <f t="shared" si="8"/>
        <v>0</v>
      </c>
      <c r="O36" s="36">
        <f t="shared" si="9"/>
        <v>0</v>
      </c>
      <c r="P36" s="50">
        <f t="shared" si="10"/>
        <v>0</v>
      </c>
      <c r="Q36" s="45">
        <f t="shared" si="11"/>
        <v>0</v>
      </c>
      <c r="R36" s="50"/>
      <c r="S36" s="45"/>
      <c r="T36" s="50">
        <f t="shared" si="12"/>
        <v>0</v>
      </c>
      <c r="U36" s="45">
        <f t="shared" si="13"/>
        <v>0</v>
      </c>
      <c r="V36" s="37">
        <f t="array" ref="V36">IF(ISBLANK(ALS_1!$A$2),100,IF(ISBLANK(A36),100,IF((OR(EXACT(A36,ALS_1!$C$2:$C$104))),VLOOKUP(A36,ALS_1!$C$2:$I$104,4,FALSE()))))</f>
        <v>8.64</v>
      </c>
      <c r="W36" s="38">
        <f t="shared" si="14"/>
        <v>22</v>
      </c>
      <c r="X36" s="30">
        <f>VLOOKUP(W36,Punktezuordnung!$A$2:$B$52,2,FALSE())</f>
        <v>29</v>
      </c>
      <c r="Y36" s="39" cm="1">
        <f t="array" ref="Y36">IF(ISBLANK(ALS_2!$A$2),0,IF(ISBLANK(A36),0,IF((OR(EXACT(A36,ALS_2!$C$2:$C$104))),VLOOKUP(A36,ALS_2!$C$2:$I$104,4,FALSE()))))</f>
        <v>26</v>
      </c>
      <c r="Z36" s="38">
        <f t="shared" si="15"/>
        <v>23</v>
      </c>
      <c r="AA36" s="30">
        <f>VLOOKUP(Z36,Punktezuordnung!$A$2:$B$52,2,FALSE())</f>
        <v>28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16"/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28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18"/>
        <v>51</v>
      </c>
      <c r="AJ36" s="30">
        <f>VLOOKUP(AI36,Punktezuordnung!$A$2:$B$52,2,FALSE())</f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19"/>
        <v>51</v>
      </c>
      <c r="AM36" s="30">
        <f>VLOOKUP(AL36,Punktezuordnung!$A$2:$B$52,2,FALSE())</f>
        <v>0</v>
      </c>
      <c r="AN36" s="40" t="b">
        <f t="array" ref="AN36">IF(ISBLANK(NIA_1!$A$2),1000,IF(ISBLANK(A36),1000,IF((OR(EXACT(A36,NIA_1!$C$2:$C$200))),VLOOKUP(A36,NIA_1!$C$2:$I$200,4,FALSE()))))</f>
        <v>0</v>
      </c>
      <c r="AO36" s="38">
        <f t="shared" si="20"/>
        <v>51</v>
      </c>
      <c r="AP36" s="70">
        <f>VLOOKUP(AO36,[1]Punktezuordnung!$A$2:$B$52,2,FALSE())</f>
        <v>0</v>
      </c>
      <c r="AQ36" s="46" t="b">
        <f t="array" ref="AQ36">IF(ISBLANK(NIA_2!$A$2),0,IF(ISBLANK(A36),0,IF((OR(EXACT(A36,NIA_2!$C$2:$C$200))),VLOOKUP(A36,NIA_2!$C$2:$I$200,4,FALSE()))))</f>
        <v>0</v>
      </c>
      <c r="AR36" s="38">
        <f t="shared" si="21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22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23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24"/>
        <v>51</v>
      </c>
      <c r="BB36" s="30">
        <f>VLOOKUP(BA36,Punktezuordnung!$A$2:$B$52,2,FALSE())</f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25"/>
        <v>51</v>
      </c>
      <c r="BE36" s="30">
        <f>VLOOKUP(BD36,Punktezuordnung!$A$2:$B$52,2,FALSE())</f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26"/>
        <v>51</v>
      </c>
      <c r="BH36" s="30">
        <f>VLOOKUP(BG36,Punktezuordnung!$A$2:$B$52,2,FALSE())</f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27"/>
        <v>51</v>
      </c>
      <c r="BK36" s="30">
        <f>VLOOKUP(BJ36,Punktezuordnung!$A$2:$B$52,2,FALSE())</f>
        <v>0</v>
      </c>
    </row>
    <row r="37" spans="1:63" x14ac:dyDescent="0.3">
      <c r="A37" s="28" t="s">
        <v>393</v>
      </c>
      <c r="B37" s="28" t="s">
        <v>22</v>
      </c>
      <c r="C37" s="28">
        <v>2018</v>
      </c>
      <c r="D37" s="28" t="s">
        <v>404</v>
      </c>
      <c r="E37" s="38">
        <f t="shared" si="0"/>
        <v>33</v>
      </c>
      <c r="F37" s="30">
        <f>SUM(LARGE(H37:U37,{1;2;3;4;5;6;7;8;9}))</f>
        <v>57</v>
      </c>
      <c r="G37" s="49">
        <f t="shared" si="1"/>
        <v>2</v>
      </c>
      <c r="H37" s="50">
        <f t="shared" si="2"/>
        <v>32</v>
      </c>
      <c r="I37" s="45">
        <f t="shared" si="3"/>
        <v>25</v>
      </c>
      <c r="J37" s="50">
        <f t="shared" si="4"/>
        <v>0</v>
      </c>
      <c r="K37" s="45">
        <f t="shared" si="5"/>
        <v>0</v>
      </c>
      <c r="L37" s="33">
        <f t="shared" si="6"/>
        <v>0</v>
      </c>
      <c r="M37" s="34">
        <f t="shared" si="7"/>
        <v>0</v>
      </c>
      <c r="N37" s="51">
        <f t="shared" si="8"/>
        <v>0</v>
      </c>
      <c r="O37" s="36">
        <f t="shared" si="9"/>
        <v>0</v>
      </c>
      <c r="P37" s="50">
        <f t="shared" si="10"/>
        <v>0</v>
      </c>
      <c r="Q37" s="45">
        <f t="shared" si="11"/>
        <v>0</v>
      </c>
      <c r="R37" s="50"/>
      <c r="S37" s="45"/>
      <c r="T37" s="50">
        <f t="shared" si="12"/>
        <v>0</v>
      </c>
      <c r="U37" s="45">
        <f t="shared" si="13"/>
        <v>0</v>
      </c>
      <c r="V37" s="37">
        <f t="array" ref="V37">IF(ISBLANK(ALS_1!$A$2),100,IF(ISBLANK(A37),100,IF((OR(EXACT(A37,ALS_1!$C$2:$C$104))),VLOOKUP(A37,ALS_1!$C$2:$I$104,4,FALSE()))))</f>
        <v>8.51</v>
      </c>
      <c r="W37" s="38">
        <f t="shared" si="14"/>
        <v>19</v>
      </c>
      <c r="X37" s="30">
        <f>VLOOKUP(W37,Punktezuordnung!$A$2:$B$52,2,FALSE())</f>
        <v>32</v>
      </c>
      <c r="Y37" s="39" cm="1">
        <f t="array" ref="Y37">IF(ISBLANK(ALS_2!$A$2),0,IF(ISBLANK(A37),0,IF((OR(EXACT(A37,ALS_2!$C$2:$C$104))),VLOOKUP(A37,ALS_2!$C$2:$I$104,4,FALSE()))))</f>
        <v>22</v>
      </c>
      <c r="Z37" s="38">
        <f t="shared" si="15"/>
        <v>26</v>
      </c>
      <c r="AA37" s="30">
        <f>VLOOKUP(Z37,Punktezuordnung!$A$2:$B$52,2,FALSE())</f>
        <v>25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16"/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28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18"/>
        <v>51</v>
      </c>
      <c r="AJ37" s="30">
        <f>VLOOKUP(AI37,Punktezuordnung!$A$2:$B$52,2,FALSE())</f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19"/>
        <v>51</v>
      </c>
      <c r="AM37" s="30">
        <f>VLOOKUP(AL37,Punktezuordnung!$A$2:$B$52,2,FALSE())</f>
        <v>0</v>
      </c>
      <c r="AN37" s="40" t="b">
        <f t="array" ref="AN37">IF(ISBLANK(NIA_1!$A$2),1000,IF(ISBLANK(A37),1000,IF((OR(EXACT(A37,NIA_1!$C$2:$C$200))),VLOOKUP(A37,NIA_1!$C$2:$I$200,4,FALSE()))))</f>
        <v>0</v>
      </c>
      <c r="AO37" s="38">
        <f t="shared" si="20"/>
        <v>51</v>
      </c>
      <c r="AP37" s="70">
        <f>VLOOKUP(AO37,[1]Punktezuordnung!$A$2:$B$52,2,FALSE())</f>
        <v>0</v>
      </c>
      <c r="AQ37" s="46" t="b">
        <f t="array" ref="AQ37">IF(ISBLANK(NIA_2!$A$2),0,IF(ISBLANK(A37),0,IF((OR(EXACT(A37,NIA_2!$C$2:$C$200))),VLOOKUP(A37,NIA_2!$C$2:$I$200,4,FALSE()))))</f>
        <v>0</v>
      </c>
      <c r="AR37" s="38">
        <f t="shared" si="21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22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23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24"/>
        <v>51</v>
      </c>
      <c r="BB37" s="30">
        <f>VLOOKUP(BA37,Punktezuordnung!$A$2:$B$52,2,FALSE())</f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25"/>
        <v>51</v>
      </c>
      <c r="BE37" s="30">
        <f>VLOOKUP(BD37,Punktezuordnung!$A$2:$B$52,2,FALSE())</f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26"/>
        <v>51</v>
      </c>
      <c r="BH37" s="30">
        <f>VLOOKUP(BG37,Punktezuordnung!$A$2:$B$52,2,FALSE())</f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27"/>
        <v>51</v>
      </c>
      <c r="BK37" s="30">
        <f>VLOOKUP(BJ37,Punktezuordnung!$A$2:$B$52,2,FALSE())</f>
        <v>0</v>
      </c>
    </row>
    <row r="38" spans="1:63" x14ac:dyDescent="0.3">
      <c r="A38" s="56" t="s">
        <v>403</v>
      </c>
      <c r="B38" s="56" t="s">
        <v>22</v>
      </c>
      <c r="C38" s="56">
        <v>2019</v>
      </c>
      <c r="D38" s="56" t="s">
        <v>409</v>
      </c>
      <c r="E38" s="38">
        <f t="shared" si="0"/>
        <v>35</v>
      </c>
      <c r="F38" s="30">
        <f>SUM(LARGE(H38:U38,{1;2;3;4;5;6;7;8;9}))</f>
        <v>48</v>
      </c>
      <c r="G38" s="49">
        <f t="shared" si="1"/>
        <v>2</v>
      </c>
      <c r="H38" s="50">
        <f t="shared" si="2"/>
        <v>25</v>
      </c>
      <c r="I38" s="45">
        <f t="shared" si="3"/>
        <v>23</v>
      </c>
      <c r="J38" s="50">
        <f t="shared" si="4"/>
        <v>0</v>
      </c>
      <c r="K38" s="45">
        <f t="shared" si="5"/>
        <v>0</v>
      </c>
      <c r="L38" s="33">
        <f t="shared" si="6"/>
        <v>0</v>
      </c>
      <c r="M38" s="34">
        <f t="shared" si="7"/>
        <v>0</v>
      </c>
      <c r="N38" s="51">
        <f t="shared" si="8"/>
        <v>0</v>
      </c>
      <c r="O38" s="36">
        <f t="shared" si="9"/>
        <v>0</v>
      </c>
      <c r="P38" s="50">
        <f t="shared" si="10"/>
        <v>0</v>
      </c>
      <c r="Q38" s="45">
        <f t="shared" si="11"/>
        <v>0</v>
      </c>
      <c r="R38" s="50"/>
      <c r="S38" s="45"/>
      <c r="T38" s="50">
        <f t="shared" si="12"/>
        <v>0</v>
      </c>
      <c r="U38" s="45">
        <f t="shared" si="13"/>
        <v>0</v>
      </c>
      <c r="V38" s="37">
        <f t="array" ref="V38">IF(ISBLANK(ALS_1!$A$2),100,IF(ISBLANK(A38),100,IF((OR(EXACT(A38,ALS_1!$C$2:$C$104))),VLOOKUP(A38,ALS_1!$C$2:$I$104,4,FALSE()))))</f>
        <v>8.91</v>
      </c>
      <c r="W38" s="38">
        <f t="shared" si="14"/>
        <v>26</v>
      </c>
      <c r="X38" s="30">
        <f>VLOOKUP(W38,Punktezuordnung!$A$2:$B$52,2,FALSE())</f>
        <v>25</v>
      </c>
      <c r="Y38" s="39" cm="1">
        <f t="array" ref="Y38">IF(ISBLANK(ALS_2!$A$2),0,IF(ISBLANK(A38),0,IF((OR(EXACT(A38,ALS_2!$C$2:$C$104))),VLOOKUP(A38,ALS_2!$C$2:$I$104,4,FALSE()))))</f>
        <v>16</v>
      </c>
      <c r="Z38" s="38">
        <f t="shared" si="15"/>
        <v>28</v>
      </c>
      <c r="AA38" s="30">
        <f>VLOOKUP(Z38,Punktezuordnung!$A$2:$B$52,2,FALSE())</f>
        <v>23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16"/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28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18"/>
        <v>51</v>
      </c>
      <c r="AJ38" s="30">
        <f>VLOOKUP(AI38,Punktezuordnung!$A$2:$B$52,2,FALSE())</f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19"/>
        <v>51</v>
      </c>
      <c r="AM38" s="30">
        <f>VLOOKUP(AL38,Punktezuordnung!$A$2:$B$52,2,FALSE())</f>
        <v>0</v>
      </c>
      <c r="AN38" s="40" t="b">
        <f t="array" ref="AN38">IF(ISBLANK(NIA_1!$A$2),1000,IF(ISBLANK(A38),1000,IF((OR(EXACT(A38,NIA_1!$C$2:$C$200))),VLOOKUP(A38,NIA_1!$C$2:$I$200,4,FALSE()))))</f>
        <v>0</v>
      </c>
      <c r="AO38" s="38">
        <f t="shared" si="20"/>
        <v>51</v>
      </c>
      <c r="AP38" s="70">
        <f>VLOOKUP(AO38,[1]Punktezuordnung!$A$2:$B$52,2,FALSE())</f>
        <v>0</v>
      </c>
      <c r="AQ38" s="46" t="b">
        <f t="array" ref="AQ38">IF(ISBLANK(NIA_2!$A$2),0,IF(ISBLANK(A38),0,IF((OR(EXACT(A38,NIA_2!$C$2:$C$200))),VLOOKUP(A38,NIA_2!$C$2:$I$200,4,FALSE()))))</f>
        <v>0</v>
      </c>
      <c r="AR38" s="38">
        <f t="shared" si="21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22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23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4"/>
        <v>51</v>
      </c>
      <c r="BB38" s="30">
        <f>VLOOKUP(BA38,Punktezuordnung!$A$2:$B$52,2,FALSE())</f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5"/>
        <v>51</v>
      </c>
      <c r="BE38" s="30">
        <f>VLOOKUP(BD38,Punktezuordnung!$A$2:$B$52,2,FALSE())</f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26"/>
        <v>51</v>
      </c>
      <c r="BH38" s="30">
        <f>VLOOKUP(BG38,Punktezuordnung!$A$2:$B$52,2,FALSE())</f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27"/>
        <v>51</v>
      </c>
      <c r="BK38" s="30">
        <f>VLOOKUP(BJ38,Punktezuordnung!$A$2:$B$52,2,FALSE())</f>
        <v>0</v>
      </c>
    </row>
    <row r="39" spans="1:63" x14ac:dyDescent="0.3">
      <c r="A39" s="56" t="s">
        <v>482</v>
      </c>
      <c r="B39" s="56" t="s">
        <v>22</v>
      </c>
      <c r="C39" s="56">
        <v>2018</v>
      </c>
      <c r="D39" s="56" t="s">
        <v>405</v>
      </c>
      <c r="E39" s="38">
        <f t="shared" si="0"/>
        <v>36</v>
      </c>
      <c r="F39" s="30">
        <f>SUM(LARGE(H39:U39,{1;2;3;4;5;6;7;8;9}))</f>
        <v>33</v>
      </c>
      <c r="G39" s="49">
        <f t="shared" si="1"/>
        <v>1</v>
      </c>
      <c r="H39" s="50">
        <f t="shared" si="2"/>
        <v>0</v>
      </c>
      <c r="I39" s="45">
        <f t="shared" si="3"/>
        <v>0</v>
      </c>
      <c r="J39" s="50">
        <f t="shared" si="4"/>
        <v>0</v>
      </c>
      <c r="K39" s="45">
        <f t="shared" si="5"/>
        <v>0</v>
      </c>
      <c r="L39" s="33">
        <f t="shared" si="6"/>
        <v>0</v>
      </c>
      <c r="M39" s="34">
        <f t="shared" si="7"/>
        <v>0</v>
      </c>
      <c r="N39" s="51">
        <f t="shared" si="8"/>
        <v>33</v>
      </c>
      <c r="O39" s="36">
        <f t="shared" si="9"/>
        <v>0</v>
      </c>
      <c r="P39" s="50">
        <f t="shared" si="10"/>
        <v>0</v>
      </c>
      <c r="Q39" s="45">
        <f t="shared" si="11"/>
        <v>0</v>
      </c>
      <c r="R39" s="50"/>
      <c r="S39" s="45"/>
      <c r="T39" s="50">
        <f t="shared" si="12"/>
        <v>0</v>
      </c>
      <c r="U39" s="45">
        <f t="shared" si="13"/>
        <v>0</v>
      </c>
      <c r="V39" s="37" t="b">
        <f t="array" ref="V39">IF(ISBLANK(ALS_1!$A$2),100,IF(ISBLANK(A39),100,IF((OR(EXACT(A39,ALS_1!$C$2:$C$104))),VLOOKUP(A39,ALS_1!$C$2:$I$104,4,FALSE()))))</f>
        <v>0</v>
      </c>
      <c r="W39" s="38">
        <f t="shared" si="14"/>
        <v>51</v>
      </c>
      <c r="X39" s="30">
        <f>VLOOKUP(W39,Punktezuordnung!$A$2:$B$52,2,FALSE())</f>
        <v>0</v>
      </c>
      <c r="Y39" s="39" t="b" cm="1">
        <f t="array" ref="Y39">IF(ISBLANK(ALS_2!$A$2),0,IF(ISBLANK(A39),0,IF((OR(EXACT(A39,ALS_2!$C$2:$C$104))),VLOOKUP(A39,ALS_2!$C$2:$I$104,4,FALSE()))))</f>
        <v>0</v>
      </c>
      <c r="Z39" s="38">
        <f t="shared" si="15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16"/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28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18"/>
        <v>51</v>
      </c>
      <c r="AJ39" s="30">
        <f>VLOOKUP(AI39,Punktezuordnung!$A$2:$B$52,2,FALSE())</f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19"/>
        <v>51</v>
      </c>
      <c r="AM39" s="30">
        <f>VLOOKUP(AL39,Punktezuordnung!$A$2:$B$52,2,FALSE())</f>
        <v>0</v>
      </c>
      <c r="AN39" s="40">
        <f t="array" ref="AN39">IF(ISBLANK(NIA_1!$A$2),1000,IF(ISBLANK(A39),1000,IF((OR(EXACT(A39,NIA_1!$C$2:$C$200))),VLOOKUP(A39,NIA_1!$C$2:$I$200,4,FALSE()))))</f>
        <v>329.1</v>
      </c>
      <c r="AO39" s="38">
        <f t="shared" si="20"/>
        <v>18</v>
      </c>
      <c r="AP39" s="70">
        <f>VLOOKUP(AO39,[1]Punktezuordnung!$A$2:$B$52,2,FALSE())</f>
        <v>33</v>
      </c>
      <c r="AQ39" s="46" t="b">
        <v>0</v>
      </c>
      <c r="AR39" s="38">
        <f t="shared" si="21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22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23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4"/>
        <v>51</v>
      </c>
      <c r="BB39" s="30">
        <f>VLOOKUP(BA39,Punktezuordnung!$A$2:$B$52,2,FALSE())</f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5"/>
        <v>51</v>
      </c>
      <c r="BE39" s="30">
        <f>VLOOKUP(BD39,Punktezuordnung!$A$2:$B$52,2,FALSE())</f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26"/>
        <v>51</v>
      </c>
      <c r="BH39" s="30">
        <f>VLOOKUP(BG39,Punktezuordnung!$A$2:$B$52,2,FALSE())</f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27"/>
        <v>51</v>
      </c>
      <c r="BK39" s="30">
        <f>VLOOKUP(BJ39,Punktezuordnung!$A$2:$B$52,2,FALSE())</f>
        <v>0</v>
      </c>
    </row>
    <row r="40" spans="1:63" x14ac:dyDescent="0.3">
      <c r="A40" s="56" t="s">
        <v>491</v>
      </c>
      <c r="B40" s="56" t="s">
        <v>22</v>
      </c>
      <c r="C40" s="56">
        <v>2018</v>
      </c>
      <c r="D40" s="56" t="s">
        <v>407</v>
      </c>
      <c r="E40" s="38" t="str">
        <f t="shared" si="0"/>
        <v/>
      </c>
      <c r="F40" s="30">
        <f>SUM(LARGE(H40:U40,{1;2;3;4;5;6;7;8;9}))</f>
        <v>0</v>
      </c>
      <c r="G40" s="49">
        <f t="shared" si="1"/>
        <v>0</v>
      </c>
      <c r="H40" s="50">
        <f t="shared" si="2"/>
        <v>0</v>
      </c>
      <c r="I40" s="45">
        <f t="shared" si="3"/>
        <v>0</v>
      </c>
      <c r="J40" s="50">
        <f t="shared" si="4"/>
        <v>0</v>
      </c>
      <c r="K40" s="45">
        <f t="shared" si="5"/>
        <v>0</v>
      </c>
      <c r="L40" s="33">
        <f t="shared" si="6"/>
        <v>0</v>
      </c>
      <c r="M40" s="34">
        <f t="shared" si="7"/>
        <v>0</v>
      </c>
      <c r="N40" s="51">
        <f t="shared" si="8"/>
        <v>0</v>
      </c>
      <c r="O40" s="36">
        <f t="shared" si="9"/>
        <v>0</v>
      </c>
      <c r="P40" s="50">
        <f t="shared" si="10"/>
        <v>0</v>
      </c>
      <c r="Q40" s="45">
        <f t="shared" si="11"/>
        <v>0</v>
      </c>
      <c r="R40" s="50"/>
      <c r="S40" s="45"/>
      <c r="T40" s="50">
        <f t="shared" si="12"/>
        <v>0</v>
      </c>
      <c r="U40" s="45">
        <f t="shared" si="13"/>
        <v>0</v>
      </c>
      <c r="V40" s="37" t="b">
        <f t="array" ref="V40">IF(ISBLANK(ALS_1!$A$2),100,IF(ISBLANK(A40),100,IF((OR(EXACT(A40,ALS_1!$C$2:$C$104))),VLOOKUP(A40,ALS_1!$C$2:$I$104,4,FALSE()))))</f>
        <v>0</v>
      </c>
      <c r="W40" s="38">
        <f t="shared" si="14"/>
        <v>51</v>
      </c>
      <c r="X40" s="30">
        <f>VLOOKUP(W40,Punktezuordnung!$A$2:$B$52,2,FALSE())</f>
        <v>0</v>
      </c>
      <c r="Y40" s="39" t="b" cm="1">
        <f t="array" ref="Y40">IF(ISBLANK(ALS_2!$A$2),0,IF(ISBLANK(A40),0,IF((OR(EXACT(A40,ALS_2!$C$2:$C$104))),VLOOKUP(A40,ALS_2!$C$2:$I$104,4,FALSE()))))</f>
        <v>0</v>
      </c>
      <c r="Z40" s="38">
        <f t="shared" si="15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16"/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28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18"/>
        <v>51</v>
      </c>
      <c r="AJ40" s="30">
        <f>VLOOKUP(AI40,Punktezuordnung!$A$2:$B$52,2,FALSE())</f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19"/>
        <v>51</v>
      </c>
      <c r="AM40" s="30">
        <f>VLOOKUP(AL40,Punktezuordnung!$A$2:$B$52,2,FALSE())</f>
        <v>0</v>
      </c>
      <c r="AN40" s="40" t="b">
        <v>0</v>
      </c>
      <c r="AO40" s="38">
        <f t="shared" si="20"/>
        <v>51</v>
      </c>
      <c r="AP40" s="70">
        <f>VLOOKUP(AO40,[1]Punktezuordnung!$A$2:$B$52,2,FALSE())</f>
        <v>0</v>
      </c>
      <c r="AQ40" s="46" t="b">
        <v>0</v>
      </c>
      <c r="AR40" s="38">
        <f t="shared" si="21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22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23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4"/>
        <v>51</v>
      </c>
      <c r="BB40" s="30">
        <f>VLOOKUP(BA40,Punktezuordnung!$A$2:$B$52,2,FALSE())</f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5"/>
        <v>51</v>
      </c>
      <c r="BE40" s="30">
        <f>VLOOKUP(BD40,Punktezuordnung!$A$2:$B$52,2,FALSE())</f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26"/>
        <v>51</v>
      </c>
      <c r="BH40" s="30">
        <f>VLOOKUP(BG40,Punktezuordnung!$A$2:$B$52,2,FALSE())</f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27"/>
        <v>51</v>
      </c>
      <c r="BK40" s="30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ref="E41:E60" si="29">IF(F41=0,"",RANK(F41,$F$4:$F$60,0))</f>
        <v/>
      </c>
      <c r="F41" s="30">
        <f>SUM(LARGE(H41:U41,{1;2;3;4;5;6;7;8;9}))</f>
        <v>0</v>
      </c>
      <c r="G41" s="49">
        <f t="shared" ref="G41:G60" si="30">COUNTIF(H41:U41,"&gt;0")</f>
        <v>0</v>
      </c>
      <c r="H41" s="50">
        <f t="shared" ref="H41:H60" si="31">X41</f>
        <v>0</v>
      </c>
      <c r="I41" s="45">
        <f t="shared" ref="I41:I60" si="32">AA41</f>
        <v>0</v>
      </c>
      <c r="J41" s="50">
        <f t="shared" ref="J41:J60" si="33">AD41</f>
        <v>0</v>
      </c>
      <c r="K41" s="45">
        <f t="shared" ref="K41:K60" si="34">AG41</f>
        <v>0</v>
      </c>
      <c r="L41" s="33">
        <f t="shared" ref="L41:L60" si="35">AJ41</f>
        <v>0</v>
      </c>
      <c r="M41" s="34">
        <f t="shared" ref="M41:M60" si="36">AM41</f>
        <v>0</v>
      </c>
      <c r="N41" s="51">
        <f t="shared" ref="N41:N60" si="37">AP41</f>
        <v>0</v>
      </c>
      <c r="O41" s="36">
        <f t="shared" ref="O41:O60" si="38">AS41</f>
        <v>0</v>
      </c>
      <c r="P41" s="50">
        <f t="shared" ref="P41:P60" si="39">AV41</f>
        <v>0</v>
      </c>
      <c r="Q41" s="45">
        <f t="shared" ref="Q41:Q60" si="40">AY41</f>
        <v>0</v>
      </c>
      <c r="R41" s="50"/>
      <c r="S41" s="45"/>
      <c r="T41" s="50">
        <f t="shared" ref="T41:T60" si="41">BB41</f>
        <v>0</v>
      </c>
      <c r="U41" s="45">
        <f t="shared" ref="U41:U60" si="42">BE41</f>
        <v>0</v>
      </c>
      <c r="V41" s="37">
        <f t="array" ref="V41">IF(ISBLANK(ALS_1!$A$2),100,IF(ISBLANK(A41),100,IF((OR(EXACT(A41,ALS_1!$C$2:$C$104))),VLOOKUP(A41,ALS_1!$C$2:$I$104,4,FALSE()))))</f>
        <v>100</v>
      </c>
      <c r="W41" s="38">
        <f t="shared" ref="W41:W60" si="43">IF(V41=FALSE,51,IF(V41&gt;=100,51,RANK(V41,$V$4:$V$60,1)))</f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IF(ISBLANK(ALS_2!$A$2),0,IF(ISBLANK(A41),0,IF((OR(EXACT(A41,ALS_2!$C$2:$C$104))),VLOOKUP(A41,ALS_2!$C$2:$I$104,4,FALSE()))))</f>
        <v>0</v>
      </c>
      <c r="Z41" s="38">
        <f t="shared" ref="Z41:Z60" si="44">IF(Y41=FALSE,51,IF(Y41&lt;=0,51,RANK(Y41,$Y$4:$Y$60,0)))</f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ref="AC41:AC60" si="45">IF(AB41=FALSE,51,IF(AB41&gt;=100,51,RANK(AB41,$AB$4:$AB$60,1)))</f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ref="AF41:AF60" si="46">IF(AE41=FALSE,51,IF(AE41&lt;=0,51,RANK(AE41,$AE$4:$AE$60,0)))</f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ref="AI41:AI60" si="47">IF(AH41=FALSE,51,IF(AH41&lt;=0,51,RANK(AH41,$AH$4:$AH$60,0)))</f>
        <v>51</v>
      </c>
      <c r="AJ41" s="30">
        <f>VLOOKUP(AI41,Punktezuordnung!$A$2:$B$52,2,FALSE())</f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ref="AL41:AL60" si="48">IF(AK41=FALSE,51,IF(AK41&lt;=0,51,RANK(AK41,$AK$4:$AK$49,0)))</f>
        <v>51</v>
      </c>
      <c r="AM41" s="30">
        <f>VLOOKUP(AL41,Punktezuordnung!$A$2:$B$52,2,FALSE())</f>
        <v>0</v>
      </c>
      <c r="AN41" s="40">
        <f t="array" ref="AN41">IF(ISBLANK(NIA_1!$A$2),1000,IF(ISBLANK(A41),1000,IF((OR(EXACT(A41,NIA_1!$C$2:$C$200))),VLOOKUP(A41,NIA_1!$C$2:$I$200,4,FALSE()))))</f>
        <v>1000</v>
      </c>
      <c r="AO41" s="38">
        <f t="shared" ref="AO41:AO60" si="49">IF(AN41=FALSE,51,IF(AN41=1000,51,RANK(AN41,$AN$4:$AN$60,1)))</f>
        <v>51</v>
      </c>
      <c r="AP41" s="70">
        <f>VLOOKUP(AO41,[1]Punktezuordnung!$A$2:$B$52,2,FALSE())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ref="AR41:AR60" si="50">IF(AQ41=FALSE,51,IF(AQ41&lt;=0,51,RANK(AQ41,$AQ$4:$AQ$49,0)))</f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ref="AU41:AU60" si="51">IF(AT41=FALSE,51,IF(AT41&lt;=0,51,RANK(AT41,$AT$4:$AT$49,0)))</f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ref="AX41:AX60" si="52">IF(AW41=FALSE,51,IF(AW41&lt;=0,51,RANK(AW41,$AW$4:$AW$49,0)))</f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ref="BA41:BA60" si="53">IF(AZ41=FALSE,51,IF(AZ41&gt;=100,51,RANK(AZ41,$AZ$4:$AZ$60,1)))</f>
        <v>51</v>
      </c>
      <c r="BB41" s="30">
        <f>VLOOKUP(BA41,Punktezuordnung!$A$2:$B$52,2,FALSE())</f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ref="BD41:BD60" si="54">IF(BC41=FALSE,51,IF(BC41&lt;=0,51,RANK(BC41,$BC$4:$BC$60,0)))</f>
        <v>51</v>
      </c>
      <c r="BE41" s="30">
        <f>VLOOKUP(BD41,Punktezuordnung!$A$2:$B$52,2,FALSE())</f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ref="BG41:BG60" si="55">IF(BF41=FALSE,51,IF(BF41&gt;=100,51,RANK(BF41,$AZ$4:$AZ$60,1)))</f>
        <v>51</v>
      </c>
      <c r="BH41" s="30">
        <f>VLOOKUP(BG41,Punktezuordnung!$A$2:$B$52,2,FALSE())</f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ref="BJ41:BJ60" si="56">IF(BI41=FALSE,51,IF(BI41&lt;=0,51,RANK(BI41,$BC$4:$BC$60,0)))</f>
        <v>51</v>
      </c>
      <c r="BK41" s="30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29"/>
        <v/>
      </c>
      <c r="F42" s="30">
        <f>SUM(LARGE(H42:U42,{1;2;3;4;5;6;7;8;9}))</f>
        <v>0</v>
      </c>
      <c r="G42" s="49">
        <f t="shared" si="30"/>
        <v>0</v>
      </c>
      <c r="H42" s="50">
        <f t="shared" si="31"/>
        <v>0</v>
      </c>
      <c r="I42" s="45">
        <f t="shared" si="32"/>
        <v>0</v>
      </c>
      <c r="J42" s="50">
        <f t="shared" si="33"/>
        <v>0</v>
      </c>
      <c r="K42" s="45">
        <f t="shared" si="34"/>
        <v>0</v>
      </c>
      <c r="L42" s="33">
        <f t="shared" si="35"/>
        <v>0</v>
      </c>
      <c r="M42" s="34">
        <f t="shared" si="36"/>
        <v>0</v>
      </c>
      <c r="N42" s="51">
        <f t="shared" si="37"/>
        <v>0</v>
      </c>
      <c r="O42" s="36">
        <f t="shared" si="38"/>
        <v>0</v>
      </c>
      <c r="P42" s="50">
        <f t="shared" si="39"/>
        <v>0</v>
      </c>
      <c r="Q42" s="45">
        <f t="shared" si="40"/>
        <v>0</v>
      </c>
      <c r="R42" s="50"/>
      <c r="S42" s="45"/>
      <c r="T42" s="50">
        <f t="shared" si="41"/>
        <v>0</v>
      </c>
      <c r="U42" s="45">
        <f t="shared" si="42"/>
        <v>0</v>
      </c>
      <c r="V42" s="37">
        <f t="array" ref="V42">IF(ISBLANK(ALS_1!$A$2),100,IF(ISBLANK(A42),100,IF((OR(EXACT(A42,ALS_1!$C$2:$C$104))),VLOOKUP(A42,ALS_1!$C$2:$I$104,4,FALSE()))))</f>
        <v>100</v>
      </c>
      <c r="W42" s="38">
        <f t="shared" si="43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IF(ISBLANK(ALS_2!$A$2),0,IF(ISBLANK(A42),0,IF((OR(EXACT(A42,ALS_2!$C$2:$C$104))),VLOOKUP(A42,ALS_2!$C$2:$I$104,4,FALSE()))))</f>
        <v>0</v>
      </c>
      <c r="Z42" s="38">
        <f t="shared" si="44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45"/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46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7"/>
        <v>51</v>
      </c>
      <c r="AJ42" s="30">
        <f>VLOOKUP(AI42,Punktezuordnung!$A$2:$B$52,2,FALSE())</f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48"/>
        <v>51</v>
      </c>
      <c r="AM42" s="30">
        <f>VLOOKUP(AL42,Punktezuordnung!$A$2:$B$52,2,FALSE())</f>
        <v>0</v>
      </c>
      <c r="AN42" s="40">
        <f t="array" ref="AN42">IF(ISBLANK(NIA_1!$A$2),1000,IF(ISBLANK(A42),1000,IF((OR(EXACT(A42,NIA_1!$C$2:$C$200))),VLOOKUP(A42,NIA_1!$C$2:$I$200,4,FALSE()))))</f>
        <v>1000</v>
      </c>
      <c r="AO42" s="38">
        <f t="shared" si="49"/>
        <v>51</v>
      </c>
      <c r="AP42" s="70">
        <f>VLOOKUP(AO42,[1]Punktezuordnung!$A$2:$B$52,2,FALSE())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50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51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52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53"/>
        <v>51</v>
      </c>
      <c r="BB42" s="30">
        <f>VLOOKUP(BA42,Punktezuordnung!$A$2:$B$52,2,FALSE())</f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54"/>
        <v>51</v>
      </c>
      <c r="BE42" s="30">
        <f>VLOOKUP(BD42,Punktezuordnung!$A$2:$B$52,2,FALSE())</f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55"/>
        <v>51</v>
      </c>
      <c r="BH42" s="30">
        <f>VLOOKUP(BG42,Punktezuordnung!$A$2:$B$52,2,FALSE())</f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56"/>
        <v>51</v>
      </c>
      <c r="BK42" s="30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29"/>
        <v/>
      </c>
      <c r="F43" s="30">
        <f>SUM(LARGE(H43:U43,{1;2;3;4;5;6;7;8;9}))</f>
        <v>0</v>
      </c>
      <c r="G43" s="49">
        <f t="shared" si="30"/>
        <v>0</v>
      </c>
      <c r="H43" s="50">
        <f t="shared" si="31"/>
        <v>0</v>
      </c>
      <c r="I43" s="45">
        <f t="shared" si="32"/>
        <v>0</v>
      </c>
      <c r="J43" s="50">
        <f t="shared" si="33"/>
        <v>0</v>
      </c>
      <c r="K43" s="45">
        <f t="shared" si="34"/>
        <v>0</v>
      </c>
      <c r="L43" s="33">
        <f t="shared" si="35"/>
        <v>0</v>
      </c>
      <c r="M43" s="34">
        <f t="shared" si="36"/>
        <v>0</v>
      </c>
      <c r="N43" s="51">
        <f t="shared" si="37"/>
        <v>0</v>
      </c>
      <c r="O43" s="36">
        <f t="shared" si="38"/>
        <v>0</v>
      </c>
      <c r="P43" s="50">
        <f t="shared" si="39"/>
        <v>0</v>
      </c>
      <c r="Q43" s="45">
        <f t="shared" si="40"/>
        <v>0</v>
      </c>
      <c r="R43" s="50"/>
      <c r="S43" s="45"/>
      <c r="T43" s="50">
        <f t="shared" si="41"/>
        <v>0</v>
      </c>
      <c r="U43" s="45">
        <f t="shared" si="42"/>
        <v>0</v>
      </c>
      <c r="V43" s="37">
        <f t="array" ref="V43">IF(ISBLANK(ALS_1!$A$2),100,IF(ISBLANK(A43),100,IF((OR(EXACT(A43,ALS_1!$C$2:$C$104))),VLOOKUP(A43,ALS_1!$C$2:$I$104,4,FALSE()))))</f>
        <v>100</v>
      </c>
      <c r="W43" s="38">
        <f t="shared" si="43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IF(ISBLANK(ALS_2!$A$2),0,IF(ISBLANK(A43),0,IF((OR(EXACT(A43,ALS_2!$C$2:$C$104))),VLOOKUP(A43,ALS_2!$C$2:$I$104,4,FALSE()))))</f>
        <v>0</v>
      </c>
      <c r="Z43" s="38">
        <f t="shared" si="44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45"/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46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7"/>
        <v>51</v>
      </c>
      <c r="AJ43" s="30">
        <f>VLOOKUP(AI43,Punktezuordnung!$A$2:$B$52,2,FALSE())</f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48"/>
        <v>51</v>
      </c>
      <c r="AM43" s="30">
        <f>VLOOKUP(AL43,Punktezuordnung!$A$2:$B$52,2,FALSE())</f>
        <v>0</v>
      </c>
      <c r="AN43" s="40">
        <f t="array" ref="AN43">IF(ISBLANK(NIA_1!$A$2),1000,IF(ISBLANK(A43),1000,IF((OR(EXACT(A43,NIA_1!$C$2:$C$200))),VLOOKUP(A43,NIA_1!$C$2:$I$200,4,FALSE()))))</f>
        <v>1000</v>
      </c>
      <c r="AO43" s="38">
        <f t="shared" si="49"/>
        <v>51</v>
      </c>
      <c r="AP43" s="70">
        <f>VLOOKUP(AO43,[1]Punktezuordnung!$A$2:$B$52,2,FALSE())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50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51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52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53"/>
        <v>51</v>
      </c>
      <c r="BB43" s="30">
        <f>VLOOKUP(BA43,Punktezuordnung!$A$2:$B$52,2,FALSE())</f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54"/>
        <v>51</v>
      </c>
      <c r="BE43" s="30">
        <f>VLOOKUP(BD43,Punktezuordnung!$A$2:$B$52,2,FALSE())</f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55"/>
        <v>51</v>
      </c>
      <c r="BH43" s="30">
        <f>VLOOKUP(BG43,Punktezuordnung!$A$2:$B$52,2,FALSE())</f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56"/>
        <v>51</v>
      </c>
      <c r="BK43" s="30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29"/>
        <v/>
      </c>
      <c r="F44" s="30">
        <f>SUM(LARGE(H44:U44,{1;2;3;4;5;6;7;8;9}))</f>
        <v>0</v>
      </c>
      <c r="G44" s="49">
        <f t="shared" si="30"/>
        <v>0</v>
      </c>
      <c r="H44" s="50">
        <f t="shared" si="31"/>
        <v>0</v>
      </c>
      <c r="I44" s="45">
        <f t="shared" si="32"/>
        <v>0</v>
      </c>
      <c r="J44" s="50">
        <f t="shared" si="33"/>
        <v>0</v>
      </c>
      <c r="K44" s="45">
        <f t="shared" si="34"/>
        <v>0</v>
      </c>
      <c r="L44" s="33">
        <f t="shared" si="35"/>
        <v>0</v>
      </c>
      <c r="M44" s="34">
        <f t="shared" si="36"/>
        <v>0</v>
      </c>
      <c r="N44" s="51">
        <f t="shared" si="37"/>
        <v>0</v>
      </c>
      <c r="O44" s="36">
        <f t="shared" si="38"/>
        <v>0</v>
      </c>
      <c r="P44" s="50">
        <f t="shared" si="39"/>
        <v>0</v>
      </c>
      <c r="Q44" s="45">
        <f t="shared" si="40"/>
        <v>0</v>
      </c>
      <c r="R44" s="50"/>
      <c r="S44" s="45"/>
      <c r="T44" s="50">
        <f t="shared" si="41"/>
        <v>0</v>
      </c>
      <c r="U44" s="45">
        <f t="shared" si="42"/>
        <v>0</v>
      </c>
      <c r="V44" s="37">
        <f t="array" ref="V44">IF(ISBLANK(ALS_1!$A$2),100,IF(ISBLANK(A44),100,IF((OR(EXACT(A44,ALS_1!$C$2:$C$104))),VLOOKUP(A44,ALS_1!$C$2:$I$104,4,FALSE()))))</f>
        <v>100</v>
      </c>
      <c r="W44" s="38">
        <f t="shared" si="43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IF(ISBLANK(ALS_2!$A$2),0,IF(ISBLANK(A44),0,IF((OR(EXACT(A44,ALS_2!$C$2:$C$104))),VLOOKUP(A44,ALS_2!$C$2:$I$104,4,FALSE()))))</f>
        <v>0</v>
      </c>
      <c r="Z44" s="38">
        <f t="shared" si="44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45"/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46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7"/>
        <v>51</v>
      </c>
      <c r="AJ44" s="30">
        <f>VLOOKUP(AI44,Punktezuordnung!$A$2:$B$52,2,FALSE())</f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48"/>
        <v>51</v>
      </c>
      <c r="AM44" s="30">
        <f>VLOOKUP(AL44,Punktezuordnung!$A$2:$B$52,2,FALSE())</f>
        <v>0</v>
      </c>
      <c r="AN44" s="40">
        <f t="array" ref="AN44">IF(ISBLANK(NIA_1!$A$2),1000,IF(ISBLANK(A44),1000,IF((OR(EXACT(A44,NIA_1!$C$2:$C$200))),VLOOKUP(A44,NIA_1!$C$2:$I$200,4,FALSE()))))</f>
        <v>1000</v>
      </c>
      <c r="AO44" s="38">
        <f t="shared" si="49"/>
        <v>51</v>
      </c>
      <c r="AP44" s="70">
        <f>VLOOKUP(AO44,[1]Punktezuordnung!$A$2:$B$52,2,FALSE())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50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51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52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53"/>
        <v>51</v>
      </c>
      <c r="BB44" s="30">
        <f>VLOOKUP(BA44,Punktezuordnung!$A$2:$B$52,2,FALSE())</f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54"/>
        <v>51</v>
      </c>
      <c r="BE44" s="30">
        <f>VLOOKUP(BD44,Punktezuordnung!$A$2:$B$52,2,FALSE())</f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55"/>
        <v>51</v>
      </c>
      <c r="BH44" s="30">
        <f>VLOOKUP(BG44,Punktezuordnung!$A$2:$B$52,2,FALSE())</f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56"/>
        <v>51</v>
      </c>
      <c r="BK44" s="30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29"/>
        <v/>
      </c>
      <c r="F45" s="30">
        <f>SUM(LARGE(H45:U45,{1;2;3;4;5;6;7;8;9}))</f>
        <v>0</v>
      </c>
      <c r="G45" s="49">
        <f t="shared" si="30"/>
        <v>0</v>
      </c>
      <c r="H45" s="50">
        <f t="shared" si="31"/>
        <v>0</v>
      </c>
      <c r="I45" s="45">
        <f t="shared" si="32"/>
        <v>0</v>
      </c>
      <c r="J45" s="50">
        <f t="shared" si="33"/>
        <v>0</v>
      </c>
      <c r="K45" s="45">
        <f t="shared" si="34"/>
        <v>0</v>
      </c>
      <c r="L45" s="33">
        <f t="shared" si="35"/>
        <v>0</v>
      </c>
      <c r="M45" s="34">
        <f t="shared" si="36"/>
        <v>0</v>
      </c>
      <c r="N45" s="51">
        <f t="shared" si="37"/>
        <v>0</v>
      </c>
      <c r="O45" s="36">
        <f t="shared" si="38"/>
        <v>0</v>
      </c>
      <c r="P45" s="50">
        <f t="shared" si="39"/>
        <v>0</v>
      </c>
      <c r="Q45" s="45">
        <f t="shared" si="40"/>
        <v>0</v>
      </c>
      <c r="R45" s="50"/>
      <c r="S45" s="45"/>
      <c r="T45" s="50">
        <f t="shared" si="41"/>
        <v>0</v>
      </c>
      <c r="U45" s="45">
        <f t="shared" si="42"/>
        <v>0</v>
      </c>
      <c r="V45" s="37">
        <f t="array" ref="V45">IF(ISBLANK(ALS_1!$A$2),100,IF(ISBLANK(A45),100,IF((OR(EXACT(A45,ALS_1!$C$2:$C$104))),VLOOKUP(A45,ALS_1!$C$2:$I$104,4,FALSE()))))</f>
        <v>100</v>
      </c>
      <c r="W45" s="38">
        <f t="shared" si="43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IF(ISBLANK(ALS_2!$A$2),0,IF(ISBLANK(A45),0,IF((OR(EXACT(A45,ALS_2!$C$2:$C$104))),VLOOKUP(A45,ALS_2!$C$2:$I$104,4,FALSE()))))</f>
        <v>0</v>
      </c>
      <c r="Z45" s="38">
        <f t="shared" si="44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45"/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46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7"/>
        <v>51</v>
      </c>
      <c r="AJ45" s="30">
        <f>VLOOKUP(AI45,Punktezuordnung!$A$2:$B$52,2,FALSE())</f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48"/>
        <v>51</v>
      </c>
      <c r="AM45" s="30">
        <f>VLOOKUP(AL45,Punktezuordnung!$A$2:$B$52,2,FALSE())</f>
        <v>0</v>
      </c>
      <c r="AN45" s="40">
        <f t="array" ref="AN45">IF(ISBLANK(NIA_1!$A$2),1000,IF(ISBLANK(A45),1000,IF((OR(EXACT(A45,NIA_1!$C$2:$C$200))),VLOOKUP(A45,NIA_1!$C$2:$I$200,4,FALSE()))))</f>
        <v>1000</v>
      </c>
      <c r="AO45" s="38">
        <f t="shared" si="49"/>
        <v>51</v>
      </c>
      <c r="AP45" s="70">
        <f>VLOOKUP(AO45,[1]Punktezuordnung!$A$2:$B$52,2,FALSE())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50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51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52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53"/>
        <v>51</v>
      </c>
      <c r="BB45" s="30">
        <f>VLOOKUP(BA45,Punktezuordnung!$A$2:$B$52,2,FALSE())</f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54"/>
        <v>51</v>
      </c>
      <c r="BE45" s="30">
        <f>VLOOKUP(BD45,Punktezuordnung!$A$2:$B$52,2,FALSE())</f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55"/>
        <v>51</v>
      </c>
      <c r="BH45" s="30">
        <f>VLOOKUP(BG45,Punktezuordnung!$A$2:$B$52,2,FALSE())</f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56"/>
        <v>51</v>
      </c>
      <c r="BK45" s="30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29"/>
        <v/>
      </c>
      <c r="F46" s="30">
        <f>SUM(LARGE(H46:U46,{1;2;3;4;5;6;7;8;9}))</f>
        <v>0</v>
      </c>
      <c r="G46" s="49">
        <f t="shared" si="30"/>
        <v>0</v>
      </c>
      <c r="H46" s="50">
        <f t="shared" si="31"/>
        <v>0</v>
      </c>
      <c r="I46" s="45">
        <f t="shared" si="32"/>
        <v>0</v>
      </c>
      <c r="J46" s="50">
        <f t="shared" si="33"/>
        <v>0</v>
      </c>
      <c r="K46" s="45">
        <f t="shared" si="34"/>
        <v>0</v>
      </c>
      <c r="L46" s="33">
        <f t="shared" si="35"/>
        <v>0</v>
      </c>
      <c r="M46" s="34">
        <f t="shared" si="36"/>
        <v>0</v>
      </c>
      <c r="N46" s="51">
        <f t="shared" si="37"/>
        <v>0</v>
      </c>
      <c r="O46" s="36">
        <f t="shared" si="38"/>
        <v>0</v>
      </c>
      <c r="P46" s="50">
        <f t="shared" si="39"/>
        <v>0</v>
      </c>
      <c r="Q46" s="45">
        <f t="shared" si="40"/>
        <v>0</v>
      </c>
      <c r="R46" s="50"/>
      <c r="S46" s="45"/>
      <c r="T46" s="50">
        <f t="shared" si="41"/>
        <v>0</v>
      </c>
      <c r="U46" s="45">
        <f t="shared" si="42"/>
        <v>0</v>
      </c>
      <c r="V46" s="37">
        <f t="array" ref="V46">IF(ISBLANK(ALS_1!$A$2),100,IF(ISBLANK(A46),100,IF((OR(EXACT(A46,ALS_1!$C$2:$C$104))),VLOOKUP(A46,ALS_1!$C$2:$I$104,4,FALSE()))))</f>
        <v>100</v>
      </c>
      <c r="W46" s="38">
        <f t="shared" si="43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IF(ISBLANK(ALS_2!$A$2),0,IF(ISBLANK(A46),0,IF((OR(EXACT(A46,ALS_2!$C$2:$C$104))),VLOOKUP(A46,ALS_2!$C$2:$I$104,4,FALSE()))))</f>
        <v>0</v>
      </c>
      <c r="Z46" s="38">
        <f t="shared" si="44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45"/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46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7"/>
        <v>51</v>
      </c>
      <c r="AJ46" s="30">
        <f>VLOOKUP(AI46,Punktezuordnung!$A$2:$B$52,2,FALSE())</f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48"/>
        <v>51</v>
      </c>
      <c r="AM46" s="30">
        <f>VLOOKUP(AL46,Punktezuordnung!$A$2:$B$52,2,FALSE())</f>
        <v>0</v>
      </c>
      <c r="AN46" s="40">
        <f t="array" ref="AN46">IF(ISBLANK(NIA_1!$A$2),1000,IF(ISBLANK(A46),1000,IF((OR(EXACT(A46,NIA_1!$C$2:$C$200))),VLOOKUP(A46,NIA_1!$C$2:$I$200,4,FALSE()))))</f>
        <v>1000</v>
      </c>
      <c r="AO46" s="38">
        <f t="shared" si="49"/>
        <v>51</v>
      </c>
      <c r="AP46" s="70">
        <f>VLOOKUP(AO46,[1]Punktezuordnung!$A$2:$B$52,2,FALSE())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50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51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52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53"/>
        <v>51</v>
      </c>
      <c r="BB46" s="30">
        <f>VLOOKUP(BA46,Punktezuordnung!$A$2:$B$52,2,FALSE())</f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54"/>
        <v>51</v>
      </c>
      <c r="BE46" s="30">
        <f>VLOOKUP(BD46,Punktezuordnung!$A$2:$B$52,2,FALSE())</f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55"/>
        <v>51</v>
      </c>
      <c r="BH46" s="30">
        <f>VLOOKUP(BG46,Punktezuordnung!$A$2:$B$52,2,FALSE())</f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56"/>
        <v>51</v>
      </c>
      <c r="BK46" s="30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29"/>
        <v/>
      </c>
      <c r="F47" s="30">
        <f>SUM(LARGE(H47:U47,{1;2;3;4;5;6;7;8;9}))</f>
        <v>0</v>
      </c>
      <c r="G47" s="49">
        <f t="shared" si="30"/>
        <v>0</v>
      </c>
      <c r="H47" s="50">
        <f t="shared" si="31"/>
        <v>0</v>
      </c>
      <c r="I47" s="45">
        <f t="shared" si="32"/>
        <v>0</v>
      </c>
      <c r="J47" s="50">
        <f t="shared" si="33"/>
        <v>0</v>
      </c>
      <c r="K47" s="45">
        <f t="shared" si="34"/>
        <v>0</v>
      </c>
      <c r="L47" s="33">
        <f t="shared" si="35"/>
        <v>0</v>
      </c>
      <c r="M47" s="34">
        <f t="shared" si="36"/>
        <v>0</v>
      </c>
      <c r="N47" s="51">
        <f t="shared" si="37"/>
        <v>0</v>
      </c>
      <c r="O47" s="36">
        <f t="shared" si="38"/>
        <v>0</v>
      </c>
      <c r="P47" s="50">
        <f t="shared" si="39"/>
        <v>0</v>
      </c>
      <c r="Q47" s="45">
        <f t="shared" si="40"/>
        <v>0</v>
      </c>
      <c r="R47" s="50"/>
      <c r="S47" s="45"/>
      <c r="T47" s="50">
        <f t="shared" si="41"/>
        <v>0</v>
      </c>
      <c r="U47" s="45">
        <f t="shared" si="42"/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si="43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si="44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45"/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46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7"/>
        <v>51</v>
      </c>
      <c r="AJ47" s="30">
        <f>VLOOKUP(AI47,Punktezuordnung!$A$2:$B$52,2,FALSE())</f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48"/>
        <v>51</v>
      </c>
      <c r="AM47" s="30">
        <f>VLOOKUP(AL47,Punktezuordnung!$A$2:$B$52,2,FALSE())</f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si="49"/>
        <v>51</v>
      </c>
      <c r="AP47" s="70">
        <f>VLOOKUP(AO47,[1]Punktezuordnung!$A$2:$B$52,2,FALSE())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50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51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52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53"/>
        <v>51</v>
      </c>
      <c r="BB47" s="30">
        <f>VLOOKUP(BA47,Punktezuordnung!$A$2:$B$52,2,FALSE())</f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54"/>
        <v>51</v>
      </c>
      <c r="BE47" s="30">
        <f>VLOOKUP(BD47,Punktezuordnung!$A$2:$B$52,2,FALSE())</f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55"/>
        <v>51</v>
      </c>
      <c r="BH47" s="30">
        <f>VLOOKUP(BG47,Punktezuordnung!$A$2:$B$52,2,FALSE())</f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56"/>
        <v>51</v>
      </c>
      <c r="BK47" s="30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29"/>
        <v/>
      </c>
      <c r="F48" s="30">
        <f>SUM(LARGE(H48:U48,{1;2;3;4;5;6;7;8;9}))</f>
        <v>0</v>
      </c>
      <c r="G48" s="49">
        <f t="shared" si="30"/>
        <v>0</v>
      </c>
      <c r="H48" s="50">
        <f t="shared" si="31"/>
        <v>0</v>
      </c>
      <c r="I48" s="45">
        <f t="shared" si="32"/>
        <v>0</v>
      </c>
      <c r="J48" s="50">
        <f t="shared" si="33"/>
        <v>0</v>
      </c>
      <c r="K48" s="45">
        <f t="shared" si="34"/>
        <v>0</v>
      </c>
      <c r="L48" s="33">
        <f t="shared" si="35"/>
        <v>0</v>
      </c>
      <c r="M48" s="34">
        <f t="shared" si="36"/>
        <v>0</v>
      </c>
      <c r="N48" s="51">
        <f t="shared" si="37"/>
        <v>0</v>
      </c>
      <c r="O48" s="36">
        <f t="shared" si="38"/>
        <v>0</v>
      </c>
      <c r="P48" s="50">
        <f t="shared" si="39"/>
        <v>0</v>
      </c>
      <c r="Q48" s="45">
        <f t="shared" si="40"/>
        <v>0</v>
      </c>
      <c r="R48" s="50"/>
      <c r="S48" s="45"/>
      <c r="T48" s="50">
        <f t="shared" si="41"/>
        <v>0</v>
      </c>
      <c r="U48" s="45">
        <f t="shared" si="42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43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44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5"/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6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7"/>
        <v>51</v>
      </c>
      <c r="AJ48" s="30">
        <f>VLOOKUP(AI48,Punktezuordnung!$A$2:$B$52,2,FALSE())</f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48"/>
        <v>51</v>
      </c>
      <c r="AM48" s="30">
        <f>VLOOKUP(AL48,Punktezuordnung!$A$2:$B$52,2,FALSE())</f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49"/>
        <v>51</v>
      </c>
      <c r="AP48" s="70">
        <f>VLOOKUP(AO48,[1]Punktezuordnung!$A$2:$B$52,2,FALSE())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50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1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2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3"/>
        <v>51</v>
      </c>
      <c r="BB48" s="30">
        <f>VLOOKUP(BA48,Punktezuordnung!$A$2:$B$52,2,FALSE())</f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4"/>
        <v>51</v>
      </c>
      <c r="BE48" s="30">
        <f>VLOOKUP(BD48,Punktezuordnung!$A$2:$B$52,2,FALSE())</f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5"/>
        <v>51</v>
      </c>
      <c r="BH48" s="30">
        <f>VLOOKUP(BG48,Punktezuordnung!$A$2:$B$52,2,FALSE())</f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6"/>
        <v>51</v>
      </c>
      <c r="BK48" s="30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29"/>
        <v/>
      </c>
      <c r="F49" s="30">
        <f>SUM(LARGE(H49:U49,{1;2;3;4;5;6;7;8;9}))</f>
        <v>0</v>
      </c>
      <c r="G49" s="49">
        <f t="shared" si="30"/>
        <v>0</v>
      </c>
      <c r="H49" s="50">
        <f t="shared" si="31"/>
        <v>0</v>
      </c>
      <c r="I49" s="45">
        <f t="shared" si="32"/>
        <v>0</v>
      </c>
      <c r="J49" s="50">
        <f t="shared" si="33"/>
        <v>0</v>
      </c>
      <c r="K49" s="45">
        <f t="shared" si="34"/>
        <v>0</v>
      </c>
      <c r="L49" s="33">
        <f t="shared" si="35"/>
        <v>0</v>
      </c>
      <c r="M49" s="34">
        <f t="shared" si="36"/>
        <v>0</v>
      </c>
      <c r="N49" s="51">
        <f t="shared" si="37"/>
        <v>0</v>
      </c>
      <c r="O49" s="36">
        <f t="shared" si="38"/>
        <v>0</v>
      </c>
      <c r="P49" s="50">
        <f t="shared" si="39"/>
        <v>0</v>
      </c>
      <c r="Q49" s="45">
        <f t="shared" si="40"/>
        <v>0</v>
      </c>
      <c r="R49" s="50"/>
      <c r="S49" s="45"/>
      <c r="T49" s="50">
        <f t="shared" si="41"/>
        <v>0</v>
      </c>
      <c r="U49" s="45">
        <f t="shared" si="42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43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44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5"/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6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7"/>
        <v>51</v>
      </c>
      <c r="AJ49" s="30">
        <f>VLOOKUP(AI49,Punktezuordnung!$A$2:$B$52,2,FALSE())</f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48"/>
        <v>51</v>
      </c>
      <c r="AM49" s="30">
        <f>VLOOKUP(AL49,Punktezuordnung!$A$2:$B$52,2,FALSE())</f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49"/>
        <v>51</v>
      </c>
      <c r="AP49" s="70">
        <f>VLOOKUP(AO49,[1]Punktezuordnung!$A$2:$B$52,2,FALSE())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50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1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2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3"/>
        <v>51</v>
      </c>
      <c r="BB49" s="30">
        <f>VLOOKUP(BA49,Punktezuordnung!$A$2:$B$52,2,FALSE())</f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4"/>
        <v>51</v>
      </c>
      <c r="BE49" s="30">
        <f>VLOOKUP(BD49,Punktezuordnung!$A$2:$B$52,2,FALSE())</f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5"/>
        <v>51</v>
      </c>
      <c r="BH49" s="30">
        <f>VLOOKUP(BG49,Punktezuordnung!$A$2:$B$52,2,FALSE())</f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6"/>
        <v>51</v>
      </c>
      <c r="BK49" s="30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29"/>
        <v/>
      </c>
      <c r="F50" s="30">
        <f>SUM(LARGE(H50:U50,{1;2;3;4;5;6;7;8;9}))</f>
        <v>0</v>
      </c>
      <c r="G50" s="49">
        <f t="shared" si="30"/>
        <v>0</v>
      </c>
      <c r="H50" s="50">
        <f t="shared" si="31"/>
        <v>0</v>
      </c>
      <c r="I50" s="45">
        <f t="shared" si="32"/>
        <v>0</v>
      </c>
      <c r="J50" s="50">
        <f t="shared" si="33"/>
        <v>0</v>
      </c>
      <c r="K50" s="45">
        <f t="shared" si="34"/>
        <v>0</v>
      </c>
      <c r="L50" s="33">
        <f t="shared" si="35"/>
        <v>0</v>
      </c>
      <c r="M50" s="34">
        <f t="shared" si="36"/>
        <v>0</v>
      </c>
      <c r="N50" s="51">
        <f t="shared" si="37"/>
        <v>0</v>
      </c>
      <c r="O50" s="36">
        <f t="shared" si="38"/>
        <v>0</v>
      </c>
      <c r="P50" s="50">
        <f t="shared" si="39"/>
        <v>0</v>
      </c>
      <c r="Q50" s="45">
        <f t="shared" si="40"/>
        <v>0</v>
      </c>
      <c r="R50" s="50"/>
      <c r="S50" s="45"/>
      <c r="T50" s="50">
        <f t="shared" si="41"/>
        <v>0</v>
      </c>
      <c r="U50" s="45">
        <f t="shared" si="42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43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44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5"/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6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7"/>
        <v>51</v>
      </c>
      <c r="AJ50" s="30">
        <f>VLOOKUP(AI50,Punktezuordnung!$A$2:$B$52,2,FALSE())</f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48"/>
        <v>51</v>
      </c>
      <c r="AM50" s="30">
        <f>VLOOKUP(AL50,Punktezuordnung!$A$2:$B$52,2,FALSE())</f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49"/>
        <v>51</v>
      </c>
      <c r="AP50" s="70">
        <f>VLOOKUP(AO50,[1]Punktezuordnung!$A$2:$B$52,2,FALSE())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50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1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2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3"/>
        <v>51</v>
      </c>
      <c r="BB50" s="30">
        <f>VLOOKUP(BA50,Punktezuordnung!$A$2:$B$52,2,FALSE())</f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4"/>
        <v>51</v>
      </c>
      <c r="BE50" s="30">
        <f>VLOOKUP(BD50,Punktezuordnung!$A$2:$B$52,2,FALSE())</f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5"/>
        <v>51</v>
      </c>
      <c r="BH50" s="30">
        <f>VLOOKUP(BG50,Punktezuordnung!$A$2:$B$52,2,FALSE())</f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6"/>
        <v>51</v>
      </c>
      <c r="BK50" s="30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29"/>
        <v/>
      </c>
      <c r="F51" s="30">
        <f>SUM(LARGE(H51:U51,{1;2;3;4;5;6;7;8;9}))</f>
        <v>0</v>
      </c>
      <c r="G51" s="49">
        <f t="shared" si="30"/>
        <v>0</v>
      </c>
      <c r="H51" s="50">
        <f t="shared" si="31"/>
        <v>0</v>
      </c>
      <c r="I51" s="45">
        <f t="shared" si="32"/>
        <v>0</v>
      </c>
      <c r="J51" s="50">
        <f t="shared" si="33"/>
        <v>0</v>
      </c>
      <c r="K51" s="45">
        <f t="shared" si="34"/>
        <v>0</v>
      </c>
      <c r="L51" s="33">
        <f t="shared" si="35"/>
        <v>0</v>
      </c>
      <c r="M51" s="34">
        <f t="shared" si="36"/>
        <v>0</v>
      </c>
      <c r="N51" s="51">
        <f t="shared" si="37"/>
        <v>0</v>
      </c>
      <c r="O51" s="36">
        <f t="shared" si="38"/>
        <v>0</v>
      </c>
      <c r="P51" s="50">
        <f t="shared" si="39"/>
        <v>0</v>
      </c>
      <c r="Q51" s="45">
        <f t="shared" si="40"/>
        <v>0</v>
      </c>
      <c r="R51" s="50"/>
      <c r="S51" s="45"/>
      <c r="T51" s="50">
        <f t="shared" si="41"/>
        <v>0</v>
      </c>
      <c r="U51" s="45">
        <f t="shared" si="42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43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44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5"/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6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7"/>
        <v>51</v>
      </c>
      <c r="AJ51" s="30">
        <f>VLOOKUP(AI51,Punktezuordnung!$A$2:$B$52,2,FALSE())</f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48"/>
        <v>51</v>
      </c>
      <c r="AM51" s="30">
        <f>VLOOKUP(AL51,Punktezuordnung!$A$2:$B$52,2,FALSE())</f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49"/>
        <v>51</v>
      </c>
      <c r="AP51" s="70">
        <f>VLOOKUP(AO51,[1]Punktezuordnung!$A$2:$B$52,2,FALSE())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50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1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2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3"/>
        <v>51</v>
      </c>
      <c r="BB51" s="30">
        <f>VLOOKUP(BA51,Punktezuordnung!$A$2:$B$52,2,FALSE())</f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4"/>
        <v>51</v>
      </c>
      <c r="BE51" s="30">
        <f>VLOOKUP(BD51,Punktezuordnung!$A$2:$B$52,2,FALSE())</f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5"/>
        <v>51</v>
      </c>
      <c r="BH51" s="30">
        <f>VLOOKUP(BG51,Punktezuordnung!$A$2:$B$52,2,FALSE())</f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6"/>
        <v>51</v>
      </c>
      <c r="BK51" s="30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29"/>
        <v/>
      </c>
      <c r="F52" s="30">
        <f>SUM(LARGE(H52:U52,{1;2;3;4;5;6;7;8;9}))</f>
        <v>0</v>
      </c>
      <c r="G52" s="49">
        <f t="shared" si="30"/>
        <v>0</v>
      </c>
      <c r="H52" s="50">
        <f t="shared" si="31"/>
        <v>0</v>
      </c>
      <c r="I52" s="45">
        <f t="shared" si="32"/>
        <v>0</v>
      </c>
      <c r="J52" s="50">
        <f t="shared" si="33"/>
        <v>0</v>
      </c>
      <c r="K52" s="45">
        <f t="shared" si="34"/>
        <v>0</v>
      </c>
      <c r="L52" s="33">
        <f t="shared" si="35"/>
        <v>0</v>
      </c>
      <c r="M52" s="34">
        <f t="shared" si="36"/>
        <v>0</v>
      </c>
      <c r="N52" s="51">
        <f t="shared" si="37"/>
        <v>0</v>
      </c>
      <c r="O52" s="36">
        <f t="shared" si="38"/>
        <v>0</v>
      </c>
      <c r="P52" s="50">
        <f t="shared" si="39"/>
        <v>0</v>
      </c>
      <c r="Q52" s="45">
        <f t="shared" si="40"/>
        <v>0</v>
      </c>
      <c r="R52" s="50"/>
      <c r="S52" s="45"/>
      <c r="T52" s="50">
        <f t="shared" si="41"/>
        <v>0</v>
      </c>
      <c r="U52" s="45">
        <f t="shared" si="42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43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44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5"/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6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7"/>
        <v>51</v>
      </c>
      <c r="AJ52" s="30">
        <f>VLOOKUP(AI52,Punktezuordnung!$A$2:$B$52,2,FALSE())</f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48"/>
        <v>51</v>
      </c>
      <c r="AM52" s="30">
        <f>VLOOKUP(AL52,Punktezuordnung!$A$2:$B$52,2,FALSE())</f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49"/>
        <v>51</v>
      </c>
      <c r="AP52" s="70">
        <f>VLOOKUP(AO52,[1]Punktezuordnung!$A$2:$B$52,2,FALSE())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50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1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2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3"/>
        <v>51</v>
      </c>
      <c r="BB52" s="30">
        <f>VLOOKUP(BA52,Punktezuordnung!$A$2:$B$52,2,FALSE())</f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4"/>
        <v>51</v>
      </c>
      <c r="BE52" s="30">
        <f>VLOOKUP(BD52,Punktezuordnung!$A$2:$B$52,2,FALSE())</f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5"/>
        <v>51</v>
      </c>
      <c r="BH52" s="30">
        <f>VLOOKUP(BG52,Punktezuordnung!$A$2:$B$52,2,FALSE())</f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6"/>
        <v>51</v>
      </c>
      <c r="BK52" s="30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29"/>
        <v/>
      </c>
      <c r="F53" s="30">
        <f>SUM(LARGE(H53:U53,{1;2;3;4;5;6;7;8;9}))</f>
        <v>0</v>
      </c>
      <c r="G53" s="49">
        <f t="shared" si="30"/>
        <v>0</v>
      </c>
      <c r="H53" s="50">
        <f t="shared" si="31"/>
        <v>0</v>
      </c>
      <c r="I53" s="45">
        <f t="shared" si="32"/>
        <v>0</v>
      </c>
      <c r="J53" s="50">
        <f t="shared" si="33"/>
        <v>0</v>
      </c>
      <c r="K53" s="45">
        <f t="shared" si="34"/>
        <v>0</v>
      </c>
      <c r="L53" s="33">
        <f t="shared" si="35"/>
        <v>0</v>
      </c>
      <c r="M53" s="34">
        <f t="shared" si="36"/>
        <v>0</v>
      </c>
      <c r="N53" s="51">
        <f t="shared" si="37"/>
        <v>0</v>
      </c>
      <c r="O53" s="36">
        <f t="shared" si="38"/>
        <v>0</v>
      </c>
      <c r="P53" s="50">
        <f t="shared" si="39"/>
        <v>0</v>
      </c>
      <c r="Q53" s="45">
        <f t="shared" si="40"/>
        <v>0</v>
      </c>
      <c r="R53" s="50"/>
      <c r="S53" s="45"/>
      <c r="T53" s="50">
        <f t="shared" si="41"/>
        <v>0</v>
      </c>
      <c r="U53" s="45">
        <f t="shared" si="42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43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44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5"/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6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7"/>
        <v>51</v>
      </c>
      <c r="AJ53" s="30">
        <f>VLOOKUP(AI53,Punktezuordnung!$A$2:$B$52,2,FALSE())</f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48"/>
        <v>51</v>
      </c>
      <c r="AM53" s="30">
        <f>VLOOKUP(AL53,Punktezuordnung!$A$2:$B$52,2,FALSE())</f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49"/>
        <v>51</v>
      </c>
      <c r="AP53" s="70">
        <f>VLOOKUP(AO53,[1]Punktezuordnung!$A$2:$B$52,2,FALSE())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50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1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2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3"/>
        <v>51</v>
      </c>
      <c r="BB53" s="30">
        <f>VLOOKUP(BA53,Punktezuordnung!$A$2:$B$52,2,FALSE())</f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4"/>
        <v>51</v>
      </c>
      <c r="BE53" s="30">
        <f>VLOOKUP(BD53,Punktezuordnung!$A$2:$B$52,2,FALSE())</f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5"/>
        <v>51</v>
      </c>
      <c r="BH53" s="30">
        <f>VLOOKUP(BG53,Punktezuordnung!$A$2:$B$52,2,FALSE())</f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6"/>
        <v>51</v>
      </c>
      <c r="BK53" s="30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29"/>
        <v/>
      </c>
      <c r="F54" s="30">
        <f>SUM(LARGE(H54:U54,{1;2;3;4;5;6;7;8;9}))</f>
        <v>0</v>
      </c>
      <c r="G54" s="49">
        <f t="shared" si="30"/>
        <v>0</v>
      </c>
      <c r="H54" s="50">
        <f t="shared" si="31"/>
        <v>0</v>
      </c>
      <c r="I54" s="45">
        <f t="shared" si="32"/>
        <v>0</v>
      </c>
      <c r="J54" s="50">
        <f t="shared" si="33"/>
        <v>0</v>
      </c>
      <c r="K54" s="45">
        <f t="shared" si="34"/>
        <v>0</v>
      </c>
      <c r="L54" s="33">
        <f t="shared" si="35"/>
        <v>0</v>
      </c>
      <c r="M54" s="34">
        <f t="shared" si="36"/>
        <v>0</v>
      </c>
      <c r="N54" s="51">
        <f t="shared" si="37"/>
        <v>0</v>
      </c>
      <c r="O54" s="36">
        <f t="shared" si="38"/>
        <v>0</v>
      </c>
      <c r="P54" s="50">
        <f t="shared" si="39"/>
        <v>0</v>
      </c>
      <c r="Q54" s="45">
        <f t="shared" si="40"/>
        <v>0</v>
      </c>
      <c r="R54" s="50"/>
      <c r="S54" s="45"/>
      <c r="T54" s="50">
        <f t="shared" si="41"/>
        <v>0</v>
      </c>
      <c r="U54" s="45">
        <f t="shared" si="42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43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44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5"/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6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7"/>
        <v>51</v>
      </c>
      <c r="AJ54" s="30">
        <f>VLOOKUP(AI54,Punktezuordnung!$A$2:$B$52,2,FALSE())</f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48"/>
        <v>51</v>
      </c>
      <c r="AM54" s="30">
        <f>VLOOKUP(AL54,Punktezuordnung!$A$2:$B$52,2,FALSE())</f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49"/>
        <v>51</v>
      </c>
      <c r="AP54" s="70">
        <f>VLOOKUP(AO54,[1]Punktezuordnung!$A$2:$B$52,2,FALSE())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50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1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2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3"/>
        <v>51</v>
      </c>
      <c r="BB54" s="30">
        <f>VLOOKUP(BA54,Punktezuordnung!$A$2:$B$52,2,FALSE())</f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4"/>
        <v>51</v>
      </c>
      <c r="BE54" s="30">
        <f>VLOOKUP(BD54,Punktezuordnung!$A$2:$B$52,2,FALSE())</f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5"/>
        <v>51</v>
      </c>
      <c r="BH54" s="30">
        <f>VLOOKUP(BG54,Punktezuordnung!$A$2:$B$52,2,FALSE())</f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6"/>
        <v>51</v>
      </c>
      <c r="BK54" s="30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29"/>
        <v/>
      </c>
      <c r="F55" s="30">
        <f>SUM(LARGE(H55:U55,{1;2;3;4;5;6;7;8;9}))</f>
        <v>0</v>
      </c>
      <c r="G55" s="49">
        <f t="shared" si="30"/>
        <v>0</v>
      </c>
      <c r="H55" s="50">
        <f t="shared" si="31"/>
        <v>0</v>
      </c>
      <c r="I55" s="45">
        <f t="shared" si="32"/>
        <v>0</v>
      </c>
      <c r="J55" s="50">
        <f t="shared" si="33"/>
        <v>0</v>
      </c>
      <c r="K55" s="45">
        <f t="shared" si="34"/>
        <v>0</v>
      </c>
      <c r="L55" s="33">
        <f t="shared" si="35"/>
        <v>0</v>
      </c>
      <c r="M55" s="34">
        <f t="shared" si="36"/>
        <v>0</v>
      </c>
      <c r="N55" s="51">
        <f t="shared" si="37"/>
        <v>0</v>
      </c>
      <c r="O55" s="36">
        <f t="shared" si="38"/>
        <v>0</v>
      </c>
      <c r="P55" s="50">
        <f t="shared" si="39"/>
        <v>0</v>
      </c>
      <c r="Q55" s="45">
        <f t="shared" si="40"/>
        <v>0</v>
      </c>
      <c r="R55" s="50"/>
      <c r="S55" s="45"/>
      <c r="T55" s="50">
        <f t="shared" si="41"/>
        <v>0</v>
      </c>
      <c r="U55" s="45">
        <f t="shared" si="42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43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44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5"/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6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7"/>
        <v>51</v>
      </c>
      <c r="AJ55" s="30">
        <f>VLOOKUP(AI55,Punktezuordnung!$A$2:$B$52,2,FALSE())</f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48"/>
        <v>51</v>
      </c>
      <c r="AM55" s="30">
        <f>VLOOKUP(AL55,Punktezuordnung!$A$2:$B$52,2,FALSE())</f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49"/>
        <v>51</v>
      </c>
      <c r="AP55" s="70">
        <f>VLOOKUP(AO55,[1]Punktezuordnung!$A$2:$B$52,2,FALSE())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50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1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2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3"/>
        <v>51</v>
      </c>
      <c r="BB55" s="30">
        <f>VLOOKUP(BA55,Punktezuordnung!$A$2:$B$52,2,FALSE())</f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4"/>
        <v>51</v>
      </c>
      <c r="BE55" s="30">
        <f>VLOOKUP(BD55,Punktezuordnung!$A$2:$B$52,2,FALSE())</f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5"/>
        <v>51</v>
      </c>
      <c r="BH55" s="30">
        <f>VLOOKUP(BG55,Punktezuordnung!$A$2:$B$52,2,FALSE())</f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6"/>
        <v>51</v>
      </c>
      <c r="BK55" s="30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29"/>
        <v/>
      </c>
      <c r="F56" s="30">
        <f>SUM(LARGE(H56:U56,{1;2;3;4;5;6;7;8;9}))</f>
        <v>0</v>
      </c>
      <c r="G56" s="49">
        <f t="shared" si="30"/>
        <v>0</v>
      </c>
      <c r="H56" s="50">
        <f t="shared" si="31"/>
        <v>0</v>
      </c>
      <c r="I56" s="45">
        <f t="shared" si="32"/>
        <v>0</v>
      </c>
      <c r="J56" s="50">
        <f t="shared" si="33"/>
        <v>0</v>
      </c>
      <c r="K56" s="45">
        <f t="shared" si="34"/>
        <v>0</v>
      </c>
      <c r="L56" s="33">
        <f t="shared" si="35"/>
        <v>0</v>
      </c>
      <c r="M56" s="34">
        <f t="shared" si="36"/>
        <v>0</v>
      </c>
      <c r="N56" s="51">
        <f t="shared" si="37"/>
        <v>0</v>
      </c>
      <c r="O56" s="36">
        <f t="shared" si="38"/>
        <v>0</v>
      </c>
      <c r="P56" s="50">
        <f t="shared" si="39"/>
        <v>0</v>
      </c>
      <c r="Q56" s="45">
        <f t="shared" si="40"/>
        <v>0</v>
      </c>
      <c r="R56" s="50"/>
      <c r="S56" s="45"/>
      <c r="T56" s="50">
        <f t="shared" si="41"/>
        <v>0</v>
      </c>
      <c r="U56" s="45">
        <f t="shared" si="42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43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44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5"/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6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7"/>
        <v>51</v>
      </c>
      <c r="AJ56" s="30">
        <f>VLOOKUP(AI56,Punktezuordnung!$A$2:$B$52,2,FALSE())</f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48"/>
        <v>51</v>
      </c>
      <c r="AM56" s="30">
        <f>VLOOKUP(AL56,Punktezuordnung!$A$2:$B$52,2,FALSE())</f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49"/>
        <v>51</v>
      </c>
      <c r="AP56" s="70">
        <f>VLOOKUP(AO56,[1]Punktezuordnung!$A$2:$B$52,2,FALSE())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50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1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2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3"/>
        <v>51</v>
      </c>
      <c r="BB56" s="30">
        <f>VLOOKUP(BA56,Punktezuordnung!$A$2:$B$52,2,FALSE())</f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4"/>
        <v>51</v>
      </c>
      <c r="BE56" s="30">
        <f>VLOOKUP(BD56,Punktezuordnung!$A$2:$B$52,2,FALSE())</f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5"/>
        <v>51</v>
      </c>
      <c r="BH56" s="30">
        <f>VLOOKUP(BG56,Punktezuordnung!$A$2:$B$52,2,FALSE())</f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6"/>
        <v>51</v>
      </c>
      <c r="BK56" s="30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29"/>
        <v/>
      </c>
      <c r="F57" s="30">
        <f>SUM(LARGE(H57:U57,{1;2;3;4;5;6;7;8;9}))</f>
        <v>0</v>
      </c>
      <c r="G57" s="49">
        <f t="shared" si="30"/>
        <v>0</v>
      </c>
      <c r="H57" s="50">
        <f t="shared" si="31"/>
        <v>0</v>
      </c>
      <c r="I57" s="45">
        <f t="shared" si="32"/>
        <v>0</v>
      </c>
      <c r="J57" s="50">
        <f t="shared" si="33"/>
        <v>0</v>
      </c>
      <c r="K57" s="45">
        <f t="shared" si="34"/>
        <v>0</v>
      </c>
      <c r="L57" s="33">
        <f t="shared" si="35"/>
        <v>0</v>
      </c>
      <c r="M57" s="34">
        <f t="shared" si="36"/>
        <v>0</v>
      </c>
      <c r="N57" s="51">
        <f t="shared" si="37"/>
        <v>0</v>
      </c>
      <c r="O57" s="36">
        <f t="shared" si="38"/>
        <v>0</v>
      </c>
      <c r="P57" s="50">
        <f t="shared" si="39"/>
        <v>0</v>
      </c>
      <c r="Q57" s="45">
        <f t="shared" si="40"/>
        <v>0</v>
      </c>
      <c r="R57" s="50"/>
      <c r="S57" s="45"/>
      <c r="T57" s="50">
        <f t="shared" si="41"/>
        <v>0</v>
      </c>
      <c r="U57" s="45">
        <f t="shared" si="42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43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44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5"/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6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7"/>
        <v>51</v>
      </c>
      <c r="AJ57" s="30">
        <f>VLOOKUP(AI57,Punktezuordnung!$A$2:$B$52,2,FALSE())</f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48"/>
        <v>51</v>
      </c>
      <c r="AM57" s="30">
        <f>VLOOKUP(AL57,Punktezuordnung!$A$2:$B$52,2,FALSE())</f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49"/>
        <v>51</v>
      </c>
      <c r="AP57" s="70">
        <f>VLOOKUP(AO57,[1]Punktezuordnung!$A$2:$B$52,2,FALSE())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50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1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2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3"/>
        <v>51</v>
      </c>
      <c r="BB57" s="30">
        <f>VLOOKUP(BA57,Punktezuordnung!$A$2:$B$52,2,FALSE())</f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4"/>
        <v>51</v>
      </c>
      <c r="BE57" s="30">
        <f>VLOOKUP(BD57,Punktezuordnung!$A$2:$B$52,2,FALSE())</f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5"/>
        <v>51</v>
      </c>
      <c r="BH57" s="30">
        <f>VLOOKUP(BG57,Punktezuordnung!$A$2:$B$52,2,FALSE())</f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6"/>
        <v>51</v>
      </c>
      <c r="BK57" s="30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29"/>
        <v/>
      </c>
      <c r="F58" s="30">
        <f>SUM(LARGE(H58:U58,{1;2;3;4;5;6;7;8;9}))</f>
        <v>0</v>
      </c>
      <c r="G58" s="49">
        <f t="shared" si="30"/>
        <v>0</v>
      </c>
      <c r="H58" s="50">
        <f t="shared" si="31"/>
        <v>0</v>
      </c>
      <c r="I58" s="45">
        <f t="shared" si="32"/>
        <v>0</v>
      </c>
      <c r="J58" s="50">
        <f t="shared" si="33"/>
        <v>0</v>
      </c>
      <c r="K58" s="45">
        <f t="shared" si="34"/>
        <v>0</v>
      </c>
      <c r="L58" s="33">
        <f t="shared" si="35"/>
        <v>0</v>
      </c>
      <c r="M58" s="34">
        <f t="shared" si="36"/>
        <v>0</v>
      </c>
      <c r="N58" s="51">
        <f t="shared" si="37"/>
        <v>0</v>
      </c>
      <c r="O58" s="36">
        <f t="shared" si="38"/>
        <v>0</v>
      </c>
      <c r="P58" s="50">
        <f t="shared" si="39"/>
        <v>0</v>
      </c>
      <c r="Q58" s="45">
        <f t="shared" si="40"/>
        <v>0</v>
      </c>
      <c r="R58" s="50"/>
      <c r="S58" s="45"/>
      <c r="T58" s="50">
        <f t="shared" si="41"/>
        <v>0</v>
      </c>
      <c r="U58" s="45">
        <f t="shared" si="42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43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44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5"/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6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7"/>
        <v>51</v>
      </c>
      <c r="AJ58" s="30">
        <f>VLOOKUP(AI58,Punktezuordnung!$A$2:$B$52,2,FALSE())</f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48"/>
        <v>51</v>
      </c>
      <c r="AM58" s="30">
        <f>VLOOKUP(AL58,Punktezuordnung!$A$2:$B$52,2,FALSE())</f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49"/>
        <v>51</v>
      </c>
      <c r="AP58" s="70">
        <f>VLOOKUP(AO58,[1]Punktezuordnung!$A$2:$B$52,2,FALSE())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50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1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2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3"/>
        <v>51</v>
      </c>
      <c r="BB58" s="30">
        <f>VLOOKUP(BA58,Punktezuordnung!$A$2:$B$52,2,FALSE())</f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4"/>
        <v>51</v>
      </c>
      <c r="BE58" s="30">
        <f>VLOOKUP(BD58,Punktezuordnung!$A$2:$B$52,2,FALSE())</f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5"/>
        <v>51</v>
      </c>
      <c r="BH58" s="30">
        <f>VLOOKUP(BG58,Punktezuordnung!$A$2:$B$52,2,FALSE())</f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6"/>
        <v>51</v>
      </c>
      <c r="BK58" s="30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29"/>
        <v/>
      </c>
      <c r="F59" s="30">
        <f>SUM(LARGE(H59:U59,{1;2;3;4;5;6;7;8;9}))</f>
        <v>0</v>
      </c>
      <c r="G59" s="49">
        <f t="shared" si="30"/>
        <v>0</v>
      </c>
      <c r="H59" s="50">
        <f t="shared" si="31"/>
        <v>0</v>
      </c>
      <c r="I59" s="45">
        <f t="shared" si="32"/>
        <v>0</v>
      </c>
      <c r="J59" s="50">
        <f t="shared" si="33"/>
        <v>0</v>
      </c>
      <c r="K59" s="45">
        <f t="shared" si="34"/>
        <v>0</v>
      </c>
      <c r="L59" s="33">
        <f t="shared" si="35"/>
        <v>0</v>
      </c>
      <c r="M59" s="34">
        <f t="shared" si="36"/>
        <v>0</v>
      </c>
      <c r="N59" s="51">
        <f t="shared" si="37"/>
        <v>0</v>
      </c>
      <c r="O59" s="36">
        <f t="shared" si="38"/>
        <v>0</v>
      </c>
      <c r="P59" s="50">
        <f t="shared" si="39"/>
        <v>0</v>
      </c>
      <c r="Q59" s="45">
        <f t="shared" si="40"/>
        <v>0</v>
      </c>
      <c r="R59" s="50"/>
      <c r="S59" s="45"/>
      <c r="T59" s="50">
        <f t="shared" si="41"/>
        <v>0</v>
      </c>
      <c r="U59" s="45">
        <f t="shared" si="42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43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44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5"/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6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7"/>
        <v>51</v>
      </c>
      <c r="AJ59" s="30">
        <f>VLOOKUP(AI59,Punktezuordnung!$A$2:$B$52,2,FALSE())</f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48"/>
        <v>51</v>
      </c>
      <c r="AM59" s="30">
        <f>VLOOKUP(AL59,Punktezuordnung!$A$2:$B$52,2,FALSE())</f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49"/>
        <v>51</v>
      </c>
      <c r="AP59" s="70">
        <f>VLOOKUP(AO59,[1]Punktezuordnung!$A$2:$B$52,2,FALSE())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50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1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2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3"/>
        <v>51</v>
      </c>
      <c r="BB59" s="30">
        <f>VLOOKUP(BA59,Punktezuordnung!$A$2:$B$52,2,FALSE())</f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4"/>
        <v>51</v>
      </c>
      <c r="BE59" s="30">
        <f>VLOOKUP(BD59,Punktezuordnung!$A$2:$B$52,2,FALSE())</f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5"/>
        <v>51</v>
      </c>
      <c r="BH59" s="30">
        <f>VLOOKUP(BG59,Punktezuordnung!$A$2:$B$52,2,FALSE())</f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6"/>
        <v>51</v>
      </c>
      <c r="BK59" s="30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29"/>
        <v/>
      </c>
      <c r="F60" s="30">
        <f>SUM(LARGE(H60:U60,{1;2;3;4;5;6;7;8;9}))</f>
        <v>0</v>
      </c>
      <c r="G60" s="49">
        <f t="shared" si="30"/>
        <v>0</v>
      </c>
      <c r="H60" s="50">
        <f t="shared" si="31"/>
        <v>0</v>
      </c>
      <c r="I60" s="45">
        <f t="shared" si="32"/>
        <v>0</v>
      </c>
      <c r="J60" s="50">
        <f t="shared" si="33"/>
        <v>0</v>
      </c>
      <c r="K60" s="45">
        <f t="shared" si="34"/>
        <v>0</v>
      </c>
      <c r="L60" s="33">
        <f t="shared" si="35"/>
        <v>0</v>
      </c>
      <c r="M60" s="34">
        <f t="shared" si="36"/>
        <v>0</v>
      </c>
      <c r="N60" s="51">
        <f t="shared" si="37"/>
        <v>0</v>
      </c>
      <c r="O60" s="36">
        <f t="shared" si="38"/>
        <v>0</v>
      </c>
      <c r="P60" s="50">
        <f t="shared" si="39"/>
        <v>0</v>
      </c>
      <c r="Q60" s="45">
        <f t="shared" si="40"/>
        <v>0</v>
      </c>
      <c r="R60" s="50"/>
      <c r="S60" s="45"/>
      <c r="T60" s="50">
        <f t="shared" si="41"/>
        <v>0</v>
      </c>
      <c r="U60" s="45">
        <f t="shared" si="42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43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44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5"/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6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7"/>
        <v>51</v>
      </c>
      <c r="AJ60" s="30">
        <f>VLOOKUP(AI60,Punktezuordnung!$A$2:$B$52,2,FALSE())</f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48"/>
        <v>51</v>
      </c>
      <c r="AM60" s="30">
        <f>VLOOKUP(AL60,Punktezuordnung!$A$2:$B$52,2,FALSE())</f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49"/>
        <v>51</v>
      </c>
      <c r="AP60" s="70">
        <f>VLOOKUP(AO60,[1]Punktezuordnung!$A$2:$B$52,2,FALSE())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50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1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2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3"/>
        <v>51</v>
      </c>
      <c r="BB60" s="30">
        <f>VLOOKUP(BA60,Punktezuordnung!$A$2:$B$52,2,FALSE())</f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4"/>
        <v>51</v>
      </c>
      <c r="BE60" s="30">
        <f>VLOOKUP(BD60,Punktezuordnung!$A$2:$B$52,2,FALSE())</f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5"/>
        <v>51</v>
      </c>
      <c r="BH60" s="30">
        <f>VLOOKUP(BG60,Punktezuordnung!$A$2:$B$52,2,FALSE())</f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6"/>
        <v>51</v>
      </c>
      <c r="BK60" s="30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40">
    <sortCondition ref="E4:E40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zoomScaleNormal="100" workbookViewId="0">
      <selection sqref="A1:A22"/>
    </sheetView>
  </sheetViews>
  <sheetFormatPr baseColWidth="10" defaultColWidth="10.5546875" defaultRowHeight="14.4" x14ac:dyDescent="0.3"/>
  <cols>
    <col min="1" max="1" width="22.6640625" customWidth="1"/>
  </cols>
  <sheetData>
    <row r="1" spans="1:1" x14ac:dyDescent="0.3">
      <c r="A1" t="str">
        <f>'M9'!A4</f>
        <v>Lucas Zielinski</v>
      </c>
    </row>
    <row r="2" spans="1:1" x14ac:dyDescent="0.3">
      <c r="A2" s="62" t="str">
        <f>'M9'!A5</f>
        <v>Jona Weiß</v>
      </c>
    </row>
    <row r="3" spans="1:1" x14ac:dyDescent="0.3">
      <c r="A3" s="62" t="str">
        <f>'M9'!A6</f>
        <v>Merlin Hartwig</v>
      </c>
    </row>
    <row r="4" spans="1:1" x14ac:dyDescent="0.3">
      <c r="A4" s="62" t="str">
        <f>'M9'!A7</f>
        <v>Bastian Dehnel</v>
      </c>
    </row>
    <row r="5" spans="1:1" x14ac:dyDescent="0.3">
      <c r="A5" s="62" t="str">
        <f>'M9'!A8</f>
        <v>Kian Kircher</v>
      </c>
    </row>
    <row r="6" spans="1:1" x14ac:dyDescent="0.3">
      <c r="A6" s="62" t="str">
        <f>'M9'!A9</f>
        <v>Andrej Lachenmaier</v>
      </c>
    </row>
    <row r="7" spans="1:1" x14ac:dyDescent="0.3">
      <c r="A7" s="62" t="str">
        <f>'M9'!A10</f>
        <v>Sam Dukart</v>
      </c>
    </row>
    <row r="8" spans="1:1" x14ac:dyDescent="0.3">
      <c r="A8" s="62" t="str">
        <f>'M9'!A11</f>
        <v>Benjamin Molnár</v>
      </c>
    </row>
    <row r="9" spans="1:1" x14ac:dyDescent="0.3">
      <c r="A9" s="62" t="str">
        <f>'M9'!A12</f>
        <v>Konrad Winkler</v>
      </c>
    </row>
    <row r="10" spans="1:1" x14ac:dyDescent="0.3">
      <c r="A10" s="62" t="str">
        <f>'M9'!A13</f>
        <v>Teo Grabow</v>
      </c>
    </row>
    <row r="11" spans="1:1" x14ac:dyDescent="0.3">
      <c r="A11" s="62" t="str">
        <f>'M9'!A14</f>
        <v>Leon Rat</v>
      </c>
    </row>
    <row r="12" spans="1:1" x14ac:dyDescent="0.3">
      <c r="A12" s="62" t="str">
        <f>'M9'!A15</f>
        <v>Mads Becker</v>
      </c>
    </row>
    <row r="13" spans="1:1" x14ac:dyDescent="0.3">
      <c r="A13" s="62" t="str">
        <f>'M9'!A16</f>
        <v>Jannis Bohot</v>
      </c>
    </row>
    <row r="14" spans="1:1" x14ac:dyDescent="0.3">
      <c r="A14" s="62" t="str">
        <f>'M9'!A17</f>
        <v>Theo Schumann</v>
      </c>
    </row>
    <row r="15" spans="1:1" x14ac:dyDescent="0.3">
      <c r="A15" s="62" t="str">
        <f>'M9'!A18</f>
        <v>Oskar Wunn</v>
      </c>
    </row>
    <row r="16" spans="1:1" x14ac:dyDescent="0.3">
      <c r="A16" s="62" t="str">
        <f>'M9'!A19</f>
        <v>Lennard Rothenberger</v>
      </c>
    </row>
    <row r="17" spans="1:1" x14ac:dyDescent="0.3">
      <c r="A17" s="62" t="str">
        <f>'M9'!A20</f>
        <v>Nilas Borgerding</v>
      </c>
    </row>
    <row r="18" spans="1:1" x14ac:dyDescent="0.3">
      <c r="A18" s="62" t="str">
        <f>'M9'!A21</f>
        <v>Emil Dörr</v>
      </c>
    </row>
    <row r="19" spans="1:1" x14ac:dyDescent="0.3">
      <c r="A19" s="62" t="str">
        <f>'M9'!A22</f>
        <v>Henri Schmidt</v>
      </c>
    </row>
    <row r="20" spans="1:1" x14ac:dyDescent="0.3">
      <c r="A20" s="62" t="str">
        <f>'M9'!A23</f>
        <v>Marlon Schmidt</v>
      </c>
    </row>
    <row r="21" spans="1:1" x14ac:dyDescent="0.3">
      <c r="A21" s="62">
        <f>'M9'!A24</f>
        <v>0</v>
      </c>
    </row>
    <row r="22" spans="1:1" x14ac:dyDescent="0.3">
      <c r="A22" s="62">
        <f>'M9'!A25</f>
        <v>0</v>
      </c>
    </row>
    <row r="23" spans="1:1" x14ac:dyDescent="0.3">
      <c r="A23">
        <f>'M9'!A26</f>
        <v>0</v>
      </c>
    </row>
    <row r="24" spans="1:1" x14ac:dyDescent="0.3">
      <c r="A24">
        <f>'M9'!A27</f>
        <v>0</v>
      </c>
    </row>
    <row r="25" spans="1:1" x14ac:dyDescent="0.3">
      <c r="A25">
        <f>'M9'!A28</f>
        <v>0</v>
      </c>
    </row>
    <row r="26" spans="1:1" x14ac:dyDescent="0.3">
      <c r="A26">
        <f>'M9'!A29</f>
        <v>0</v>
      </c>
    </row>
    <row r="27" spans="1:1" x14ac:dyDescent="0.3">
      <c r="A27">
        <f>'M9'!A30</f>
        <v>0</v>
      </c>
    </row>
    <row r="28" spans="1:1" x14ac:dyDescent="0.3">
      <c r="A28">
        <f>'M9'!A31</f>
        <v>0</v>
      </c>
    </row>
    <row r="29" spans="1:1" x14ac:dyDescent="0.3">
      <c r="A29">
        <f>'M9'!A32</f>
        <v>0</v>
      </c>
    </row>
    <row r="30" spans="1:1" x14ac:dyDescent="0.3">
      <c r="A30">
        <f>'M9'!A33</f>
        <v>0</v>
      </c>
    </row>
    <row r="31" spans="1:1" x14ac:dyDescent="0.3">
      <c r="A31">
        <f>'M9'!A34</f>
        <v>0</v>
      </c>
    </row>
    <row r="32" spans="1:1" x14ac:dyDescent="0.3">
      <c r="A32">
        <f>'M9'!A35</f>
        <v>0</v>
      </c>
    </row>
    <row r="33" spans="1:1" x14ac:dyDescent="0.3">
      <c r="A33">
        <f>'M9'!A36</f>
        <v>0</v>
      </c>
    </row>
    <row r="34" spans="1:1" x14ac:dyDescent="0.3">
      <c r="A34">
        <f>'M9'!A37</f>
        <v>0</v>
      </c>
    </row>
    <row r="35" spans="1:1" x14ac:dyDescent="0.3">
      <c r="A35">
        <f>'M9'!A38</f>
        <v>0</v>
      </c>
    </row>
    <row r="36" spans="1:1" x14ac:dyDescent="0.3">
      <c r="A36">
        <f>'M9'!A39</f>
        <v>0</v>
      </c>
    </row>
    <row r="37" spans="1:1" x14ac:dyDescent="0.3">
      <c r="A37">
        <f>'M9'!A40</f>
        <v>0</v>
      </c>
    </row>
    <row r="38" spans="1:1" x14ac:dyDescent="0.3">
      <c r="A38">
        <f>'M9'!A41</f>
        <v>0</v>
      </c>
    </row>
    <row r="39" spans="1:1" x14ac:dyDescent="0.3">
      <c r="A39">
        <f>'M9'!A42</f>
        <v>0</v>
      </c>
    </row>
    <row r="40" spans="1:1" x14ac:dyDescent="0.3">
      <c r="A40">
        <f>'M9'!A43</f>
        <v>0</v>
      </c>
    </row>
    <row r="41" spans="1:1" x14ac:dyDescent="0.3">
      <c r="A41">
        <f>'M9'!A44</f>
        <v>0</v>
      </c>
    </row>
    <row r="42" spans="1:1" x14ac:dyDescent="0.3">
      <c r="A42">
        <f>'M9'!A45</f>
        <v>0</v>
      </c>
    </row>
    <row r="43" spans="1:1" x14ac:dyDescent="0.3">
      <c r="A43">
        <f>'M9'!A46</f>
        <v>0</v>
      </c>
    </row>
    <row r="44" spans="1:1" x14ac:dyDescent="0.3">
      <c r="A44">
        <f>'M9'!A47</f>
        <v>0</v>
      </c>
    </row>
    <row r="45" spans="1:1" x14ac:dyDescent="0.3">
      <c r="A45">
        <f>'M9'!A48</f>
        <v>0</v>
      </c>
    </row>
    <row r="46" spans="1:1" x14ac:dyDescent="0.3">
      <c r="A46">
        <f>'M9'!A49</f>
        <v>0</v>
      </c>
    </row>
    <row r="47" spans="1:1" x14ac:dyDescent="0.3">
      <c r="A47">
        <f>'M9'!A50</f>
        <v>0</v>
      </c>
    </row>
    <row r="48" spans="1:1" x14ac:dyDescent="0.3">
      <c r="A48">
        <f>'M9'!A51</f>
        <v>0</v>
      </c>
    </row>
    <row r="49" spans="1:1" x14ac:dyDescent="0.3">
      <c r="A49">
        <f>'M9'!A52</f>
        <v>0</v>
      </c>
    </row>
    <row r="50" spans="1:1" x14ac:dyDescent="0.3">
      <c r="A50">
        <f>'M9'!A53</f>
        <v>0</v>
      </c>
    </row>
    <row r="51" spans="1:1" x14ac:dyDescent="0.3">
      <c r="A51" t="str">
        <f>'M8'!A4</f>
        <v>Lennard Blum</v>
      </c>
    </row>
    <row r="52" spans="1:1" x14ac:dyDescent="0.3">
      <c r="A52" s="62" t="str">
        <f>'M8'!A5</f>
        <v>Leo Cramer</v>
      </c>
    </row>
    <row r="53" spans="1:1" x14ac:dyDescent="0.3">
      <c r="A53" s="62" t="str">
        <f>'M8'!A6</f>
        <v>Maximilian Wahl</v>
      </c>
    </row>
    <row r="54" spans="1:1" x14ac:dyDescent="0.3">
      <c r="A54" s="62" t="str">
        <f>'M8'!A7</f>
        <v>Aaron Wößner</v>
      </c>
    </row>
    <row r="55" spans="1:1" x14ac:dyDescent="0.3">
      <c r="A55" s="62" t="str">
        <f>'M8'!A8</f>
        <v>Fritz Schmidt</v>
      </c>
    </row>
    <row r="56" spans="1:1" x14ac:dyDescent="0.3">
      <c r="A56" s="62" t="str">
        <f>'M8'!A9</f>
        <v>Milan Orth</v>
      </c>
    </row>
    <row r="57" spans="1:1" x14ac:dyDescent="0.3">
      <c r="A57" s="62" t="str">
        <f>'M8'!A10</f>
        <v>Daniil Ostapenko</v>
      </c>
    </row>
    <row r="58" spans="1:1" x14ac:dyDescent="0.3">
      <c r="A58" s="62" t="str">
        <f>'M8'!A11</f>
        <v>David Kissler</v>
      </c>
    </row>
    <row r="59" spans="1:1" x14ac:dyDescent="0.3">
      <c r="A59" s="62" t="str">
        <f>'M8'!A12</f>
        <v>Till Meister</v>
      </c>
    </row>
    <row r="60" spans="1:1" x14ac:dyDescent="0.3">
      <c r="A60" s="62" t="str">
        <f>'M8'!A13</f>
        <v>Oleksandr Prykota</v>
      </c>
    </row>
    <row r="61" spans="1:1" x14ac:dyDescent="0.3">
      <c r="A61" s="62" t="str">
        <f>'M8'!A14</f>
        <v>Pepe Rübsam</v>
      </c>
    </row>
    <row r="62" spans="1:1" x14ac:dyDescent="0.3">
      <c r="A62" s="62" t="str">
        <f>'M8'!A15</f>
        <v>Klaas Lauterbach</v>
      </c>
    </row>
    <row r="63" spans="1:1" x14ac:dyDescent="0.3">
      <c r="A63" s="62" t="str">
        <f>'M8'!A16</f>
        <v>Benaja Stock</v>
      </c>
    </row>
    <row r="64" spans="1:1" x14ac:dyDescent="0.3">
      <c r="A64" s="62" t="str">
        <f>'M8'!A17</f>
        <v>Paul Rausch</v>
      </c>
    </row>
    <row r="65" spans="1:1" x14ac:dyDescent="0.3">
      <c r="A65" s="62" t="str">
        <f>'M8'!A18</f>
        <v>Elias Fernandez-Horn</v>
      </c>
    </row>
    <row r="66" spans="1:1" x14ac:dyDescent="0.3">
      <c r="A66" s="62" t="str">
        <f>'M8'!A19</f>
        <v>Lasse Künzel</v>
      </c>
    </row>
    <row r="67" spans="1:1" x14ac:dyDescent="0.3">
      <c r="A67" s="62" t="str">
        <f>'M8'!A20</f>
        <v>Artjom Smokow</v>
      </c>
    </row>
    <row r="68" spans="1:1" x14ac:dyDescent="0.3">
      <c r="A68" s="62" t="str">
        <f>'M8'!A21</f>
        <v>Tom Ruhl</v>
      </c>
    </row>
    <row r="69" spans="1:1" x14ac:dyDescent="0.3">
      <c r="A69" s="62" t="str">
        <f>'M8'!A22</f>
        <v>Max Dostal</v>
      </c>
    </row>
    <row r="70" spans="1:1" x14ac:dyDescent="0.3">
      <c r="A70" s="62" t="str">
        <f>'M8'!A23</f>
        <v>Milo Fey</v>
      </c>
    </row>
    <row r="71" spans="1:1" x14ac:dyDescent="0.3">
      <c r="A71" s="62" t="str">
        <f>'M8'!A24</f>
        <v>Ole Weiland</v>
      </c>
    </row>
    <row r="72" spans="1:1" x14ac:dyDescent="0.3">
      <c r="A72" s="62" t="str">
        <f>'M8'!A25</f>
        <v>Vincent Fenner</v>
      </c>
    </row>
    <row r="73" spans="1:1" x14ac:dyDescent="0.3">
      <c r="A73" s="62" t="str">
        <f>'M8'!A26</f>
        <v>Lion Shabani</v>
      </c>
    </row>
    <row r="74" spans="1:1" x14ac:dyDescent="0.3">
      <c r="A74" s="62" t="str">
        <f>'M8'!A27</f>
        <v>Johannes Schröder</v>
      </c>
    </row>
    <row r="75" spans="1:1" x14ac:dyDescent="0.3">
      <c r="A75" s="62" t="str">
        <f>'M8'!A28</f>
        <v>Elias Marsal</v>
      </c>
    </row>
    <row r="76" spans="1:1" x14ac:dyDescent="0.3">
      <c r="A76" s="62" t="str">
        <f>'M8'!A29</f>
        <v>Luca Lang</v>
      </c>
    </row>
    <row r="77" spans="1:1" x14ac:dyDescent="0.3">
      <c r="A77" s="62">
        <f>'M8'!A30</f>
        <v>0</v>
      </c>
    </row>
    <row r="78" spans="1:1" x14ac:dyDescent="0.3">
      <c r="A78" s="62">
        <f>'M8'!A31</f>
        <v>0</v>
      </c>
    </row>
    <row r="79" spans="1:1" x14ac:dyDescent="0.3">
      <c r="A79" s="62">
        <f>'M8'!A32</f>
        <v>0</v>
      </c>
    </row>
    <row r="80" spans="1:1" x14ac:dyDescent="0.3">
      <c r="A80" s="62">
        <f>'M8'!A33</f>
        <v>0</v>
      </c>
    </row>
    <row r="81" spans="1:1" x14ac:dyDescent="0.3">
      <c r="A81" s="62">
        <f>'M8'!A34</f>
        <v>0</v>
      </c>
    </row>
    <row r="82" spans="1:1" x14ac:dyDescent="0.3">
      <c r="A82" s="62">
        <f>'M8'!A35</f>
        <v>0</v>
      </c>
    </row>
    <row r="83" spans="1:1" x14ac:dyDescent="0.3">
      <c r="A83" s="62">
        <f>'M8'!A36</f>
        <v>0</v>
      </c>
    </row>
    <row r="84" spans="1:1" x14ac:dyDescent="0.3">
      <c r="A84" s="62">
        <f>'M8'!A37</f>
        <v>0</v>
      </c>
    </row>
    <row r="85" spans="1:1" x14ac:dyDescent="0.3">
      <c r="A85" s="62">
        <f>'M8'!A38</f>
        <v>0</v>
      </c>
    </row>
    <row r="86" spans="1:1" x14ac:dyDescent="0.3">
      <c r="A86" s="62">
        <f>'M8'!A39</f>
        <v>0</v>
      </c>
    </row>
    <row r="87" spans="1:1" x14ac:dyDescent="0.3">
      <c r="A87" s="62">
        <f>'M8'!A40</f>
        <v>0</v>
      </c>
    </row>
    <row r="88" spans="1:1" x14ac:dyDescent="0.3">
      <c r="A88" s="62">
        <f>'M8'!A41</f>
        <v>0</v>
      </c>
    </row>
    <row r="89" spans="1:1" x14ac:dyDescent="0.3">
      <c r="A89" s="62">
        <f>'M8'!A42</f>
        <v>0</v>
      </c>
    </row>
    <row r="90" spans="1:1" x14ac:dyDescent="0.3">
      <c r="A90" s="62">
        <f>'M8'!A43</f>
        <v>0</v>
      </c>
    </row>
    <row r="91" spans="1:1" x14ac:dyDescent="0.3">
      <c r="A91" s="62">
        <f>'M8'!A44</f>
        <v>0</v>
      </c>
    </row>
    <row r="92" spans="1:1" x14ac:dyDescent="0.3">
      <c r="A92" s="62">
        <f>'M8'!A45</f>
        <v>0</v>
      </c>
    </row>
    <row r="93" spans="1:1" x14ac:dyDescent="0.3">
      <c r="A93" s="62">
        <f>'M8'!A46</f>
        <v>0</v>
      </c>
    </row>
    <row r="94" spans="1:1" x14ac:dyDescent="0.3">
      <c r="A94" s="62">
        <f>'M8'!A47</f>
        <v>0</v>
      </c>
    </row>
    <row r="95" spans="1:1" x14ac:dyDescent="0.3">
      <c r="A95" s="62">
        <f>'M8'!A48</f>
        <v>0</v>
      </c>
    </row>
    <row r="96" spans="1:1" x14ac:dyDescent="0.3">
      <c r="A96" s="62">
        <f>'M8'!A49</f>
        <v>0</v>
      </c>
    </row>
    <row r="97" spans="1:1" x14ac:dyDescent="0.3">
      <c r="A97" s="62">
        <f>'M8'!A50</f>
        <v>0</v>
      </c>
    </row>
    <row r="98" spans="1:1" x14ac:dyDescent="0.3">
      <c r="A98" s="62">
        <f>'M8'!A51</f>
        <v>0</v>
      </c>
    </row>
    <row r="99" spans="1:1" x14ac:dyDescent="0.3">
      <c r="A99" s="62">
        <f>'M8'!A52</f>
        <v>0</v>
      </c>
    </row>
    <row r="100" spans="1:1" x14ac:dyDescent="0.3">
      <c r="A100" s="62">
        <f>'M8'!A53</f>
        <v>0</v>
      </c>
    </row>
    <row r="101" spans="1:1" x14ac:dyDescent="0.3">
      <c r="A101" t="str">
        <f>'W9'!A4</f>
        <v>Nele Rausch</v>
      </c>
    </row>
    <row r="102" spans="1:1" x14ac:dyDescent="0.3">
      <c r="A102" s="62" t="str">
        <f>'W9'!A5</f>
        <v>Jette Feik</v>
      </c>
    </row>
    <row r="103" spans="1:1" x14ac:dyDescent="0.3">
      <c r="A103" s="62" t="str">
        <f>'W9'!A6</f>
        <v>Annabell Kemmler</v>
      </c>
    </row>
    <row r="104" spans="1:1" x14ac:dyDescent="0.3">
      <c r="A104" s="62" t="str">
        <f>'W9'!A7</f>
        <v>Emily Höpp</v>
      </c>
    </row>
    <row r="105" spans="1:1" x14ac:dyDescent="0.3">
      <c r="A105" s="62" t="str">
        <f>'W9'!A8</f>
        <v>Melanie Steinacker</v>
      </c>
    </row>
    <row r="106" spans="1:1" x14ac:dyDescent="0.3">
      <c r="A106" s="62" t="str">
        <f>'W9'!A9</f>
        <v>Tilda Beyer</v>
      </c>
    </row>
    <row r="107" spans="1:1" x14ac:dyDescent="0.3">
      <c r="A107" s="62" t="str">
        <f>'W9'!A10</f>
        <v>Clara Pettermann</v>
      </c>
    </row>
    <row r="108" spans="1:1" x14ac:dyDescent="0.3">
      <c r="A108" s="62" t="str">
        <f>'W9'!A11</f>
        <v>Lina Eberhard</v>
      </c>
    </row>
    <row r="109" spans="1:1" x14ac:dyDescent="0.3">
      <c r="A109" s="62" t="str">
        <f>'W9'!A12</f>
        <v>Frida Munser</v>
      </c>
    </row>
    <row r="110" spans="1:1" x14ac:dyDescent="0.3">
      <c r="A110" s="62" t="str">
        <f>'W9'!A13</f>
        <v>Christin Steinacker</v>
      </c>
    </row>
    <row r="111" spans="1:1" x14ac:dyDescent="0.3">
      <c r="A111" s="62" t="str">
        <f>'W9'!A14</f>
        <v>Franziska Loll</v>
      </c>
    </row>
    <row r="112" spans="1:1" x14ac:dyDescent="0.3">
      <c r="A112" s="62" t="str">
        <f>'W9'!A15</f>
        <v>Lilli Schindler</v>
      </c>
    </row>
    <row r="113" spans="1:1" x14ac:dyDescent="0.3">
      <c r="A113" s="62" t="str">
        <f>'W9'!A16</f>
        <v>Olesia Pereverzeva</v>
      </c>
    </row>
    <row r="114" spans="1:1" x14ac:dyDescent="0.3">
      <c r="A114" s="62" t="str">
        <f>'W9'!A17</f>
        <v>Romy Mayr</v>
      </c>
    </row>
    <row r="115" spans="1:1" x14ac:dyDescent="0.3">
      <c r="A115" s="62" t="str">
        <f>'W9'!A18</f>
        <v>Alina Mehmeti</v>
      </c>
    </row>
    <row r="116" spans="1:1" x14ac:dyDescent="0.3">
      <c r="A116" s="62" t="str">
        <f>'W9'!A19</f>
        <v>Juna Gläser</v>
      </c>
    </row>
    <row r="117" spans="1:1" x14ac:dyDescent="0.3">
      <c r="A117" s="62" t="str">
        <f>'W9'!A20</f>
        <v>Alina Schmelzer</v>
      </c>
    </row>
    <row r="118" spans="1:1" x14ac:dyDescent="0.3">
      <c r="A118" s="62" t="str">
        <f>'W9'!A21</f>
        <v>Talisa Kröll</v>
      </c>
    </row>
    <row r="119" spans="1:1" x14ac:dyDescent="0.3">
      <c r="A119" s="62" t="str">
        <f>'W9'!A22</f>
        <v>Nicole Vischi</v>
      </c>
    </row>
    <row r="120" spans="1:1" x14ac:dyDescent="0.3">
      <c r="A120" s="62" t="str">
        <f>'W9'!A23</f>
        <v>Lotta Brill</v>
      </c>
    </row>
    <row r="121" spans="1:1" x14ac:dyDescent="0.3">
      <c r="A121" s="62" t="str">
        <f>'W9'!A24</f>
        <v>Amelie Malsch</v>
      </c>
    </row>
    <row r="122" spans="1:1" x14ac:dyDescent="0.3">
      <c r="A122" s="62" t="str">
        <f>'W9'!A25</f>
        <v>Rosalie Heil</v>
      </c>
    </row>
    <row r="123" spans="1:1" x14ac:dyDescent="0.3">
      <c r="A123" s="62" t="str">
        <f>'W9'!A26</f>
        <v>Milana Mittelstädt</v>
      </c>
    </row>
    <row r="124" spans="1:1" x14ac:dyDescent="0.3">
      <c r="A124" s="62" t="str">
        <f>'W9'!A27</f>
        <v>Antonia Imhof</v>
      </c>
    </row>
    <row r="125" spans="1:1" x14ac:dyDescent="0.3">
      <c r="A125" s="62" t="str">
        <f>'W9'!A28</f>
        <v>Inga Ludwig</v>
      </c>
    </row>
    <row r="126" spans="1:1" x14ac:dyDescent="0.3">
      <c r="A126" s="62" t="str">
        <f>'W9'!A29</f>
        <v>Laura Herter</v>
      </c>
    </row>
    <row r="127" spans="1:1" x14ac:dyDescent="0.3">
      <c r="A127" s="62" t="str">
        <f>'W9'!A30</f>
        <v>Marie Spiess</v>
      </c>
    </row>
    <row r="128" spans="1:1" x14ac:dyDescent="0.3">
      <c r="A128" s="62" t="str">
        <f>'W9'!A31</f>
        <v>Emmylou Kosching</v>
      </c>
    </row>
    <row r="129" spans="1:1" x14ac:dyDescent="0.3">
      <c r="A129" s="62" t="str">
        <f>'W9'!A32</f>
        <v>Merle Kurz</v>
      </c>
    </row>
    <row r="130" spans="1:1" x14ac:dyDescent="0.3">
      <c r="A130" s="62" t="str">
        <f>'W9'!A33</f>
        <v>Lara Reinhardt</v>
      </c>
    </row>
    <row r="131" spans="1:1" x14ac:dyDescent="0.3">
      <c r="A131" s="62" t="str">
        <f>'W9'!A34</f>
        <v>Nena Trost</v>
      </c>
    </row>
    <row r="132" spans="1:1" x14ac:dyDescent="0.3">
      <c r="A132" s="62" t="str">
        <f>'W9'!A35</f>
        <v>Martha Junghans</v>
      </c>
    </row>
    <row r="133" spans="1:1" x14ac:dyDescent="0.3">
      <c r="A133" s="62" t="str">
        <f>'W9'!A36</f>
        <v>Marie Frankenstein</v>
      </c>
    </row>
    <row r="134" spans="1:1" x14ac:dyDescent="0.3">
      <c r="A134" s="62" t="str">
        <f>'W9'!A37</f>
        <v>Halyna Nikitenko</v>
      </c>
    </row>
    <row r="135" spans="1:1" x14ac:dyDescent="0.3">
      <c r="A135" s="62" t="str">
        <f>'W9'!A38</f>
        <v>Melina Kreider</v>
      </c>
    </row>
    <row r="136" spans="1:1" x14ac:dyDescent="0.3">
      <c r="A136" s="62" t="str">
        <f>'W9'!A39</f>
        <v>Viktoria Teiz</v>
      </c>
    </row>
    <row r="137" spans="1:1" x14ac:dyDescent="0.3">
      <c r="A137" s="62" t="str">
        <f>'W9'!A40</f>
        <v>Femke Strobach</v>
      </c>
    </row>
    <row r="138" spans="1:1" x14ac:dyDescent="0.3">
      <c r="A138" s="62" t="str">
        <f>'W9'!A41</f>
        <v>Käthe Henninghausen</v>
      </c>
    </row>
    <row r="139" spans="1:1" x14ac:dyDescent="0.3">
      <c r="A139" s="62" t="str">
        <f>'W9'!A42</f>
        <v>Mariellla Trostmann</v>
      </c>
    </row>
    <row r="140" spans="1:1" x14ac:dyDescent="0.3">
      <c r="A140" s="62" t="str">
        <f>'W9'!A43</f>
        <v>Amelie Gnilka</v>
      </c>
    </row>
    <row r="141" spans="1:1" x14ac:dyDescent="0.3">
      <c r="A141" s="62" t="str">
        <f>'W9'!A44</f>
        <v>Pia Klug</v>
      </c>
    </row>
    <row r="142" spans="1:1" x14ac:dyDescent="0.3">
      <c r="A142" s="62" t="str">
        <f>'W9'!A45</f>
        <v>Erika Beim</v>
      </c>
    </row>
    <row r="143" spans="1:1" x14ac:dyDescent="0.3">
      <c r="A143" s="62" t="str">
        <f>'W9'!A46</f>
        <v>Lilli Klett</v>
      </c>
    </row>
    <row r="144" spans="1:1" x14ac:dyDescent="0.3">
      <c r="A144" s="62">
        <f>'W9'!A47</f>
        <v>0</v>
      </c>
    </row>
    <row r="145" spans="1:1" x14ac:dyDescent="0.3">
      <c r="A145" s="62">
        <f>'W9'!A48</f>
        <v>0</v>
      </c>
    </row>
    <row r="146" spans="1:1" x14ac:dyDescent="0.3">
      <c r="A146" s="62">
        <f>'W9'!A49</f>
        <v>0</v>
      </c>
    </row>
    <row r="147" spans="1:1" x14ac:dyDescent="0.3">
      <c r="A147" s="62">
        <f>'W9'!A50</f>
        <v>0</v>
      </c>
    </row>
    <row r="148" spans="1:1" x14ac:dyDescent="0.3">
      <c r="A148" s="62">
        <f>'W9'!A51</f>
        <v>0</v>
      </c>
    </row>
    <row r="149" spans="1:1" x14ac:dyDescent="0.3">
      <c r="A149" s="62">
        <f>'W9'!A52</f>
        <v>0</v>
      </c>
    </row>
    <row r="150" spans="1:1" x14ac:dyDescent="0.3">
      <c r="A150" s="62">
        <f>'W9'!A53</f>
        <v>0</v>
      </c>
    </row>
    <row r="151" spans="1:1" x14ac:dyDescent="0.3">
      <c r="A151" t="str">
        <f>'W8'!A4</f>
        <v>Elise Dietrich</v>
      </c>
    </row>
    <row r="152" spans="1:1" x14ac:dyDescent="0.3">
      <c r="A152" s="62" t="str">
        <f>'W8'!A5</f>
        <v>Ella Weppler</v>
      </c>
    </row>
    <row r="153" spans="1:1" x14ac:dyDescent="0.3">
      <c r="A153" s="62" t="str">
        <f>'W8'!A6</f>
        <v>Sofia Strom</v>
      </c>
    </row>
    <row r="154" spans="1:1" x14ac:dyDescent="0.3">
      <c r="A154" s="62" t="str">
        <f>'W8'!A7</f>
        <v>Leni Fischer</v>
      </c>
    </row>
    <row r="155" spans="1:1" x14ac:dyDescent="0.3">
      <c r="A155" s="62" t="str">
        <f>'W8'!A8</f>
        <v>Helene Jokisch</v>
      </c>
    </row>
    <row r="156" spans="1:1" x14ac:dyDescent="0.3">
      <c r="A156" s="62" t="str">
        <f>'W8'!A9</f>
        <v>Leni Steudter</v>
      </c>
    </row>
    <row r="157" spans="1:1" x14ac:dyDescent="0.3">
      <c r="A157" s="62" t="str">
        <f>'W8'!A10</f>
        <v>Greta Eidmann</v>
      </c>
    </row>
    <row r="158" spans="1:1" x14ac:dyDescent="0.3">
      <c r="A158" s="62" t="str">
        <f>'W8'!A11</f>
        <v>Emma Zyber</v>
      </c>
    </row>
    <row r="159" spans="1:1" x14ac:dyDescent="0.3">
      <c r="A159" s="62" t="str">
        <f>'W8'!A12</f>
        <v>Alana Ott</v>
      </c>
    </row>
    <row r="160" spans="1:1" x14ac:dyDescent="0.3">
      <c r="A160" s="62" t="str">
        <f>'W8'!A13</f>
        <v>Ella Kostka</v>
      </c>
    </row>
    <row r="161" spans="1:1" x14ac:dyDescent="0.3">
      <c r="A161" s="62" t="str">
        <f>'W8'!A14</f>
        <v>Pia Kostka</v>
      </c>
    </row>
    <row r="162" spans="1:1" x14ac:dyDescent="0.3">
      <c r="A162" s="62" t="str">
        <f>'W8'!A15</f>
        <v>Mila Trüber</v>
      </c>
    </row>
    <row r="163" spans="1:1" x14ac:dyDescent="0.3">
      <c r="A163" s="62" t="str">
        <f>'W8'!A16</f>
        <v>Karolina Wahl</v>
      </c>
    </row>
    <row r="164" spans="1:1" x14ac:dyDescent="0.3">
      <c r="A164" s="62" t="str">
        <f>'W8'!A17</f>
        <v>Kristina Mushikova</v>
      </c>
    </row>
    <row r="165" spans="1:1" x14ac:dyDescent="0.3">
      <c r="A165" s="62" t="str">
        <f>'W8'!A18</f>
        <v>Wilma Christen</v>
      </c>
    </row>
    <row r="166" spans="1:1" x14ac:dyDescent="0.3">
      <c r="A166" s="62" t="str">
        <f>'W8'!A19</f>
        <v>Ariana Lautenschläger</v>
      </c>
    </row>
    <row r="167" spans="1:1" x14ac:dyDescent="0.3">
      <c r="A167" s="62" t="str">
        <f>'W8'!A20</f>
        <v>Klara Rehbein</v>
      </c>
    </row>
    <row r="168" spans="1:1" x14ac:dyDescent="0.3">
      <c r="A168" s="62" t="str">
        <f>'W8'!A21</f>
        <v>Lana Braun</v>
      </c>
    </row>
    <row r="169" spans="1:1" x14ac:dyDescent="0.3">
      <c r="A169" s="62" t="str">
        <f>'W8'!A22</f>
        <v>Mila Müller</v>
      </c>
    </row>
    <row r="170" spans="1:1" x14ac:dyDescent="0.3">
      <c r="A170" s="62" t="str">
        <f>'W8'!A23</f>
        <v>Rosella Osman</v>
      </c>
    </row>
    <row r="171" spans="1:1" x14ac:dyDescent="0.3">
      <c r="A171" s="62" t="str">
        <f>'W8'!A24</f>
        <v>Marla Müller</v>
      </c>
    </row>
    <row r="172" spans="1:1" x14ac:dyDescent="0.3">
      <c r="A172" s="62" t="str">
        <f>'W8'!A25</f>
        <v>Marlene Smietana</v>
      </c>
    </row>
    <row r="173" spans="1:1" x14ac:dyDescent="0.3">
      <c r="A173" s="62" t="str">
        <f>'W8'!A26</f>
        <v>Emma Roßkopf</v>
      </c>
    </row>
    <row r="174" spans="1:1" x14ac:dyDescent="0.3">
      <c r="A174" s="62" t="str">
        <f>'W8'!A27</f>
        <v>Anna Hill</v>
      </c>
    </row>
    <row r="175" spans="1:1" x14ac:dyDescent="0.3">
      <c r="A175" s="62" t="str">
        <f>'W8'!A28</f>
        <v>Ella Weiffenbach</v>
      </c>
    </row>
    <row r="176" spans="1:1" x14ac:dyDescent="0.3">
      <c r="A176" s="62" t="str">
        <f>'W8'!A29</f>
        <v>Milana Lippert</v>
      </c>
    </row>
    <row r="177" spans="1:1" x14ac:dyDescent="0.3">
      <c r="A177" s="62" t="str">
        <f>'W8'!A30</f>
        <v>Amelie Wolf</v>
      </c>
    </row>
    <row r="178" spans="1:1" x14ac:dyDescent="0.3">
      <c r="A178" s="62" t="str">
        <f>'W8'!A31</f>
        <v>Vivien Sautter</v>
      </c>
    </row>
    <row r="179" spans="1:1" x14ac:dyDescent="0.3">
      <c r="A179" s="62" t="str">
        <f>'W8'!A32</f>
        <v>Amy Hesse</v>
      </c>
    </row>
    <row r="180" spans="1:1" x14ac:dyDescent="0.3">
      <c r="A180" s="62" t="str">
        <f>'W8'!A33</f>
        <v>Jolyn Engel</v>
      </c>
    </row>
    <row r="181" spans="1:1" x14ac:dyDescent="0.3">
      <c r="A181" s="62" t="str">
        <f>'W8'!A34</f>
        <v>Mila Domaschka</v>
      </c>
    </row>
    <row r="182" spans="1:1" x14ac:dyDescent="0.3">
      <c r="A182" s="62" t="str">
        <f>'W8'!A35</f>
        <v>Elif Esmer</v>
      </c>
    </row>
    <row r="183" spans="1:1" x14ac:dyDescent="0.3">
      <c r="A183" s="62" t="str">
        <f>'W8'!A36</f>
        <v>Leonie Vogel</v>
      </c>
    </row>
    <row r="184" spans="1:1" x14ac:dyDescent="0.3">
      <c r="A184" s="62" t="str">
        <f>'W8'!A37</f>
        <v>Elea Reiswich</v>
      </c>
    </row>
    <row r="185" spans="1:1" x14ac:dyDescent="0.3">
      <c r="A185" s="62" t="str">
        <f>'W8'!A38</f>
        <v>Pauline Henninghausen</v>
      </c>
    </row>
    <row r="186" spans="1:1" x14ac:dyDescent="0.3">
      <c r="A186" s="62" t="str">
        <f>'W8'!A39</f>
        <v>Marie Winkler</v>
      </c>
    </row>
    <row r="187" spans="1:1" x14ac:dyDescent="0.3">
      <c r="A187" s="62" t="str">
        <f>'W8'!A40</f>
        <v>Marie Braun</v>
      </c>
    </row>
    <row r="188" spans="1:1" x14ac:dyDescent="0.3">
      <c r="A188" s="62">
        <f>'W8'!A41</f>
        <v>0</v>
      </c>
    </row>
    <row r="189" spans="1:1" x14ac:dyDescent="0.3">
      <c r="A189" s="62">
        <f>'W8'!A42</f>
        <v>0</v>
      </c>
    </row>
    <row r="190" spans="1:1" x14ac:dyDescent="0.3">
      <c r="A190" s="62">
        <f>'W8'!A43</f>
        <v>0</v>
      </c>
    </row>
    <row r="191" spans="1:1" x14ac:dyDescent="0.3">
      <c r="A191" s="62">
        <f>'W8'!A44</f>
        <v>0</v>
      </c>
    </row>
    <row r="192" spans="1:1" x14ac:dyDescent="0.3">
      <c r="A192" s="62">
        <f>'W8'!A45</f>
        <v>0</v>
      </c>
    </row>
    <row r="193" spans="1:1" x14ac:dyDescent="0.3">
      <c r="A193" s="62">
        <f>'W8'!A46</f>
        <v>0</v>
      </c>
    </row>
    <row r="194" spans="1:1" x14ac:dyDescent="0.3">
      <c r="A194" s="62">
        <f>'W8'!A47</f>
        <v>0</v>
      </c>
    </row>
    <row r="195" spans="1:1" x14ac:dyDescent="0.3">
      <c r="A195" s="62">
        <f>'W8'!A48</f>
        <v>0</v>
      </c>
    </row>
    <row r="196" spans="1:1" x14ac:dyDescent="0.3">
      <c r="A196" s="62">
        <f>'W8'!A49</f>
        <v>0</v>
      </c>
    </row>
    <row r="197" spans="1:1" x14ac:dyDescent="0.3">
      <c r="A197" s="62">
        <f>'W8'!A50</f>
        <v>0</v>
      </c>
    </row>
    <row r="198" spans="1:1" x14ac:dyDescent="0.3">
      <c r="A198" s="62">
        <f>'W8'!A51</f>
        <v>0</v>
      </c>
    </row>
    <row r="199" spans="1:1" x14ac:dyDescent="0.3">
      <c r="A199" s="62">
        <f>'W8'!A52</f>
        <v>0</v>
      </c>
    </row>
    <row r="200" spans="1:1" x14ac:dyDescent="0.3">
      <c r="A200" s="62">
        <f>'W8'!A53</f>
        <v>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7"/>
  <sheetViews>
    <sheetView zoomScaleNormal="100" workbookViewId="0">
      <selection activeCell="A43" sqref="A43"/>
    </sheetView>
  </sheetViews>
  <sheetFormatPr baseColWidth="10" defaultColWidth="10.5546875" defaultRowHeight="14.4" x14ac:dyDescent="0.3"/>
  <cols>
    <col min="1" max="1" width="14.6640625" style="57" customWidth="1"/>
    <col min="2" max="2" width="19.33203125" customWidth="1"/>
    <col min="3" max="3" width="19" customWidth="1"/>
    <col min="6" max="6" width="10.5546875" style="1"/>
    <col min="7" max="7" width="21.44140625" customWidth="1"/>
  </cols>
  <sheetData>
    <row r="1" spans="1:8" x14ac:dyDescent="0.3">
      <c r="A1" s="57" t="s">
        <v>157</v>
      </c>
      <c r="B1" t="s">
        <v>9</v>
      </c>
      <c r="C1" t="str">
        <f t="shared" ref="C1" si="0">B1&amp;" "&amp;A1</f>
        <v>Sprint TU10_Alsfeld</v>
      </c>
      <c r="D1" t="s">
        <v>15</v>
      </c>
      <c r="E1" t="s">
        <v>16</v>
      </c>
      <c r="F1" s="58" t="s">
        <v>19</v>
      </c>
      <c r="G1" t="s">
        <v>23</v>
      </c>
      <c r="H1" t="s">
        <v>24</v>
      </c>
    </row>
    <row r="2" spans="1:8" x14ac:dyDescent="0.3">
      <c r="A2" s="57" t="s">
        <v>119</v>
      </c>
      <c r="B2" t="s">
        <v>39</v>
      </c>
      <c r="C2" s="62" t="str">
        <f t="shared" ref="C2:C33" si="1">B2&amp;" "&amp;A2</f>
        <v>Lucas Zielinski</v>
      </c>
      <c r="D2" t="s">
        <v>21</v>
      </c>
      <c r="E2" s="62">
        <v>2017</v>
      </c>
      <c r="F2" s="59">
        <v>7.03</v>
      </c>
      <c r="G2" t="str">
        <f>VLOOKUP(C2,Teilnehmer!$A$1:$A$200,1,FALSE())</f>
        <v>Lucas Zielinski</v>
      </c>
      <c r="H2">
        <f t="shared" ref="H2:H33" si="2">MOD(ROW(),2)</f>
        <v>0</v>
      </c>
    </row>
    <row r="3" spans="1:8" x14ac:dyDescent="0.3">
      <c r="A3" s="57" t="s">
        <v>46</v>
      </c>
      <c r="B3" t="s">
        <v>169</v>
      </c>
      <c r="C3" s="62" t="str">
        <f t="shared" si="1"/>
        <v>Bastian Dehnel</v>
      </c>
      <c r="D3" t="s">
        <v>21</v>
      </c>
      <c r="E3" s="62">
        <v>2017</v>
      </c>
      <c r="F3" s="59">
        <v>7.17</v>
      </c>
      <c r="G3" s="62" t="str">
        <f>VLOOKUP(C3,Teilnehmer!$A$1:$A$200,1,FALSE())</f>
        <v>Bastian Dehnel</v>
      </c>
      <c r="H3" s="62">
        <f t="shared" si="2"/>
        <v>1</v>
      </c>
    </row>
    <row r="4" spans="1:8" x14ac:dyDescent="0.3">
      <c r="A4" s="57" t="s">
        <v>170</v>
      </c>
      <c r="B4" t="s">
        <v>171</v>
      </c>
      <c r="C4" s="62" t="str">
        <f t="shared" si="1"/>
        <v>Jona Weiß</v>
      </c>
      <c r="D4" t="s">
        <v>21</v>
      </c>
      <c r="E4" s="62">
        <v>2017</v>
      </c>
      <c r="F4" s="59">
        <v>7.17</v>
      </c>
      <c r="G4" s="62" t="str">
        <f>VLOOKUP(C4,Teilnehmer!$A$1:$A$200,1,FALSE())</f>
        <v>Jona Weiß</v>
      </c>
      <c r="H4" s="62">
        <f t="shared" si="2"/>
        <v>0</v>
      </c>
    </row>
    <row r="5" spans="1:8" x14ac:dyDescent="0.3">
      <c r="A5" s="57" t="s">
        <v>172</v>
      </c>
      <c r="B5" t="s">
        <v>173</v>
      </c>
      <c r="C5" s="62" t="str">
        <f t="shared" si="1"/>
        <v>Sam Dukart</v>
      </c>
      <c r="D5" t="s">
        <v>21</v>
      </c>
      <c r="E5" s="62">
        <v>2017</v>
      </c>
      <c r="F5" s="59">
        <v>7.21</v>
      </c>
      <c r="G5" s="62" t="str">
        <f>VLOOKUP(C5,Teilnehmer!$A$1:$A$200,1,FALSE())</f>
        <v>Sam Dukart</v>
      </c>
      <c r="H5" s="62">
        <f t="shared" si="2"/>
        <v>1</v>
      </c>
    </row>
    <row r="6" spans="1:8" x14ac:dyDescent="0.3">
      <c r="A6" s="57" t="s">
        <v>179</v>
      </c>
      <c r="B6" t="s">
        <v>180</v>
      </c>
      <c r="C6" s="62" t="str">
        <f t="shared" si="1"/>
        <v>Andrej Lachenmaier</v>
      </c>
      <c r="D6" t="s">
        <v>21</v>
      </c>
      <c r="E6" s="62">
        <v>2017</v>
      </c>
      <c r="F6" s="59">
        <v>7.34</v>
      </c>
      <c r="G6" s="62" t="str">
        <f>VLOOKUP(C6,Teilnehmer!$A$1:$A$200,1,FALSE())</f>
        <v>Andrej Lachenmaier</v>
      </c>
      <c r="H6" s="62">
        <f t="shared" si="2"/>
        <v>0</v>
      </c>
    </row>
    <row r="7" spans="1:8" x14ac:dyDescent="0.3">
      <c r="A7" s="57" t="s">
        <v>183</v>
      </c>
      <c r="B7" t="s">
        <v>63</v>
      </c>
      <c r="C7" s="62" t="str">
        <f t="shared" si="1"/>
        <v>Emil Dörr</v>
      </c>
      <c r="D7" t="s">
        <v>21</v>
      </c>
      <c r="E7" s="62">
        <v>2017</v>
      </c>
      <c r="F7" s="59">
        <v>7.41</v>
      </c>
      <c r="G7" s="62" t="str">
        <f>VLOOKUP(C7,Teilnehmer!$A$1:$A$200,1,FALSE())</f>
        <v>Emil Dörr</v>
      </c>
      <c r="H7" s="62">
        <f t="shared" si="2"/>
        <v>1</v>
      </c>
    </row>
    <row r="8" spans="1:8" x14ac:dyDescent="0.3">
      <c r="A8" s="57" t="s">
        <v>187</v>
      </c>
      <c r="B8" s="62" t="s">
        <v>188</v>
      </c>
      <c r="C8" s="62" t="str">
        <f t="shared" si="1"/>
        <v>Merlin Hartwig</v>
      </c>
      <c r="D8" t="s">
        <v>21</v>
      </c>
      <c r="E8" s="62">
        <v>2017</v>
      </c>
      <c r="F8" s="59">
        <v>7.52</v>
      </c>
      <c r="G8" s="62" t="str">
        <f>VLOOKUP(C8,Teilnehmer!$A$1:$A$200,1,FALSE())</f>
        <v>Merlin Hartwig</v>
      </c>
      <c r="H8" s="62">
        <f t="shared" si="2"/>
        <v>0</v>
      </c>
    </row>
    <row r="9" spans="1:8" x14ac:dyDescent="0.3">
      <c r="A9" s="57" t="s">
        <v>192</v>
      </c>
      <c r="B9" s="62" t="s">
        <v>193</v>
      </c>
      <c r="C9" s="62" t="str">
        <f t="shared" si="1"/>
        <v>Kian Kircher</v>
      </c>
      <c r="D9" t="s">
        <v>21</v>
      </c>
      <c r="E9" s="62">
        <v>2017</v>
      </c>
      <c r="F9" s="59">
        <v>7.6</v>
      </c>
      <c r="G9" s="62" t="str">
        <f>VLOOKUP(C9,Teilnehmer!$A$1:$A$200,1,FALSE())</f>
        <v>Kian Kircher</v>
      </c>
      <c r="H9" s="62">
        <f t="shared" si="2"/>
        <v>1</v>
      </c>
    </row>
    <row r="10" spans="1:8" x14ac:dyDescent="0.3">
      <c r="A10" s="57" t="s">
        <v>202</v>
      </c>
      <c r="B10" t="s">
        <v>203</v>
      </c>
      <c r="C10" s="62" t="str">
        <f t="shared" si="1"/>
        <v>Nilas Borgerding</v>
      </c>
      <c r="D10" t="s">
        <v>21</v>
      </c>
      <c r="E10" s="62">
        <v>2017</v>
      </c>
      <c r="F10" s="59">
        <v>7.69</v>
      </c>
      <c r="G10" s="62" t="str">
        <f>VLOOKUP(C10,Teilnehmer!$A$1:$A$200,1,FALSE())</f>
        <v>Nilas Borgerding</v>
      </c>
      <c r="H10" s="62">
        <f t="shared" si="2"/>
        <v>0</v>
      </c>
    </row>
    <row r="11" spans="1:8" x14ac:dyDescent="0.3">
      <c r="A11" s="57" t="s">
        <v>222</v>
      </c>
      <c r="B11" t="s">
        <v>223</v>
      </c>
      <c r="C11" s="62" t="str">
        <f t="shared" si="1"/>
        <v>Benjamin Molnár</v>
      </c>
      <c r="D11" t="s">
        <v>21</v>
      </c>
      <c r="E11" s="62">
        <v>2017</v>
      </c>
      <c r="F11" s="1">
        <v>7.99</v>
      </c>
      <c r="G11" s="62" t="str">
        <f>VLOOKUP(C11,Teilnehmer!$A$1:$A$200,1,FALSE())</f>
        <v>Benjamin Molnár</v>
      </c>
      <c r="H11" s="62">
        <f t="shared" si="2"/>
        <v>1</v>
      </c>
    </row>
    <row r="12" spans="1:8" x14ac:dyDescent="0.3">
      <c r="A12" s="57" t="s">
        <v>29</v>
      </c>
      <c r="B12" t="s">
        <v>224</v>
      </c>
      <c r="C12" s="62" t="str">
        <f t="shared" si="1"/>
        <v>Teo Grabow</v>
      </c>
      <c r="D12" t="s">
        <v>21</v>
      </c>
      <c r="E12" s="62">
        <v>2017</v>
      </c>
      <c r="F12" s="1">
        <v>8.02</v>
      </c>
      <c r="G12" s="62" t="str">
        <f>VLOOKUP(C12,Teilnehmer!$A$1:$A$200,1,FALSE())</f>
        <v>Teo Grabow</v>
      </c>
      <c r="H12" s="62">
        <f t="shared" si="2"/>
        <v>0</v>
      </c>
    </row>
    <row r="13" spans="1:8" x14ac:dyDescent="0.3">
      <c r="A13" s="57" t="s">
        <v>53</v>
      </c>
      <c r="B13" t="s">
        <v>232</v>
      </c>
      <c r="C13" s="62" t="str">
        <f t="shared" si="1"/>
        <v>Fritz Schmidt</v>
      </c>
      <c r="D13" t="s">
        <v>21</v>
      </c>
      <c r="E13" s="62">
        <v>2017</v>
      </c>
      <c r="F13" s="1">
        <v>8.11</v>
      </c>
      <c r="G13" s="62" t="str">
        <f>VLOOKUP(C13,Teilnehmer!$A$1:$A$200,1,FALSE())</f>
        <v>Fritz Schmidt</v>
      </c>
      <c r="H13" s="62">
        <f t="shared" si="2"/>
        <v>1</v>
      </c>
    </row>
    <row r="14" spans="1:8" x14ac:dyDescent="0.3">
      <c r="A14" s="57" t="s">
        <v>235</v>
      </c>
      <c r="B14" t="s">
        <v>123</v>
      </c>
      <c r="C14" s="62" t="str">
        <f t="shared" si="1"/>
        <v>Konrad Winkler</v>
      </c>
      <c r="D14" t="s">
        <v>21</v>
      </c>
      <c r="E14" s="62">
        <v>2017</v>
      </c>
      <c r="F14" s="1">
        <v>8.1300000000000008</v>
      </c>
      <c r="G14" s="62" t="str">
        <f>VLOOKUP(C14,Teilnehmer!$A$1:$A$200,1,FALSE())</f>
        <v>Konrad Winkler</v>
      </c>
      <c r="H14" s="62">
        <f t="shared" si="2"/>
        <v>0</v>
      </c>
    </row>
    <row r="15" spans="1:8" x14ac:dyDescent="0.3">
      <c r="A15" s="57" t="s">
        <v>253</v>
      </c>
      <c r="B15" t="s">
        <v>254</v>
      </c>
      <c r="C15" s="62" t="str">
        <f t="shared" si="1"/>
        <v>Mads Becker</v>
      </c>
      <c r="D15" t="s">
        <v>21</v>
      </c>
      <c r="E15" s="62">
        <v>2017</v>
      </c>
      <c r="F15" s="1">
        <v>8.25</v>
      </c>
      <c r="G15" s="62" t="str">
        <f>VLOOKUP(C15,Teilnehmer!$A$1:$A$200,1,FALSE())</f>
        <v>Mads Becker</v>
      </c>
      <c r="H15" s="62">
        <f t="shared" si="2"/>
        <v>1</v>
      </c>
    </row>
    <row r="16" spans="1:8" x14ac:dyDescent="0.3">
      <c r="A16" s="57" t="s">
        <v>256</v>
      </c>
      <c r="B16" t="s">
        <v>257</v>
      </c>
      <c r="C16" s="62" t="str">
        <f t="shared" si="1"/>
        <v>Jannis Bohot</v>
      </c>
      <c r="D16" t="s">
        <v>21</v>
      </c>
      <c r="E16" s="62">
        <v>2017</v>
      </c>
      <c r="F16" s="1">
        <v>8.2899999999999991</v>
      </c>
      <c r="G16" s="62" t="str">
        <f>VLOOKUP(C16,Teilnehmer!$A$1:$A$200,1,FALSE())</f>
        <v>Jannis Bohot</v>
      </c>
      <c r="H16" s="62">
        <f t="shared" si="2"/>
        <v>0</v>
      </c>
    </row>
    <row r="17" spans="1:8" x14ac:dyDescent="0.3">
      <c r="A17" s="57" t="s">
        <v>260</v>
      </c>
      <c r="B17" t="s">
        <v>261</v>
      </c>
      <c r="C17" s="62" t="str">
        <f t="shared" si="1"/>
        <v>Leon Rat</v>
      </c>
      <c r="D17" t="s">
        <v>21</v>
      </c>
      <c r="E17" s="62">
        <v>2017</v>
      </c>
      <c r="F17" s="1">
        <v>8.33</v>
      </c>
      <c r="G17" s="62" t="str">
        <f>VLOOKUP(C17,Teilnehmer!$A$1:$A$200,1,FALSE())</f>
        <v>Leon Rat</v>
      </c>
      <c r="H17" s="62">
        <f t="shared" si="2"/>
        <v>1</v>
      </c>
    </row>
    <row r="18" spans="1:8" x14ac:dyDescent="0.3">
      <c r="A18" s="57" t="s">
        <v>53</v>
      </c>
      <c r="B18" t="s">
        <v>60</v>
      </c>
      <c r="C18" s="62" t="str">
        <f t="shared" si="1"/>
        <v>Marlon Schmidt</v>
      </c>
      <c r="D18" t="s">
        <v>21</v>
      </c>
      <c r="E18" s="62">
        <v>2017</v>
      </c>
      <c r="F18" s="1">
        <v>9.6</v>
      </c>
      <c r="G18" s="62" t="str">
        <f>VLOOKUP(C18,Teilnehmer!$A$1:$A$200,1,FALSE())</f>
        <v>Marlon Schmidt</v>
      </c>
      <c r="H18" s="62">
        <f t="shared" si="2"/>
        <v>0</v>
      </c>
    </row>
    <row r="19" spans="1:8" x14ac:dyDescent="0.3">
      <c r="A19" s="57" t="s">
        <v>164</v>
      </c>
      <c r="B19" t="s">
        <v>165</v>
      </c>
      <c r="C19" s="62" t="str">
        <f t="shared" si="1"/>
        <v>Annabell Kemmler</v>
      </c>
      <c r="D19" t="s">
        <v>22</v>
      </c>
      <c r="E19" s="62">
        <v>2017</v>
      </c>
      <c r="F19" s="59">
        <v>6.92</v>
      </c>
      <c r="G19" s="62" t="str">
        <f>VLOOKUP(C19,Teilnehmer!$A$1:$A$200,1,FALSE())</f>
        <v>Annabell Kemmler</v>
      </c>
      <c r="H19" s="62">
        <f t="shared" si="2"/>
        <v>1</v>
      </c>
    </row>
    <row r="20" spans="1:8" x14ac:dyDescent="0.3">
      <c r="A20" s="57" t="s">
        <v>59</v>
      </c>
      <c r="B20" t="s">
        <v>166</v>
      </c>
      <c r="C20" s="62" t="str">
        <f t="shared" si="1"/>
        <v>Nele Rausch</v>
      </c>
      <c r="D20" t="s">
        <v>22</v>
      </c>
      <c r="E20" s="62">
        <v>2017</v>
      </c>
      <c r="F20" s="59">
        <v>7.06</v>
      </c>
      <c r="G20" s="62" t="str">
        <f>VLOOKUP(C20,Teilnehmer!$A$1:$A$200,1,FALSE())</f>
        <v>Nele Rausch</v>
      </c>
      <c r="H20" s="62">
        <f t="shared" si="2"/>
        <v>0</v>
      </c>
    </row>
    <row r="21" spans="1:8" x14ac:dyDescent="0.3">
      <c r="A21" s="57" t="s">
        <v>174</v>
      </c>
      <c r="B21" s="60" t="s">
        <v>175</v>
      </c>
      <c r="C21" s="62" t="str">
        <f t="shared" si="1"/>
        <v>Lilli Schindler</v>
      </c>
      <c r="D21" t="s">
        <v>22</v>
      </c>
      <c r="E21" s="62">
        <v>2017</v>
      </c>
      <c r="F21" s="59">
        <v>7.24</v>
      </c>
      <c r="G21" s="62" t="str">
        <f>VLOOKUP(C21,Teilnehmer!$A$1:$A$200,1,FALSE())</f>
        <v>Lilli Schindler</v>
      </c>
      <c r="H21" s="62">
        <f t="shared" si="2"/>
        <v>1</v>
      </c>
    </row>
    <row r="22" spans="1:8" x14ac:dyDescent="0.3">
      <c r="A22" s="57" t="s">
        <v>40</v>
      </c>
      <c r="B22" t="s">
        <v>176</v>
      </c>
      <c r="C22" s="62" t="str">
        <f t="shared" si="1"/>
        <v>Melanie Steinacker</v>
      </c>
      <c r="D22" t="s">
        <v>22</v>
      </c>
      <c r="E22" s="62">
        <v>2017</v>
      </c>
      <c r="F22" s="59">
        <v>7.28</v>
      </c>
      <c r="G22" s="62" t="str">
        <f>VLOOKUP(C22,Teilnehmer!$A$1:$A$200,1,FALSE())</f>
        <v>Melanie Steinacker</v>
      </c>
      <c r="H22" s="62">
        <f t="shared" si="2"/>
        <v>0</v>
      </c>
    </row>
    <row r="23" spans="1:8" x14ac:dyDescent="0.3">
      <c r="A23" s="57" t="s">
        <v>181</v>
      </c>
      <c r="B23" t="s">
        <v>182</v>
      </c>
      <c r="C23" s="62" t="str">
        <f t="shared" si="1"/>
        <v>Jette Feik</v>
      </c>
      <c r="D23" t="s">
        <v>22</v>
      </c>
      <c r="E23" s="62">
        <v>2017</v>
      </c>
      <c r="F23" s="59">
        <v>7.38</v>
      </c>
      <c r="G23" s="62" t="str">
        <f>VLOOKUP(C23,Teilnehmer!$A$1:$A$200,1,FALSE())</f>
        <v>Jette Feik</v>
      </c>
      <c r="H23" s="62">
        <f t="shared" si="2"/>
        <v>1</v>
      </c>
    </row>
    <row r="24" spans="1:8" x14ac:dyDescent="0.3">
      <c r="A24" s="57" t="s">
        <v>184</v>
      </c>
      <c r="B24" t="s">
        <v>185</v>
      </c>
      <c r="C24" s="62" t="str">
        <f t="shared" si="1"/>
        <v>Emily Höpp</v>
      </c>
      <c r="D24" t="s">
        <v>22</v>
      </c>
      <c r="E24" s="62">
        <v>2017</v>
      </c>
      <c r="F24" s="59">
        <v>7.47</v>
      </c>
      <c r="G24" s="62" t="str">
        <f>VLOOKUP(C24,Teilnehmer!$A$1:$A$200,1,FALSE())</f>
        <v>Emily Höpp</v>
      </c>
      <c r="H24" s="62">
        <f t="shared" si="2"/>
        <v>0</v>
      </c>
    </row>
    <row r="25" spans="1:8" x14ac:dyDescent="0.3">
      <c r="A25" s="57" t="s">
        <v>36</v>
      </c>
      <c r="B25" t="s">
        <v>186</v>
      </c>
      <c r="C25" s="62" t="str">
        <f t="shared" si="1"/>
        <v>Tilda Beyer</v>
      </c>
      <c r="D25" t="s">
        <v>22</v>
      </c>
      <c r="E25" s="62">
        <v>2017</v>
      </c>
      <c r="F25" s="59">
        <v>7.52</v>
      </c>
      <c r="G25" s="62" t="str">
        <f>VLOOKUP(C25,Teilnehmer!$A$1:$A$200,1,FALSE())</f>
        <v>Tilda Beyer</v>
      </c>
      <c r="H25" s="62">
        <f t="shared" si="2"/>
        <v>1</v>
      </c>
    </row>
    <row r="26" spans="1:8" x14ac:dyDescent="0.3">
      <c r="A26" s="57" t="s">
        <v>66</v>
      </c>
      <c r="B26" t="s">
        <v>198</v>
      </c>
      <c r="C26" s="62" t="str">
        <f t="shared" si="1"/>
        <v>Clara Pettermann</v>
      </c>
      <c r="D26" t="s">
        <v>22</v>
      </c>
      <c r="E26" s="62">
        <v>2017</v>
      </c>
      <c r="F26" s="59">
        <v>7.64</v>
      </c>
      <c r="G26" s="62" t="str">
        <f>VLOOKUP(C26,Teilnehmer!$A$1:$A$200,1,FALSE())</f>
        <v>Clara Pettermann</v>
      </c>
      <c r="H26" s="62">
        <f t="shared" si="2"/>
        <v>0</v>
      </c>
    </row>
    <row r="27" spans="1:8" x14ac:dyDescent="0.3">
      <c r="A27" s="57" t="s">
        <v>134</v>
      </c>
      <c r="B27" t="s">
        <v>89</v>
      </c>
      <c r="C27" s="62" t="str">
        <f t="shared" si="1"/>
        <v>Franziska Loll</v>
      </c>
      <c r="D27" t="s">
        <v>22</v>
      </c>
      <c r="E27" s="62">
        <v>2017</v>
      </c>
      <c r="F27" s="59">
        <v>7.66</v>
      </c>
      <c r="G27" s="62" t="str">
        <f>VLOOKUP(C27,Teilnehmer!$A$1:$A$200,1,FALSE())</f>
        <v>Franziska Loll</v>
      </c>
      <c r="H27" s="62">
        <f t="shared" si="2"/>
        <v>1</v>
      </c>
    </row>
    <row r="28" spans="1:8" x14ac:dyDescent="0.3">
      <c r="A28" s="57" t="s">
        <v>199</v>
      </c>
      <c r="B28" t="s">
        <v>200</v>
      </c>
      <c r="C28" s="62" t="str">
        <f t="shared" si="1"/>
        <v>Alina Mehmeti</v>
      </c>
      <c r="D28" t="s">
        <v>22</v>
      </c>
      <c r="E28" s="62">
        <v>2017</v>
      </c>
      <c r="F28" s="59">
        <v>7.66</v>
      </c>
      <c r="G28" s="62" t="str">
        <f>VLOOKUP(C28,Teilnehmer!$A$1:$A$200,1,FALSE())</f>
        <v>Alina Mehmeti</v>
      </c>
      <c r="H28" s="62">
        <f t="shared" si="2"/>
        <v>0</v>
      </c>
    </row>
    <row r="29" spans="1:8" x14ac:dyDescent="0.3">
      <c r="A29" s="57" t="s">
        <v>25</v>
      </c>
      <c r="B29" t="s">
        <v>201</v>
      </c>
      <c r="C29" s="62" t="str">
        <f t="shared" si="1"/>
        <v>Inga Ludwig</v>
      </c>
      <c r="D29" t="s">
        <v>22</v>
      </c>
      <c r="E29" s="62">
        <v>2017</v>
      </c>
      <c r="F29" s="59">
        <v>7.67</v>
      </c>
      <c r="G29" s="62" t="str">
        <f>VLOOKUP(C29,Teilnehmer!$A$1:$A$200,1,FALSE())</f>
        <v>Inga Ludwig</v>
      </c>
      <c r="H29" s="62">
        <f t="shared" si="2"/>
        <v>1</v>
      </c>
    </row>
    <row r="30" spans="1:8" x14ac:dyDescent="0.3">
      <c r="A30" s="57" t="s">
        <v>204</v>
      </c>
      <c r="B30" t="s">
        <v>77</v>
      </c>
      <c r="C30" s="62" t="str">
        <f t="shared" si="1"/>
        <v>Lina Eberhard</v>
      </c>
      <c r="D30" t="s">
        <v>22</v>
      </c>
      <c r="E30" s="62">
        <v>2017</v>
      </c>
      <c r="F30" s="59">
        <v>7.7</v>
      </c>
      <c r="G30" s="62" t="str">
        <f>VLOOKUP(C30,Teilnehmer!$A$1:$A$200,1,FALSE())</f>
        <v>Lina Eberhard</v>
      </c>
      <c r="H30" s="62">
        <f t="shared" si="2"/>
        <v>0</v>
      </c>
    </row>
    <row r="31" spans="1:8" x14ac:dyDescent="0.3">
      <c r="A31" s="57" t="s">
        <v>40</v>
      </c>
      <c r="B31" t="s">
        <v>205</v>
      </c>
      <c r="C31" s="62" t="str">
        <f t="shared" si="1"/>
        <v>Christin Steinacker</v>
      </c>
      <c r="D31" t="s">
        <v>22</v>
      </c>
      <c r="E31" s="62">
        <v>2017</v>
      </c>
      <c r="F31" s="1">
        <v>7.71</v>
      </c>
      <c r="G31" s="62" t="str">
        <f>VLOOKUP(C31,Teilnehmer!$A$1:$A$200,1,FALSE())</f>
        <v>Christin Steinacker</v>
      </c>
      <c r="H31" s="62">
        <f t="shared" si="2"/>
        <v>1</v>
      </c>
    </row>
    <row r="32" spans="1:8" x14ac:dyDescent="0.3">
      <c r="A32" s="57" t="s">
        <v>208</v>
      </c>
      <c r="B32" t="s">
        <v>209</v>
      </c>
      <c r="C32" s="62" t="str">
        <f t="shared" si="1"/>
        <v>Frida Munser</v>
      </c>
      <c r="D32" t="s">
        <v>22</v>
      </c>
      <c r="E32" s="62">
        <v>2017</v>
      </c>
      <c r="F32" s="1">
        <v>7.76</v>
      </c>
      <c r="G32" s="62" t="str">
        <f>VLOOKUP(C32,Teilnehmer!$A$1:$A$200,1,FALSE())</f>
        <v>Frida Munser</v>
      </c>
      <c r="H32" s="62">
        <f t="shared" si="2"/>
        <v>0</v>
      </c>
    </row>
    <row r="33" spans="1:8" x14ac:dyDescent="0.3">
      <c r="A33" s="57" t="s">
        <v>215</v>
      </c>
      <c r="B33" t="s">
        <v>216</v>
      </c>
      <c r="C33" s="62" t="str">
        <f t="shared" si="1"/>
        <v>Antonia Imhof</v>
      </c>
      <c r="D33" t="s">
        <v>22</v>
      </c>
      <c r="E33" s="62">
        <v>2017</v>
      </c>
      <c r="F33" s="1">
        <v>7.9</v>
      </c>
      <c r="G33" s="62" t="str">
        <f>VLOOKUP(C33,Teilnehmer!$A$1:$A$200,1,FALSE())</f>
        <v>Antonia Imhof</v>
      </c>
      <c r="H33" s="62">
        <f t="shared" si="2"/>
        <v>1</v>
      </c>
    </row>
    <row r="34" spans="1:8" x14ac:dyDescent="0.3">
      <c r="A34" s="57" t="s">
        <v>225</v>
      </c>
      <c r="B34" t="s">
        <v>226</v>
      </c>
      <c r="C34" s="62" t="str">
        <f t="shared" ref="C34:C65" si="3">B34&amp;" "&amp;A34</f>
        <v>Romy Mayr</v>
      </c>
      <c r="D34" t="s">
        <v>22</v>
      </c>
      <c r="E34" s="62">
        <v>2017</v>
      </c>
      <c r="F34" s="1">
        <v>8.0299999999999994</v>
      </c>
      <c r="G34" s="62" t="str">
        <f>VLOOKUP(C34,Teilnehmer!$A$1:$A$200,1,FALSE())</f>
        <v>Romy Mayr</v>
      </c>
      <c r="H34" s="62">
        <f t="shared" ref="H34:H65" si="4">MOD(ROW(),2)</f>
        <v>0</v>
      </c>
    </row>
    <row r="35" spans="1:8" x14ac:dyDescent="0.3">
      <c r="A35" s="57" t="s">
        <v>230</v>
      </c>
      <c r="B35" t="s">
        <v>231</v>
      </c>
      <c r="C35" s="62" t="str">
        <f t="shared" si="3"/>
        <v>Emmylou Kosching</v>
      </c>
      <c r="D35" t="s">
        <v>22</v>
      </c>
      <c r="E35" s="62">
        <v>2017</v>
      </c>
      <c r="F35" s="1">
        <v>8.1</v>
      </c>
      <c r="G35" s="62" t="str">
        <f>VLOOKUP(C35,Teilnehmer!$A$1:$A$200,1,FALSE())</f>
        <v>Emmylou Kosching</v>
      </c>
      <c r="H35" s="62">
        <f t="shared" si="4"/>
        <v>1</v>
      </c>
    </row>
    <row r="36" spans="1:8" x14ac:dyDescent="0.3">
      <c r="A36" s="57" t="s">
        <v>107</v>
      </c>
      <c r="B36" t="s">
        <v>149</v>
      </c>
      <c r="C36" s="62" t="str">
        <f t="shared" si="3"/>
        <v>Merle Kurz</v>
      </c>
      <c r="D36" t="s">
        <v>22</v>
      </c>
      <c r="E36" s="62">
        <v>2017</v>
      </c>
      <c r="F36" s="1">
        <v>8.2200000000000006</v>
      </c>
      <c r="G36" s="62" t="str">
        <f>VLOOKUP(C36,Teilnehmer!$A$1:$A$200,1,FALSE())</f>
        <v>Merle Kurz</v>
      </c>
      <c r="H36" s="62">
        <f t="shared" si="4"/>
        <v>0</v>
      </c>
    </row>
    <row r="37" spans="1:8" x14ac:dyDescent="0.3">
      <c r="A37" s="57" t="s">
        <v>247</v>
      </c>
      <c r="B37" t="s">
        <v>248</v>
      </c>
      <c r="C37" s="62" t="str">
        <f t="shared" si="3"/>
        <v>Talisa Kröll</v>
      </c>
      <c r="D37" t="s">
        <v>22</v>
      </c>
      <c r="E37" s="62">
        <v>2017</v>
      </c>
      <c r="F37" s="1">
        <v>8.23</v>
      </c>
      <c r="G37" s="62" t="str">
        <f>VLOOKUP(C37,Teilnehmer!$A$1:$A$200,1,FALSE())</f>
        <v>Talisa Kröll</v>
      </c>
      <c r="H37" s="62">
        <f t="shared" si="4"/>
        <v>1</v>
      </c>
    </row>
    <row r="38" spans="1:8" x14ac:dyDescent="0.3">
      <c r="A38" s="57" t="s">
        <v>249</v>
      </c>
      <c r="B38" t="s">
        <v>250</v>
      </c>
      <c r="C38" s="62" t="str">
        <f t="shared" si="3"/>
        <v>Melina Kreider</v>
      </c>
      <c r="D38" t="s">
        <v>22</v>
      </c>
      <c r="E38" s="62">
        <v>2017</v>
      </c>
      <c r="F38" s="1">
        <v>8.24</v>
      </c>
      <c r="G38" s="62" t="str">
        <f>VLOOKUP(C38,Teilnehmer!$A$1:$A$200,1,FALSE())</f>
        <v>Melina Kreider</v>
      </c>
      <c r="H38" s="62">
        <f t="shared" si="4"/>
        <v>0</v>
      </c>
    </row>
    <row r="39" spans="1:8" x14ac:dyDescent="0.3">
      <c r="A39" s="57" t="s">
        <v>255</v>
      </c>
      <c r="B39" t="s">
        <v>200</v>
      </c>
      <c r="C39" s="62" t="str">
        <f t="shared" si="3"/>
        <v>Alina Schmelzer</v>
      </c>
      <c r="D39" t="s">
        <v>22</v>
      </c>
      <c r="E39" s="62">
        <v>2017</v>
      </c>
      <c r="F39" s="1">
        <v>8.26</v>
      </c>
      <c r="G39" s="62" t="str">
        <f>VLOOKUP(C39,Teilnehmer!$A$1:$A$200,1,FALSE())</f>
        <v>Alina Schmelzer</v>
      </c>
      <c r="H39" s="62">
        <f t="shared" si="4"/>
        <v>1</v>
      </c>
    </row>
    <row r="40" spans="1:8" x14ac:dyDescent="0.3">
      <c r="A40" s="57" t="s">
        <v>262</v>
      </c>
      <c r="B40" t="s">
        <v>263</v>
      </c>
      <c r="C40" s="62" t="str">
        <f t="shared" si="3"/>
        <v>Juna Gläser</v>
      </c>
      <c r="D40" t="s">
        <v>22</v>
      </c>
      <c r="E40" s="62">
        <v>2017</v>
      </c>
      <c r="F40" s="1">
        <v>8.34</v>
      </c>
      <c r="G40" s="62" t="str">
        <f>VLOOKUP(C40,Teilnehmer!$A$1:$A$200,1,FALSE())</f>
        <v>Juna Gläser</v>
      </c>
      <c r="H40" s="62">
        <f t="shared" si="4"/>
        <v>0</v>
      </c>
    </row>
    <row r="41" spans="1:8" x14ac:dyDescent="0.3">
      <c r="A41" s="57" t="s">
        <v>267</v>
      </c>
      <c r="B41" t="s">
        <v>268</v>
      </c>
      <c r="C41" s="62" t="str">
        <f t="shared" si="3"/>
        <v>Femke Strobach</v>
      </c>
      <c r="D41" t="s">
        <v>22</v>
      </c>
      <c r="E41" s="62">
        <v>2017</v>
      </c>
      <c r="F41" s="1">
        <v>8.3699999999999992</v>
      </c>
      <c r="G41" s="62" t="str">
        <f>VLOOKUP(C41,Teilnehmer!$A$1:$A$200,1,FALSE())</f>
        <v>Femke Strobach</v>
      </c>
      <c r="H41" s="62">
        <f t="shared" si="4"/>
        <v>1</v>
      </c>
    </row>
    <row r="42" spans="1:8" x14ac:dyDescent="0.3">
      <c r="A42" s="57" t="s">
        <v>447</v>
      </c>
      <c r="B42" t="s">
        <v>274</v>
      </c>
      <c r="C42" s="62" t="str">
        <f t="shared" si="3"/>
        <v>Olesia Pereverzeva</v>
      </c>
      <c r="D42" t="s">
        <v>22</v>
      </c>
      <c r="E42" s="62">
        <v>2017</v>
      </c>
      <c r="F42" s="1">
        <v>8.5</v>
      </c>
      <c r="G42" s="62" t="str">
        <f>VLOOKUP(C42,Teilnehmer!$A$1:$A$200,1,FALSE())</f>
        <v>Olesia Pereverzeva</v>
      </c>
      <c r="H42" s="62">
        <f t="shared" si="4"/>
        <v>0</v>
      </c>
    </row>
    <row r="43" spans="1:8" x14ac:dyDescent="0.3">
      <c r="A43" s="57" t="s">
        <v>277</v>
      </c>
      <c r="B43" t="s">
        <v>278</v>
      </c>
      <c r="C43" s="62" t="str">
        <f t="shared" si="3"/>
        <v>Viktoria Teiz</v>
      </c>
      <c r="D43" t="s">
        <v>22</v>
      </c>
      <c r="E43" s="62">
        <v>2017</v>
      </c>
      <c r="F43" s="1">
        <v>8.52</v>
      </c>
      <c r="G43" s="62" t="str">
        <f>VLOOKUP(C43,Teilnehmer!$A$1:$A$200,1,FALSE())</f>
        <v>Viktoria Teiz</v>
      </c>
      <c r="H43" s="62">
        <f t="shared" si="4"/>
        <v>1</v>
      </c>
    </row>
    <row r="44" spans="1:8" x14ac:dyDescent="0.3">
      <c r="A44" s="57" t="s">
        <v>283</v>
      </c>
      <c r="B44" t="s">
        <v>284</v>
      </c>
      <c r="C44" s="62" t="str">
        <f t="shared" si="3"/>
        <v>Käthe Henninghausen</v>
      </c>
      <c r="D44" t="s">
        <v>22</v>
      </c>
      <c r="E44" s="62">
        <v>2017</v>
      </c>
      <c r="F44" s="1">
        <v>8.5500000000000007</v>
      </c>
      <c r="G44" s="62" t="str">
        <f>VLOOKUP(C44,Teilnehmer!$A$1:$A$200,1,FALSE())</f>
        <v>Käthe Henninghausen</v>
      </c>
      <c r="H44" s="62">
        <f t="shared" si="4"/>
        <v>0</v>
      </c>
    </row>
    <row r="45" spans="1:8" x14ac:dyDescent="0.3">
      <c r="A45" s="57" t="s">
        <v>290</v>
      </c>
      <c r="B45" t="s">
        <v>291</v>
      </c>
      <c r="C45" s="62" t="str">
        <f t="shared" si="3"/>
        <v>Nicole Vischi</v>
      </c>
      <c r="D45" t="s">
        <v>22</v>
      </c>
      <c r="E45" s="62">
        <v>2017</v>
      </c>
      <c r="F45" s="1">
        <v>8.7100000000000009</v>
      </c>
      <c r="G45" s="62" t="str">
        <f>VLOOKUP(C45,Teilnehmer!$A$1:$A$200,1,FALSE())</f>
        <v>Nicole Vischi</v>
      </c>
      <c r="H45" s="62">
        <f t="shared" si="4"/>
        <v>1</v>
      </c>
    </row>
    <row r="46" spans="1:8" x14ac:dyDescent="0.3">
      <c r="A46" s="57" t="s">
        <v>292</v>
      </c>
      <c r="B46" t="s">
        <v>103</v>
      </c>
      <c r="C46" s="62" t="str">
        <f t="shared" si="3"/>
        <v>Amelie Gnilka</v>
      </c>
      <c r="D46" t="s">
        <v>22</v>
      </c>
      <c r="E46" s="62">
        <v>2017</v>
      </c>
      <c r="F46" s="1">
        <v>8.75</v>
      </c>
      <c r="G46" s="62" t="str">
        <f>VLOOKUP(C46,Teilnehmer!$A$1:$A$200,1,FALSE())</f>
        <v>Amelie Gnilka</v>
      </c>
      <c r="H46" s="62">
        <f t="shared" si="4"/>
        <v>0</v>
      </c>
    </row>
    <row r="47" spans="1:8" x14ac:dyDescent="0.3">
      <c r="A47" s="57" t="s">
        <v>299</v>
      </c>
      <c r="B47" t="s">
        <v>300</v>
      </c>
      <c r="C47" s="62" t="str">
        <f t="shared" si="3"/>
        <v>Erika Beim</v>
      </c>
      <c r="D47" t="s">
        <v>22</v>
      </c>
      <c r="E47" s="62">
        <v>2017</v>
      </c>
      <c r="F47" s="1">
        <v>8.9600000000000009</v>
      </c>
      <c r="G47" s="62" t="str">
        <f>VLOOKUP(C47,Teilnehmer!$A$1:$A$200,1,FALSE())</f>
        <v>Erika Beim</v>
      </c>
      <c r="H47" s="62">
        <f t="shared" si="4"/>
        <v>1</v>
      </c>
    </row>
    <row r="48" spans="1:8" x14ac:dyDescent="0.3">
      <c r="A48" s="57" t="s">
        <v>167</v>
      </c>
      <c r="B48" t="s">
        <v>168</v>
      </c>
      <c r="C48" s="62" t="str">
        <f t="shared" si="3"/>
        <v>Milan Orth</v>
      </c>
      <c r="D48" t="s">
        <v>21</v>
      </c>
      <c r="E48" s="62">
        <v>2018</v>
      </c>
      <c r="F48" s="59">
        <v>7.1</v>
      </c>
      <c r="G48" s="62" t="str">
        <f>VLOOKUP(C48,Teilnehmer!$A$1:$A$200,1,FALSE())</f>
        <v>Milan Orth</v>
      </c>
      <c r="H48" s="62">
        <f t="shared" si="4"/>
        <v>0</v>
      </c>
    </row>
    <row r="49" spans="1:8" x14ac:dyDescent="0.3">
      <c r="A49" s="57" t="s">
        <v>177</v>
      </c>
      <c r="B49" t="s">
        <v>178</v>
      </c>
      <c r="C49" s="62" t="str">
        <f t="shared" si="3"/>
        <v>Lennard Blum</v>
      </c>
      <c r="D49" t="s">
        <v>21</v>
      </c>
      <c r="E49" s="62">
        <v>2018</v>
      </c>
      <c r="F49" s="59">
        <v>7.29</v>
      </c>
      <c r="G49" s="62" t="str">
        <f>VLOOKUP(C49,Teilnehmer!$A$1:$A$200,1,FALSE())</f>
        <v>Lennard Blum</v>
      </c>
      <c r="H49" s="62">
        <f t="shared" si="4"/>
        <v>1</v>
      </c>
    </row>
    <row r="50" spans="1:8" x14ac:dyDescent="0.3">
      <c r="A50" s="57" t="s">
        <v>191</v>
      </c>
      <c r="B50" t="s">
        <v>30</v>
      </c>
      <c r="C50" s="62" t="str">
        <f t="shared" si="3"/>
        <v>Max Dostal</v>
      </c>
      <c r="D50" t="s">
        <v>21</v>
      </c>
      <c r="E50" s="62">
        <v>2018</v>
      </c>
      <c r="F50" s="59">
        <v>7.58</v>
      </c>
      <c r="G50" s="62" t="str">
        <f>VLOOKUP(C50,Teilnehmer!$A$1:$A$200,1,FALSE())</f>
        <v>Max Dostal</v>
      </c>
      <c r="H50" s="62">
        <f t="shared" si="4"/>
        <v>0</v>
      </c>
    </row>
    <row r="51" spans="1:8" x14ac:dyDescent="0.3">
      <c r="A51" s="57" t="s">
        <v>196</v>
      </c>
      <c r="B51" t="s">
        <v>197</v>
      </c>
      <c r="C51" s="62" t="str">
        <f t="shared" si="3"/>
        <v>Leo Cramer</v>
      </c>
      <c r="D51" t="s">
        <v>21</v>
      </c>
      <c r="E51" s="62">
        <v>2018</v>
      </c>
      <c r="F51" s="59">
        <v>7.62</v>
      </c>
      <c r="G51" s="62" t="str">
        <f>VLOOKUP(C51,Teilnehmer!$A$1:$A$200,1,FALSE())</f>
        <v>Leo Cramer</v>
      </c>
      <c r="H51" s="62">
        <f t="shared" si="4"/>
        <v>1</v>
      </c>
    </row>
    <row r="52" spans="1:8" x14ac:dyDescent="0.3">
      <c r="A52" s="57" t="s">
        <v>210</v>
      </c>
      <c r="B52" t="s">
        <v>211</v>
      </c>
      <c r="C52" s="62" t="str">
        <f t="shared" si="3"/>
        <v>Vincent Fenner</v>
      </c>
      <c r="D52" t="s">
        <v>21</v>
      </c>
      <c r="E52" s="62">
        <v>2018</v>
      </c>
      <c r="F52" s="1">
        <v>7.79</v>
      </c>
      <c r="G52" s="62" t="str">
        <f>VLOOKUP(C52,Teilnehmer!$A$1:$A$200,1,FALSE())</f>
        <v>Vincent Fenner</v>
      </c>
      <c r="H52" s="62">
        <f t="shared" si="4"/>
        <v>0</v>
      </c>
    </row>
    <row r="53" spans="1:8" x14ac:dyDescent="0.3">
      <c r="A53" s="57" t="s">
        <v>42</v>
      </c>
      <c r="B53" t="s">
        <v>49</v>
      </c>
      <c r="C53" s="62" t="str">
        <f t="shared" si="3"/>
        <v>Maximilian Wahl</v>
      </c>
      <c r="D53" t="s">
        <v>21</v>
      </c>
      <c r="E53" s="62">
        <v>2018</v>
      </c>
      <c r="F53" s="1">
        <v>7.96</v>
      </c>
      <c r="G53" s="62" t="str">
        <f>VLOOKUP(C53,Teilnehmer!$A$1:$A$200,1,FALSE())</f>
        <v>Maximilian Wahl</v>
      </c>
      <c r="H53" s="62">
        <f t="shared" si="4"/>
        <v>1</v>
      </c>
    </row>
    <row r="54" spans="1:8" x14ac:dyDescent="0.3">
      <c r="A54" s="57" t="s">
        <v>228</v>
      </c>
      <c r="B54" t="s">
        <v>229</v>
      </c>
      <c r="C54" s="62" t="str">
        <f t="shared" si="3"/>
        <v>David Kissler</v>
      </c>
      <c r="D54" t="s">
        <v>21</v>
      </c>
      <c r="E54" s="62">
        <v>2018</v>
      </c>
      <c r="F54" s="1">
        <v>8.0500000000000007</v>
      </c>
      <c r="G54" s="62" t="str">
        <f>VLOOKUP(C54,Teilnehmer!$A$1:$A$200,1,FALSE())</f>
        <v>David Kissler</v>
      </c>
      <c r="H54" s="62">
        <f t="shared" si="4"/>
        <v>0</v>
      </c>
    </row>
    <row r="55" spans="1:8" x14ac:dyDescent="0.3">
      <c r="A55" s="57" t="s">
        <v>233</v>
      </c>
      <c r="B55" t="s">
        <v>234</v>
      </c>
      <c r="C55" s="62" t="str">
        <f t="shared" si="3"/>
        <v>Daniil Ostapenko</v>
      </c>
      <c r="D55" t="s">
        <v>21</v>
      </c>
      <c r="E55" s="62">
        <v>2018</v>
      </c>
      <c r="F55" s="1">
        <v>8.1199999999999992</v>
      </c>
      <c r="G55" s="62" t="str">
        <f>VLOOKUP(C55,Teilnehmer!$A$1:$A$200,1,FALSE())</f>
        <v>Daniil Ostapenko</v>
      </c>
      <c r="H55" s="62">
        <f t="shared" si="4"/>
        <v>1</v>
      </c>
    </row>
    <row r="56" spans="1:8" x14ac:dyDescent="0.3">
      <c r="A56" s="57" t="s">
        <v>243</v>
      </c>
      <c r="B56" t="s">
        <v>244</v>
      </c>
      <c r="C56" s="62" t="str">
        <f t="shared" si="3"/>
        <v>Aaron Wößner</v>
      </c>
      <c r="D56" t="s">
        <v>21</v>
      </c>
      <c r="E56" s="62">
        <v>2018</v>
      </c>
      <c r="F56" s="1">
        <v>8.2100000000000009</v>
      </c>
      <c r="G56" s="62" t="str">
        <f>VLOOKUP(C56,Teilnehmer!$A$1:$A$200,1,FALSE())</f>
        <v>Aaron Wößner</v>
      </c>
      <c r="H56" s="62">
        <f t="shared" si="4"/>
        <v>0</v>
      </c>
    </row>
    <row r="57" spans="1:8" x14ac:dyDescent="0.3">
      <c r="A57" s="57" t="s">
        <v>59</v>
      </c>
      <c r="B57" t="s">
        <v>116</v>
      </c>
      <c r="C57" s="62" t="str">
        <f t="shared" si="3"/>
        <v>Paul Rausch</v>
      </c>
      <c r="D57" t="s">
        <v>21</v>
      </c>
      <c r="E57" s="62">
        <v>2018</v>
      </c>
      <c r="F57" s="1">
        <v>8.23</v>
      </c>
      <c r="G57" s="62" t="str">
        <f>VLOOKUP(C57,Teilnehmer!$A$1:$A$200,1,FALSE())</f>
        <v>Paul Rausch</v>
      </c>
      <c r="H57" s="62">
        <f t="shared" si="4"/>
        <v>1</v>
      </c>
    </row>
    <row r="58" spans="1:8" x14ac:dyDescent="0.3">
      <c r="A58" s="57" t="s">
        <v>258</v>
      </c>
      <c r="B58" t="s">
        <v>259</v>
      </c>
      <c r="C58" s="62" t="str">
        <f t="shared" si="3"/>
        <v>Lion Shabani</v>
      </c>
      <c r="D58" t="s">
        <v>21</v>
      </c>
      <c r="E58" s="62">
        <v>2018</v>
      </c>
      <c r="F58" s="1">
        <v>8.31</v>
      </c>
      <c r="G58" s="62" t="str">
        <f>VLOOKUP(C58,Teilnehmer!$A$1:$A$200,1,FALSE())</f>
        <v>Lion Shabani</v>
      </c>
      <c r="H58" s="62">
        <f t="shared" si="4"/>
        <v>0</v>
      </c>
    </row>
    <row r="59" spans="1:8" x14ac:dyDescent="0.3">
      <c r="A59" s="57" t="s">
        <v>264</v>
      </c>
      <c r="B59" t="s">
        <v>265</v>
      </c>
      <c r="C59" s="62" t="str">
        <f t="shared" si="3"/>
        <v>Till Meister</v>
      </c>
      <c r="D59" t="s">
        <v>21</v>
      </c>
      <c r="E59" s="62">
        <v>2018</v>
      </c>
      <c r="F59" s="1">
        <v>8.34</v>
      </c>
      <c r="G59" s="62" t="str">
        <f>VLOOKUP(C59,Teilnehmer!$A$1:$A$200,1,FALSE())</f>
        <v>Till Meister</v>
      </c>
      <c r="H59" s="62">
        <f t="shared" si="4"/>
        <v>1</v>
      </c>
    </row>
    <row r="60" spans="1:8" x14ac:dyDescent="0.3">
      <c r="A60" s="57" t="s">
        <v>4</v>
      </c>
      <c r="B60" t="s">
        <v>269</v>
      </c>
      <c r="C60" s="62" t="str">
        <f t="shared" si="3"/>
        <v>Klaas Lauterbach</v>
      </c>
      <c r="D60" t="s">
        <v>21</v>
      </c>
      <c r="E60" s="62">
        <v>2018</v>
      </c>
      <c r="F60" s="1">
        <v>8.3699999999999992</v>
      </c>
      <c r="G60" s="62" t="str">
        <f>VLOOKUP(C60,Teilnehmer!$A$1:$A$200,1,FALSE())</f>
        <v>Klaas Lauterbach</v>
      </c>
      <c r="H60" s="62">
        <f t="shared" si="4"/>
        <v>0</v>
      </c>
    </row>
    <row r="61" spans="1:8" x14ac:dyDescent="0.3">
      <c r="A61" s="57" t="s">
        <v>270</v>
      </c>
      <c r="B61" t="s">
        <v>271</v>
      </c>
      <c r="C61" s="62" t="str">
        <f t="shared" si="3"/>
        <v>Pepe Rübsam</v>
      </c>
      <c r="D61" t="s">
        <v>21</v>
      </c>
      <c r="E61" s="62">
        <v>2018</v>
      </c>
      <c r="F61" s="1">
        <v>8.42</v>
      </c>
      <c r="G61" s="62" t="str">
        <f>VLOOKUP(C61,Teilnehmer!$A$1:$A$200,1,FALSE())</f>
        <v>Pepe Rübsam</v>
      </c>
      <c r="H61" s="62">
        <f t="shared" si="4"/>
        <v>1</v>
      </c>
    </row>
    <row r="62" spans="1:8" x14ac:dyDescent="0.3">
      <c r="A62" s="57" t="s">
        <v>289</v>
      </c>
      <c r="B62" t="s">
        <v>45</v>
      </c>
      <c r="C62" s="62" t="str">
        <f t="shared" si="3"/>
        <v>Luca Lang</v>
      </c>
      <c r="D62" t="s">
        <v>21</v>
      </c>
      <c r="E62" s="62">
        <v>2018</v>
      </c>
      <c r="F62" s="1">
        <v>8.67</v>
      </c>
      <c r="G62" s="62" t="str">
        <f>VLOOKUP(C62,Teilnehmer!$A$1:$A$200,1,FALSE())</f>
        <v>Luca Lang</v>
      </c>
      <c r="H62" s="62">
        <f t="shared" si="4"/>
        <v>0</v>
      </c>
    </row>
    <row r="63" spans="1:8" x14ac:dyDescent="0.3">
      <c r="A63" s="57" t="s">
        <v>293</v>
      </c>
      <c r="B63" t="s">
        <v>294</v>
      </c>
      <c r="C63" s="62" t="str">
        <f t="shared" si="3"/>
        <v>Oleksandr Prykota</v>
      </c>
      <c r="D63" t="s">
        <v>21</v>
      </c>
      <c r="E63" s="62">
        <v>2018</v>
      </c>
      <c r="F63" s="1">
        <v>8.84</v>
      </c>
      <c r="G63" s="62" t="str">
        <f>VLOOKUP(C63,Teilnehmer!$A$1:$A$200,1,FALSE())</f>
        <v>Oleksandr Prykota</v>
      </c>
      <c r="H63" s="62">
        <f t="shared" si="4"/>
        <v>1</v>
      </c>
    </row>
    <row r="64" spans="1:8" x14ac:dyDescent="0.3">
      <c r="A64" s="57" t="s">
        <v>415</v>
      </c>
      <c r="B64" t="s">
        <v>298</v>
      </c>
      <c r="C64" s="62" t="str">
        <f t="shared" si="3"/>
        <v>Elias Fernandez-Horn</v>
      </c>
      <c r="D64" t="s">
        <v>21</v>
      </c>
      <c r="E64" s="62">
        <v>2018</v>
      </c>
      <c r="F64" s="1">
        <v>8.9499999999999993</v>
      </c>
      <c r="G64" s="62" t="str">
        <f>VLOOKUP(C64,Teilnehmer!$A$1:$A$200,1,FALSE())</f>
        <v>Elias Fernandez-Horn</v>
      </c>
      <c r="H64" s="62">
        <f t="shared" si="4"/>
        <v>0</v>
      </c>
    </row>
    <row r="65" spans="1:8" x14ac:dyDescent="0.3">
      <c r="A65" s="57" t="s">
        <v>304</v>
      </c>
      <c r="B65" t="s">
        <v>305</v>
      </c>
      <c r="C65" s="62" t="str">
        <f t="shared" si="3"/>
        <v>Artjom Smokow</v>
      </c>
      <c r="D65" t="s">
        <v>21</v>
      </c>
      <c r="E65" s="62">
        <v>2018</v>
      </c>
      <c r="F65" s="1">
        <v>9.1300000000000008</v>
      </c>
      <c r="G65" s="62" t="str">
        <f>VLOOKUP(C65,Teilnehmer!$A$1:$A$200,1,FALSE())</f>
        <v>Artjom Smokow</v>
      </c>
      <c r="H65" s="62">
        <f t="shared" si="4"/>
        <v>1</v>
      </c>
    </row>
    <row r="66" spans="1:8" x14ac:dyDescent="0.3">
      <c r="A66" s="57" t="s">
        <v>306</v>
      </c>
      <c r="B66" t="s">
        <v>307</v>
      </c>
      <c r="C66" s="62" t="str">
        <f t="shared" ref="C66:C97" si="5">B66&amp;" "&amp;A66</f>
        <v>Lasse Künzel</v>
      </c>
      <c r="D66" t="s">
        <v>21</v>
      </c>
      <c r="E66" s="62">
        <v>2018</v>
      </c>
      <c r="F66" s="1">
        <v>9.18</v>
      </c>
      <c r="G66" s="62" t="str">
        <f>VLOOKUP(C66,Teilnehmer!$A$1:$A$200,1,FALSE())</f>
        <v>Lasse Künzel</v>
      </c>
      <c r="H66" s="62">
        <f t="shared" ref="H66:H97" si="6">MOD(ROW(),2)</f>
        <v>0</v>
      </c>
    </row>
    <row r="67" spans="1:8" x14ac:dyDescent="0.3">
      <c r="A67" s="57" t="s">
        <v>308</v>
      </c>
      <c r="B67" t="s">
        <v>309</v>
      </c>
      <c r="C67" s="62" t="str">
        <f t="shared" si="5"/>
        <v>Tom Ruhl</v>
      </c>
      <c r="D67" t="s">
        <v>21</v>
      </c>
      <c r="E67" s="62">
        <v>2018</v>
      </c>
      <c r="F67" s="1">
        <v>9.25</v>
      </c>
      <c r="G67" s="62" t="str">
        <f>VLOOKUP(C67,Teilnehmer!$A$1:$A$200,1,FALSE())</f>
        <v>Tom Ruhl</v>
      </c>
      <c r="H67" s="62">
        <f t="shared" si="6"/>
        <v>1</v>
      </c>
    </row>
    <row r="68" spans="1:8" x14ac:dyDescent="0.3">
      <c r="A68" s="57" t="s">
        <v>189</v>
      </c>
      <c r="B68" t="s">
        <v>190</v>
      </c>
      <c r="C68" s="62" t="str">
        <f t="shared" si="5"/>
        <v>Pia Kostka</v>
      </c>
      <c r="D68" t="s">
        <v>22</v>
      </c>
      <c r="E68" s="62">
        <v>2018</v>
      </c>
      <c r="F68" s="59">
        <v>7.55</v>
      </c>
      <c r="G68" s="62" t="str">
        <f>VLOOKUP(C68,Teilnehmer!$A$1:$A$200,1,FALSE())</f>
        <v>Pia Kostka</v>
      </c>
      <c r="H68" s="62">
        <f t="shared" si="6"/>
        <v>0</v>
      </c>
    </row>
    <row r="69" spans="1:8" x14ac:dyDescent="0.3">
      <c r="A69" s="57" t="s">
        <v>194</v>
      </c>
      <c r="B69" t="s">
        <v>195</v>
      </c>
      <c r="C69" s="62" t="str">
        <f t="shared" si="5"/>
        <v>Wilma Christen</v>
      </c>
      <c r="D69" t="s">
        <v>22</v>
      </c>
      <c r="E69" s="62">
        <v>2018</v>
      </c>
      <c r="F69" s="59">
        <v>7.62</v>
      </c>
      <c r="G69" s="62" t="str">
        <f>VLOOKUP(C69,Teilnehmer!$A$1:$A$200,1,FALSE())</f>
        <v>Wilma Christen</v>
      </c>
      <c r="H69" s="62">
        <f t="shared" si="6"/>
        <v>1</v>
      </c>
    </row>
    <row r="70" spans="1:8" x14ac:dyDescent="0.3">
      <c r="A70" s="57" t="s">
        <v>189</v>
      </c>
      <c r="B70" t="s">
        <v>75</v>
      </c>
      <c r="C70" s="62" t="str">
        <f t="shared" si="5"/>
        <v>Ella Kostka</v>
      </c>
      <c r="D70" t="s">
        <v>22</v>
      </c>
      <c r="E70" s="62">
        <v>2018</v>
      </c>
      <c r="F70" s="59">
        <v>7.64</v>
      </c>
      <c r="G70" s="62" t="str">
        <f>VLOOKUP(C70,Teilnehmer!$A$1:$A$200,1,FALSE())</f>
        <v>Ella Kostka</v>
      </c>
      <c r="H70" s="62">
        <f t="shared" si="6"/>
        <v>0</v>
      </c>
    </row>
    <row r="71" spans="1:8" x14ac:dyDescent="0.3">
      <c r="A71" s="57" t="s">
        <v>206</v>
      </c>
      <c r="B71" t="s">
        <v>207</v>
      </c>
      <c r="C71" s="62" t="str">
        <f t="shared" si="5"/>
        <v>Elise Dietrich</v>
      </c>
      <c r="D71" t="s">
        <v>22</v>
      </c>
      <c r="E71" s="62">
        <v>2018</v>
      </c>
      <c r="F71" s="1">
        <v>7.76</v>
      </c>
      <c r="G71" s="62" t="str">
        <f>VLOOKUP(C71,Teilnehmer!$A$1:$A$200,1,FALSE())</f>
        <v>Elise Dietrich</v>
      </c>
      <c r="H71" s="62">
        <f t="shared" si="6"/>
        <v>1</v>
      </c>
    </row>
    <row r="72" spans="1:8" x14ac:dyDescent="0.3">
      <c r="A72" s="57" t="s">
        <v>212</v>
      </c>
      <c r="B72" t="s">
        <v>86</v>
      </c>
      <c r="C72" s="62" t="str">
        <f t="shared" si="5"/>
        <v>Emma Roßkopf</v>
      </c>
      <c r="D72" t="s">
        <v>22</v>
      </c>
      <c r="E72" s="62">
        <v>2018</v>
      </c>
      <c r="F72" s="1">
        <v>7.82</v>
      </c>
      <c r="G72" s="62" t="str">
        <f>VLOOKUP(C72,Teilnehmer!$A$1:$A$200,1,FALSE())</f>
        <v>Emma Roßkopf</v>
      </c>
      <c r="H72" s="62">
        <f t="shared" si="6"/>
        <v>0</v>
      </c>
    </row>
    <row r="73" spans="1:8" x14ac:dyDescent="0.3">
      <c r="A73" s="57" t="s">
        <v>213</v>
      </c>
      <c r="B73" t="s">
        <v>214</v>
      </c>
      <c r="C73" s="62" t="str">
        <f t="shared" si="5"/>
        <v>Helene Jokisch</v>
      </c>
      <c r="D73" t="s">
        <v>22</v>
      </c>
      <c r="E73" s="62">
        <v>2018</v>
      </c>
      <c r="F73" s="1">
        <v>7.82</v>
      </c>
      <c r="G73" s="62" t="str">
        <f>VLOOKUP(C73,Teilnehmer!$A$1:$A$200,1,FALSE())</f>
        <v>Helene Jokisch</v>
      </c>
      <c r="H73" s="62">
        <f t="shared" si="6"/>
        <v>1</v>
      </c>
    </row>
    <row r="74" spans="1:8" x14ac:dyDescent="0.3">
      <c r="A74" s="57" t="s">
        <v>217</v>
      </c>
      <c r="B74" t="s">
        <v>218</v>
      </c>
      <c r="C74" s="62" t="str">
        <f t="shared" si="5"/>
        <v>Klara Rehbein</v>
      </c>
      <c r="D74" t="s">
        <v>22</v>
      </c>
      <c r="E74" s="62">
        <v>2018</v>
      </c>
      <c r="F74" s="1">
        <v>7.91</v>
      </c>
      <c r="G74" s="62" t="str">
        <f>VLOOKUP(C74,Teilnehmer!$A$1:$A$200,1,FALSE())</f>
        <v>Klara Rehbein</v>
      </c>
      <c r="H74" s="62">
        <f t="shared" si="6"/>
        <v>0</v>
      </c>
    </row>
    <row r="75" spans="1:8" x14ac:dyDescent="0.3">
      <c r="A75" s="57" t="s">
        <v>219</v>
      </c>
      <c r="B75" t="s">
        <v>220</v>
      </c>
      <c r="C75" s="62" t="str">
        <f t="shared" si="5"/>
        <v>Sofia Strom</v>
      </c>
      <c r="D75" t="s">
        <v>22</v>
      </c>
      <c r="E75" s="62">
        <v>2018</v>
      </c>
      <c r="F75" s="1">
        <v>7.92</v>
      </c>
      <c r="G75" s="62" t="str">
        <f>VLOOKUP(C75,Teilnehmer!$A$1:$A$200,1,FALSE())</f>
        <v>Sofia Strom</v>
      </c>
      <c r="H75" s="62">
        <f t="shared" si="6"/>
        <v>1</v>
      </c>
    </row>
    <row r="76" spans="1:8" x14ac:dyDescent="0.3">
      <c r="A76" s="57" t="s">
        <v>83</v>
      </c>
      <c r="B76" t="s">
        <v>75</v>
      </c>
      <c r="C76" s="62" t="str">
        <f t="shared" si="5"/>
        <v>Ella Weppler</v>
      </c>
      <c r="D76" t="s">
        <v>22</v>
      </c>
      <c r="E76" s="62">
        <v>2018</v>
      </c>
      <c r="F76" s="1">
        <v>7.94</v>
      </c>
      <c r="G76" s="62" t="str">
        <f>VLOOKUP(C76,Teilnehmer!$A$1:$A$200,1,FALSE())</f>
        <v>Ella Weppler</v>
      </c>
      <c r="H76" s="62">
        <f t="shared" si="6"/>
        <v>0</v>
      </c>
    </row>
    <row r="77" spans="1:8" x14ac:dyDescent="0.3">
      <c r="A77" s="57" t="s">
        <v>221</v>
      </c>
      <c r="B77" t="s">
        <v>142</v>
      </c>
      <c r="C77" s="62" t="str">
        <f t="shared" si="5"/>
        <v>Anna Hill</v>
      </c>
      <c r="D77" t="s">
        <v>22</v>
      </c>
      <c r="E77" s="62">
        <v>2018</v>
      </c>
      <c r="F77" s="1">
        <v>7.99</v>
      </c>
      <c r="G77" s="62" t="str">
        <f>VLOOKUP(C77,Teilnehmer!$A$1:$A$200,1,FALSE())</f>
        <v>Anna Hill</v>
      </c>
      <c r="H77" s="62">
        <f t="shared" si="6"/>
        <v>1</v>
      </c>
    </row>
    <row r="78" spans="1:8" x14ac:dyDescent="0.3">
      <c r="A78" s="57" t="s">
        <v>147</v>
      </c>
      <c r="B78" t="s">
        <v>227</v>
      </c>
      <c r="C78" s="62" t="str">
        <f t="shared" si="5"/>
        <v>Lana Braun</v>
      </c>
      <c r="D78" t="s">
        <v>22</v>
      </c>
      <c r="E78" s="62">
        <v>2018</v>
      </c>
      <c r="F78" s="1">
        <v>8.0399999999999991</v>
      </c>
      <c r="G78" s="62" t="str">
        <f>VLOOKUP(C78,Teilnehmer!$A$1:$A$200,1,FALSE())</f>
        <v>Lana Braun</v>
      </c>
      <c r="H78" s="62">
        <f t="shared" si="6"/>
        <v>0</v>
      </c>
    </row>
    <row r="79" spans="1:8" x14ac:dyDescent="0.3">
      <c r="A79" s="57" t="s">
        <v>236</v>
      </c>
      <c r="B79" t="s">
        <v>237</v>
      </c>
      <c r="C79" s="62" t="str">
        <f t="shared" si="5"/>
        <v>Benaja Stock</v>
      </c>
      <c r="D79" t="s">
        <v>22</v>
      </c>
      <c r="E79" s="62">
        <v>2018</v>
      </c>
      <c r="F79" s="1">
        <v>8.1300000000000008</v>
      </c>
      <c r="G79" s="62" t="str">
        <f>VLOOKUP(C79,Teilnehmer!$A$1:$A$200,1,FALSE())</f>
        <v>Benaja Stock</v>
      </c>
      <c r="H79" s="62">
        <f t="shared" si="6"/>
        <v>1</v>
      </c>
    </row>
    <row r="80" spans="1:8" x14ac:dyDescent="0.3">
      <c r="A80" s="57" t="s">
        <v>238</v>
      </c>
      <c r="B80" t="s">
        <v>239</v>
      </c>
      <c r="C80" s="62" t="str">
        <f t="shared" si="5"/>
        <v>Leni Steudter</v>
      </c>
      <c r="D80" t="s">
        <v>22</v>
      </c>
      <c r="E80" s="62">
        <v>2018</v>
      </c>
      <c r="F80" s="1">
        <v>8.14</v>
      </c>
      <c r="G80" s="62" t="str">
        <f>VLOOKUP(C80,Teilnehmer!$A$1:$A$200,1,FALSE())</f>
        <v>Leni Steudter</v>
      </c>
      <c r="H80" s="62">
        <f t="shared" si="6"/>
        <v>0</v>
      </c>
    </row>
    <row r="81" spans="1:8" x14ac:dyDescent="0.3">
      <c r="A81" s="57" t="s">
        <v>240</v>
      </c>
      <c r="B81" t="s">
        <v>241</v>
      </c>
      <c r="C81" s="62" t="str">
        <f t="shared" si="5"/>
        <v>Amy Hesse</v>
      </c>
      <c r="D81" t="s">
        <v>22</v>
      </c>
      <c r="E81" s="62">
        <v>2018</v>
      </c>
      <c r="F81" s="1">
        <v>8.15</v>
      </c>
      <c r="G81" s="62" t="str">
        <f>VLOOKUP(C81,Teilnehmer!$A$1:$A$200,1,FALSE())</f>
        <v>Amy Hesse</v>
      </c>
      <c r="H81" s="62">
        <f t="shared" si="6"/>
        <v>1</v>
      </c>
    </row>
    <row r="82" spans="1:8" x14ac:dyDescent="0.3">
      <c r="A82" s="57" t="s">
        <v>242</v>
      </c>
      <c r="B82" t="s">
        <v>239</v>
      </c>
      <c r="C82" s="62" t="str">
        <f t="shared" si="5"/>
        <v>Leni Fischer</v>
      </c>
      <c r="D82" t="s">
        <v>22</v>
      </c>
      <c r="E82" s="62">
        <v>2018</v>
      </c>
      <c r="F82" s="1">
        <v>8.16</v>
      </c>
      <c r="G82" s="62" t="str">
        <f>VLOOKUP(C82,Teilnehmer!$A$1:$A$200,1,FALSE())</f>
        <v>Leni Fischer</v>
      </c>
      <c r="H82" s="62">
        <f t="shared" si="6"/>
        <v>0</v>
      </c>
    </row>
    <row r="83" spans="1:8" x14ac:dyDescent="0.3">
      <c r="A83" s="57" t="s">
        <v>245</v>
      </c>
      <c r="B83" t="s">
        <v>246</v>
      </c>
      <c r="C83" s="62" t="str">
        <f t="shared" si="5"/>
        <v>Greta Eidmann</v>
      </c>
      <c r="D83" t="s">
        <v>22</v>
      </c>
      <c r="E83" s="62">
        <v>2018</v>
      </c>
      <c r="F83" s="1">
        <v>8.2100000000000009</v>
      </c>
      <c r="G83" s="62" t="str">
        <f>VLOOKUP(C83,Teilnehmer!$A$1:$A$200,1,FALSE())</f>
        <v>Greta Eidmann</v>
      </c>
      <c r="H83" s="62">
        <f t="shared" si="6"/>
        <v>1</v>
      </c>
    </row>
    <row r="84" spans="1:8" x14ac:dyDescent="0.3">
      <c r="A84" s="57" t="s">
        <v>251</v>
      </c>
      <c r="B84" t="s">
        <v>252</v>
      </c>
      <c r="C84" s="62" t="str">
        <f t="shared" si="5"/>
        <v>Milana Lippert</v>
      </c>
      <c r="D84" t="s">
        <v>22</v>
      </c>
      <c r="E84" s="62">
        <v>2018</v>
      </c>
      <c r="F84" s="1">
        <v>8.25</v>
      </c>
      <c r="G84" s="62" t="str">
        <f>VLOOKUP(C84,Teilnehmer!$A$1:$A$200,1,FALSE())</f>
        <v>Milana Lippert</v>
      </c>
      <c r="H84" s="62">
        <f t="shared" si="6"/>
        <v>0</v>
      </c>
    </row>
    <row r="85" spans="1:8" x14ac:dyDescent="0.3">
      <c r="A85" s="57" t="s">
        <v>266</v>
      </c>
      <c r="B85" t="s">
        <v>86</v>
      </c>
      <c r="C85" s="62" t="str">
        <f t="shared" si="5"/>
        <v>Emma Zyber</v>
      </c>
      <c r="D85" t="s">
        <v>22</v>
      </c>
      <c r="E85" s="62">
        <v>2018</v>
      </c>
      <c r="F85" s="1">
        <v>8.36</v>
      </c>
      <c r="G85" s="62" t="str">
        <f>VLOOKUP(C85,Teilnehmer!$A$1:$A$200,1,FALSE())</f>
        <v>Emma Zyber</v>
      </c>
      <c r="H85" s="62">
        <f t="shared" si="6"/>
        <v>1</v>
      </c>
    </row>
    <row r="86" spans="1:8" x14ac:dyDescent="0.3">
      <c r="A86" s="57" t="s">
        <v>272</v>
      </c>
      <c r="B86" t="s">
        <v>273</v>
      </c>
      <c r="C86" s="62" t="str">
        <f t="shared" si="5"/>
        <v>Marlene Smietana</v>
      </c>
      <c r="D86" t="s">
        <v>22</v>
      </c>
      <c r="E86" s="62">
        <v>2018</v>
      </c>
      <c r="F86" s="1">
        <v>8.49</v>
      </c>
      <c r="G86" s="62" t="str">
        <f>VLOOKUP(C86,Teilnehmer!$A$1:$A$200,1,FALSE())</f>
        <v>Marlene Smietana</v>
      </c>
      <c r="H86" s="62">
        <f t="shared" si="6"/>
        <v>0</v>
      </c>
    </row>
    <row r="87" spans="1:8" x14ac:dyDescent="0.3">
      <c r="A87" s="57" t="s">
        <v>275</v>
      </c>
      <c r="B87" t="s">
        <v>276</v>
      </c>
      <c r="C87" s="62" t="str">
        <f t="shared" si="5"/>
        <v>Elea Reiswich</v>
      </c>
      <c r="D87" t="s">
        <v>22</v>
      </c>
      <c r="E87" s="62">
        <v>2018</v>
      </c>
      <c r="F87" s="1">
        <v>8.51</v>
      </c>
      <c r="G87" s="62" t="str">
        <f>VLOOKUP(C87,Teilnehmer!$A$1:$A$200,1,FALSE())</f>
        <v>Elea Reiswich</v>
      </c>
      <c r="H87" s="62">
        <f t="shared" si="6"/>
        <v>1</v>
      </c>
    </row>
    <row r="88" spans="1:8" x14ac:dyDescent="0.3">
      <c r="A88" s="57" t="s">
        <v>279</v>
      </c>
      <c r="B88" t="s">
        <v>280</v>
      </c>
      <c r="C88" s="62" t="str">
        <f t="shared" si="5"/>
        <v>Elif Esmer</v>
      </c>
      <c r="D88" t="s">
        <v>22</v>
      </c>
      <c r="E88" s="62">
        <v>2018</v>
      </c>
      <c r="F88" s="1">
        <v>8.52</v>
      </c>
      <c r="G88" s="62" t="str">
        <f>VLOOKUP(C88,Teilnehmer!$A$1:$A$200,1,FALSE())</f>
        <v>Elif Esmer</v>
      </c>
      <c r="H88" s="62">
        <f t="shared" si="6"/>
        <v>0</v>
      </c>
    </row>
    <row r="89" spans="1:8" x14ac:dyDescent="0.3">
      <c r="A89" s="57" t="s">
        <v>281</v>
      </c>
      <c r="B89" t="s">
        <v>282</v>
      </c>
      <c r="C89" s="62" t="str">
        <f t="shared" si="5"/>
        <v>Alana Ott</v>
      </c>
      <c r="D89" t="s">
        <v>22</v>
      </c>
      <c r="E89" s="62">
        <v>2018</v>
      </c>
      <c r="F89" s="1">
        <v>8.5399999999999991</v>
      </c>
      <c r="G89" s="62" t="str">
        <f>VLOOKUP(C89,Teilnehmer!$A$1:$A$200,1,FALSE())</f>
        <v>Alana Ott</v>
      </c>
      <c r="H89" s="62">
        <f t="shared" si="6"/>
        <v>1</v>
      </c>
    </row>
    <row r="90" spans="1:8" x14ac:dyDescent="0.3">
      <c r="A90" s="57" t="s">
        <v>285</v>
      </c>
      <c r="B90" t="s">
        <v>111</v>
      </c>
      <c r="C90" s="62" t="str">
        <f t="shared" si="5"/>
        <v>Leonie Vogel</v>
      </c>
      <c r="D90" t="s">
        <v>22</v>
      </c>
      <c r="E90" s="62">
        <v>2018</v>
      </c>
      <c r="F90" s="1">
        <v>8.64</v>
      </c>
      <c r="G90" s="62" t="str">
        <f>VLOOKUP(C90,Teilnehmer!$A$1:$A$200,1,FALSE())</f>
        <v>Leonie Vogel</v>
      </c>
      <c r="H90" s="62">
        <f t="shared" si="6"/>
        <v>0</v>
      </c>
    </row>
    <row r="91" spans="1:8" x14ac:dyDescent="0.3">
      <c r="A91" s="57" t="s">
        <v>286</v>
      </c>
      <c r="B91" t="s">
        <v>287</v>
      </c>
      <c r="C91" s="62" t="str">
        <f t="shared" si="5"/>
        <v>Kristina Mushikova</v>
      </c>
      <c r="D91" t="s">
        <v>22</v>
      </c>
      <c r="E91" s="62">
        <v>2018</v>
      </c>
      <c r="F91" s="1">
        <v>8.65</v>
      </c>
      <c r="G91" s="62" t="str">
        <f>VLOOKUP(C91,Teilnehmer!$A$1:$A$200,1,FALSE())</f>
        <v>Kristina Mushikova</v>
      </c>
      <c r="H91" s="62">
        <f t="shared" si="6"/>
        <v>1</v>
      </c>
    </row>
    <row r="92" spans="1:8" x14ac:dyDescent="0.3">
      <c r="A92" s="57" t="s">
        <v>288</v>
      </c>
      <c r="B92" t="s">
        <v>80</v>
      </c>
      <c r="C92" s="62" t="str">
        <f t="shared" si="5"/>
        <v>Mila Trüber</v>
      </c>
      <c r="D92" t="s">
        <v>22</v>
      </c>
      <c r="E92" s="62">
        <v>2018</v>
      </c>
      <c r="F92" s="1">
        <v>8.66</v>
      </c>
      <c r="G92" s="62" t="str">
        <f>VLOOKUP(C92,Teilnehmer!$A$1:$A$200,1,FALSE())</f>
        <v>Mila Trüber</v>
      </c>
      <c r="H92" s="62">
        <f t="shared" si="6"/>
        <v>0</v>
      </c>
    </row>
    <row r="93" spans="1:8" x14ac:dyDescent="0.3">
      <c r="A93" s="57" t="s">
        <v>42</v>
      </c>
      <c r="B93" t="s">
        <v>295</v>
      </c>
      <c r="C93" s="62" t="str">
        <f t="shared" si="5"/>
        <v>Karolina Wahl</v>
      </c>
      <c r="D93" t="s">
        <v>22</v>
      </c>
      <c r="E93" s="62">
        <v>2018</v>
      </c>
      <c r="F93" s="1">
        <v>8.8800000000000008</v>
      </c>
      <c r="G93" s="62" t="str">
        <f>VLOOKUP(C93,Teilnehmer!$A$1:$A$200,1,FALSE())</f>
        <v>Karolina Wahl</v>
      </c>
      <c r="H93" s="62">
        <f t="shared" si="6"/>
        <v>1</v>
      </c>
    </row>
    <row r="94" spans="1:8" x14ac:dyDescent="0.3">
      <c r="A94" s="57" t="s">
        <v>296</v>
      </c>
      <c r="B94" t="s">
        <v>297</v>
      </c>
      <c r="C94" s="62" t="str">
        <f t="shared" si="5"/>
        <v>Vivien Sautter</v>
      </c>
      <c r="D94" t="s">
        <v>22</v>
      </c>
      <c r="E94" s="62">
        <v>2018</v>
      </c>
      <c r="F94" s="1">
        <v>8.9499999999999993</v>
      </c>
      <c r="G94" s="62" t="str">
        <f>VLOOKUP(C94,Teilnehmer!$A$1:$A$200,1,FALSE())</f>
        <v>Vivien Sautter</v>
      </c>
      <c r="H94" s="62">
        <f t="shared" si="6"/>
        <v>0</v>
      </c>
    </row>
    <row r="95" spans="1:8" x14ac:dyDescent="0.3">
      <c r="A95" s="57" t="s">
        <v>301</v>
      </c>
      <c r="B95" t="s">
        <v>80</v>
      </c>
      <c r="C95" s="62" t="str">
        <f t="shared" si="5"/>
        <v>Mila Domaschka</v>
      </c>
      <c r="D95" t="s">
        <v>22</v>
      </c>
      <c r="E95" s="62">
        <v>2018</v>
      </c>
      <c r="F95" s="1">
        <v>9.01</v>
      </c>
      <c r="G95" s="62" t="str">
        <f>VLOOKUP(C95,Teilnehmer!$A$1:$A$200,1,FALSE())</f>
        <v>Mila Domaschka</v>
      </c>
      <c r="H95" s="62">
        <f t="shared" si="6"/>
        <v>1</v>
      </c>
    </row>
    <row r="96" spans="1:8" x14ac:dyDescent="0.3">
      <c r="A96" s="57" t="s">
        <v>302</v>
      </c>
      <c r="B96" t="s">
        <v>303</v>
      </c>
      <c r="C96" s="62" t="str">
        <f t="shared" si="5"/>
        <v>Jolyn Engel</v>
      </c>
      <c r="D96" t="s">
        <v>22</v>
      </c>
      <c r="E96" s="62">
        <v>2018</v>
      </c>
      <c r="F96" s="1">
        <v>9.0500000000000007</v>
      </c>
      <c r="G96" s="62" t="str">
        <f>VLOOKUP(C96,Teilnehmer!$A$1:$A$200,1,FALSE())</f>
        <v>Jolyn Engel</v>
      </c>
      <c r="H96" s="62">
        <f t="shared" si="6"/>
        <v>0</v>
      </c>
    </row>
    <row r="97" spans="1:8" x14ac:dyDescent="0.3">
      <c r="A97" s="57" t="s">
        <v>283</v>
      </c>
      <c r="B97" t="s">
        <v>71</v>
      </c>
      <c r="C97" s="62" t="str">
        <f t="shared" si="5"/>
        <v>Pauline Henninghausen</v>
      </c>
      <c r="D97" t="s">
        <v>22</v>
      </c>
      <c r="E97" s="62">
        <v>2019</v>
      </c>
      <c r="F97" s="1">
        <v>8.91</v>
      </c>
      <c r="G97" s="62" t="str">
        <f>VLOOKUP(C97,Teilnehmer!$A$1:$A$200,1,FALSE())</f>
        <v>Pauline Henninghausen</v>
      </c>
      <c r="H97" s="62">
        <f t="shared" si="6"/>
        <v>1</v>
      </c>
    </row>
  </sheetData>
  <autoFilter ref="A1:H97" xr:uid="{00000000-0001-0000-0600-000000000000}"/>
  <sortState xmlns:xlrd2="http://schemas.microsoft.com/office/spreadsheetml/2017/richdata2" ref="A2:H97">
    <sortCondition ref="E2:E97"/>
    <sortCondition ref="D2:D9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7"/>
  <sheetViews>
    <sheetView topLeftCell="A13" zoomScaleNormal="100" workbookViewId="0">
      <selection activeCell="A36" sqref="A36"/>
    </sheetView>
  </sheetViews>
  <sheetFormatPr baseColWidth="10" defaultColWidth="10.5546875" defaultRowHeight="14.4" x14ac:dyDescent="0.3"/>
  <cols>
    <col min="1" max="1" width="18" customWidth="1"/>
    <col min="3" max="3" width="19" customWidth="1"/>
    <col min="7" max="7" width="23.109375" customWidth="1"/>
  </cols>
  <sheetData>
    <row r="1" spans="1:8" x14ac:dyDescent="0.3">
      <c r="A1" t="s">
        <v>157</v>
      </c>
      <c r="B1" t="s">
        <v>13</v>
      </c>
      <c r="C1" t="str">
        <f t="shared" ref="C1:C64" si="0">B1&amp;" "&amp;A1</f>
        <v>Schlagwurf TU10_Alsfeld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A2" s="61" t="s">
        <v>119</v>
      </c>
      <c r="B2" t="s">
        <v>39</v>
      </c>
      <c r="C2" s="62" t="str">
        <f t="shared" si="0"/>
        <v>Lucas Zielinski</v>
      </c>
      <c r="F2" s="61">
        <v>92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s="61" t="s">
        <v>187</v>
      </c>
      <c r="B3" t="s">
        <v>188</v>
      </c>
      <c r="C3" s="62" t="str">
        <f t="shared" si="0"/>
        <v>Merlin Hartwig</v>
      </c>
      <c r="F3" s="61">
        <v>85</v>
      </c>
      <c r="G3" t="str">
        <f>VLOOKUP(C3,Teilnehmer!$A$1:$A$200,1,FALSE())</f>
        <v>Merlin Hartwig</v>
      </c>
      <c r="H3">
        <f t="shared" si="1"/>
        <v>1</v>
      </c>
    </row>
    <row r="4" spans="1:8" x14ac:dyDescent="0.3">
      <c r="A4" s="61" t="s">
        <v>184</v>
      </c>
      <c r="B4" t="s">
        <v>185</v>
      </c>
      <c r="C4" s="62" t="str">
        <f t="shared" si="0"/>
        <v>Emily Höpp</v>
      </c>
      <c r="F4" s="61">
        <v>67</v>
      </c>
      <c r="G4" t="str">
        <f>VLOOKUP(C4,Teilnehmer!$A$1:$A$200,1,FALSE())</f>
        <v>Emily Höpp</v>
      </c>
      <c r="H4">
        <f t="shared" si="1"/>
        <v>0</v>
      </c>
    </row>
    <row r="5" spans="1:8" x14ac:dyDescent="0.3">
      <c r="A5" s="61" t="s">
        <v>177</v>
      </c>
      <c r="B5" t="s">
        <v>178</v>
      </c>
      <c r="C5" s="62" t="str">
        <f t="shared" si="0"/>
        <v>Lennard Blum</v>
      </c>
      <c r="F5" s="61">
        <v>67</v>
      </c>
      <c r="G5" t="str">
        <f>VLOOKUP(C5,Teilnehmer!$A$1:$A$200,1,FALSE())</f>
        <v>Lennard Blum</v>
      </c>
      <c r="H5">
        <f t="shared" si="1"/>
        <v>1</v>
      </c>
    </row>
    <row r="6" spans="1:8" x14ac:dyDescent="0.3">
      <c r="A6" s="61" t="s">
        <v>46</v>
      </c>
      <c r="B6" t="s">
        <v>169</v>
      </c>
      <c r="C6" s="62" t="str">
        <f t="shared" si="0"/>
        <v>Bastian Dehnel</v>
      </c>
      <c r="F6" s="61">
        <v>61</v>
      </c>
      <c r="G6" t="str">
        <f>VLOOKUP(C6,Teilnehmer!$A$1:$A$200,1,FALSE())</f>
        <v>Bastian Dehnel</v>
      </c>
      <c r="H6">
        <f t="shared" si="1"/>
        <v>0</v>
      </c>
    </row>
    <row r="7" spans="1:8" x14ac:dyDescent="0.3">
      <c r="A7" s="61" t="s">
        <v>191</v>
      </c>
      <c r="B7" t="s">
        <v>30</v>
      </c>
      <c r="C7" s="62" t="str">
        <f t="shared" si="0"/>
        <v>Max Dostal</v>
      </c>
      <c r="F7" s="61">
        <v>61</v>
      </c>
      <c r="G7" t="str">
        <f>VLOOKUP(C7,Teilnehmer!$A$1:$A$200,1,FALSE())</f>
        <v>Max Dostal</v>
      </c>
      <c r="H7">
        <f t="shared" si="1"/>
        <v>1</v>
      </c>
    </row>
    <row r="8" spans="1:8" x14ac:dyDescent="0.3">
      <c r="A8" s="61" t="s">
        <v>40</v>
      </c>
      <c r="B8" t="s">
        <v>205</v>
      </c>
      <c r="C8" s="62" t="str">
        <f t="shared" si="0"/>
        <v>Christin Steinacker</v>
      </c>
      <c r="F8" s="61">
        <v>61</v>
      </c>
      <c r="G8" t="str">
        <f>VLOOKUP(C8,Teilnehmer!$A$1:$A$200,1,FALSE())</f>
        <v>Christin Steinacker</v>
      </c>
      <c r="H8">
        <f t="shared" si="1"/>
        <v>0</v>
      </c>
    </row>
    <row r="9" spans="1:8" x14ac:dyDescent="0.3">
      <c r="A9" s="61" t="s">
        <v>222</v>
      </c>
      <c r="B9" t="s">
        <v>223</v>
      </c>
      <c r="C9" s="62" t="str">
        <f t="shared" si="0"/>
        <v>Benjamin Molnár</v>
      </c>
      <c r="F9" s="61">
        <v>60</v>
      </c>
      <c r="G9" t="str">
        <f>VLOOKUP(C9,Teilnehmer!$A$1:$A$200,1,FALSE())</f>
        <v>Benjamin Molnár</v>
      </c>
      <c r="H9">
        <f t="shared" si="1"/>
        <v>1</v>
      </c>
    </row>
    <row r="10" spans="1:8" x14ac:dyDescent="0.3">
      <c r="A10" s="61" t="s">
        <v>172</v>
      </c>
      <c r="B10" t="s">
        <v>173</v>
      </c>
      <c r="C10" s="62" t="str">
        <f t="shared" si="0"/>
        <v>Sam Dukart</v>
      </c>
      <c r="F10" s="61">
        <v>59</v>
      </c>
      <c r="G10" t="str">
        <f>VLOOKUP(C10,Teilnehmer!$A$1:$A$200,1,FALSE())</f>
        <v>Sam Dukart</v>
      </c>
      <c r="H10">
        <f t="shared" si="1"/>
        <v>0</v>
      </c>
    </row>
    <row r="11" spans="1:8" x14ac:dyDescent="0.3">
      <c r="A11" s="61" t="s">
        <v>281</v>
      </c>
      <c r="B11" t="s">
        <v>282</v>
      </c>
      <c r="C11" s="62" t="str">
        <f t="shared" si="0"/>
        <v>Alana Ott</v>
      </c>
      <c r="F11" s="61">
        <v>57</v>
      </c>
      <c r="G11" t="str">
        <f>VLOOKUP(C11,Teilnehmer!$A$1:$A$200,1,FALSE())</f>
        <v>Alana Ott</v>
      </c>
      <c r="H11">
        <f t="shared" si="1"/>
        <v>1</v>
      </c>
    </row>
    <row r="12" spans="1:8" x14ac:dyDescent="0.3">
      <c r="A12" s="61" t="s">
        <v>179</v>
      </c>
      <c r="B12" t="s">
        <v>180</v>
      </c>
      <c r="C12" s="62" t="str">
        <f t="shared" si="0"/>
        <v>Andrej Lachenmaier</v>
      </c>
      <c r="F12" s="61">
        <v>57</v>
      </c>
      <c r="G12" t="str">
        <f>VLOOKUP(C12,Teilnehmer!$A$1:$A$200,1,FALSE())</f>
        <v>Andrej Lachenmaier</v>
      </c>
      <c r="H12">
        <f t="shared" si="1"/>
        <v>0</v>
      </c>
    </row>
    <row r="13" spans="1:8" x14ac:dyDescent="0.3">
      <c r="A13" s="61" t="s">
        <v>293</v>
      </c>
      <c r="B13" t="s">
        <v>294</v>
      </c>
      <c r="C13" s="62" t="str">
        <f t="shared" si="0"/>
        <v>Oleksandr Prykota</v>
      </c>
      <c r="F13" s="61">
        <v>56</v>
      </c>
      <c r="G13" t="str">
        <f>VLOOKUP(C13,Teilnehmer!$A$1:$A$200,1,FALSE())</f>
        <v>Oleksandr Prykota</v>
      </c>
      <c r="H13">
        <f t="shared" si="1"/>
        <v>1</v>
      </c>
    </row>
    <row r="14" spans="1:8" x14ac:dyDescent="0.3">
      <c r="A14" s="61" t="s">
        <v>36</v>
      </c>
      <c r="B14" t="s">
        <v>186</v>
      </c>
      <c r="C14" s="62" t="str">
        <f t="shared" si="0"/>
        <v>Tilda Beyer</v>
      </c>
      <c r="F14" s="61">
        <v>55</v>
      </c>
      <c r="G14" t="str">
        <f>VLOOKUP(C14,Teilnehmer!$A$1:$A$200,1,FALSE())</f>
        <v>Tilda Beyer</v>
      </c>
      <c r="H14">
        <f t="shared" si="1"/>
        <v>0</v>
      </c>
    </row>
    <row r="15" spans="1:8" x14ac:dyDescent="0.3">
      <c r="A15" s="61" t="s">
        <v>170</v>
      </c>
      <c r="B15" t="s">
        <v>171</v>
      </c>
      <c r="C15" s="62" t="str">
        <f t="shared" si="0"/>
        <v>Jona Weiß</v>
      </c>
      <c r="F15" s="61">
        <v>55</v>
      </c>
      <c r="G15" t="str">
        <f>VLOOKUP(C15,Teilnehmer!$A$1:$A$200,1,FALSE())</f>
        <v>Jona Weiß</v>
      </c>
      <c r="H15">
        <f t="shared" si="1"/>
        <v>1</v>
      </c>
    </row>
    <row r="16" spans="1:8" x14ac:dyDescent="0.3">
      <c r="A16" s="61" t="s">
        <v>243</v>
      </c>
      <c r="B16" t="s">
        <v>244</v>
      </c>
      <c r="C16" s="62" t="str">
        <f t="shared" si="0"/>
        <v>Aaron Wößner</v>
      </c>
      <c r="F16" s="61">
        <v>54</v>
      </c>
      <c r="G16" t="str">
        <f>VLOOKUP(C16,Teilnehmer!$A$1:$A$200,1,FALSE())</f>
        <v>Aaron Wößner</v>
      </c>
      <c r="H16">
        <f t="shared" si="1"/>
        <v>0</v>
      </c>
    </row>
    <row r="17" spans="1:8" x14ac:dyDescent="0.3">
      <c r="A17" s="61" t="s">
        <v>4</v>
      </c>
      <c r="B17" t="s">
        <v>269</v>
      </c>
      <c r="C17" s="62" t="str">
        <f t="shared" si="0"/>
        <v>Klaas Lauterbach</v>
      </c>
      <c r="F17" s="61">
        <v>54</v>
      </c>
      <c r="G17" t="str">
        <f>VLOOKUP(C17,Teilnehmer!$A$1:$A$200,1,FALSE())</f>
        <v>Klaas Lauterbach</v>
      </c>
      <c r="H17">
        <f t="shared" si="1"/>
        <v>1</v>
      </c>
    </row>
    <row r="18" spans="1:8" x14ac:dyDescent="0.3">
      <c r="A18" s="61" t="s">
        <v>40</v>
      </c>
      <c r="B18" t="s">
        <v>176</v>
      </c>
      <c r="C18" s="62" t="str">
        <f t="shared" si="0"/>
        <v>Melanie Steinacker</v>
      </c>
      <c r="F18" s="61">
        <v>54</v>
      </c>
      <c r="G18" t="str">
        <f>VLOOKUP(C18,Teilnehmer!$A$1:$A$200,1,FALSE())</f>
        <v>Melanie Steinacker</v>
      </c>
      <c r="H18">
        <f t="shared" ref="H18:H49" si="2">MOD(ROW(),2)</f>
        <v>0</v>
      </c>
    </row>
    <row r="19" spans="1:8" x14ac:dyDescent="0.3">
      <c r="A19" s="61" t="s">
        <v>233</v>
      </c>
      <c r="B19" t="s">
        <v>234</v>
      </c>
      <c r="C19" s="62" t="str">
        <f t="shared" si="0"/>
        <v>Daniil Ostapenko</v>
      </c>
      <c r="F19" s="61">
        <v>54</v>
      </c>
      <c r="G19" t="str">
        <f>VLOOKUP(C19,Teilnehmer!$A$1:$A$200,1,FALSE())</f>
        <v>Daniil Ostapenko</v>
      </c>
      <c r="H19">
        <f t="shared" si="2"/>
        <v>1</v>
      </c>
    </row>
    <row r="20" spans="1:8" x14ac:dyDescent="0.3">
      <c r="A20" s="61" t="s">
        <v>202</v>
      </c>
      <c r="B20" t="s">
        <v>203</v>
      </c>
      <c r="C20" s="62" t="str">
        <f t="shared" si="0"/>
        <v>Nilas Borgerding</v>
      </c>
      <c r="F20" s="61">
        <v>53</v>
      </c>
      <c r="G20" t="str">
        <f>VLOOKUP(C20,Teilnehmer!$A$1:$A$200,1,FALSE())</f>
        <v>Nilas Borgerding</v>
      </c>
      <c r="H20">
        <f t="shared" si="2"/>
        <v>0</v>
      </c>
    </row>
    <row r="21" spans="1:8" x14ac:dyDescent="0.3">
      <c r="A21" s="61" t="s">
        <v>59</v>
      </c>
      <c r="B21" t="s">
        <v>166</v>
      </c>
      <c r="C21" s="62" t="str">
        <f t="shared" si="0"/>
        <v>Nele Rausch</v>
      </c>
      <c r="F21" s="61">
        <v>53</v>
      </c>
      <c r="G21" t="str">
        <f>VLOOKUP(C21,Teilnehmer!$A$1:$A$200,1,FALSE())</f>
        <v>Nele Rausch</v>
      </c>
      <c r="H21">
        <f t="shared" si="2"/>
        <v>1</v>
      </c>
    </row>
    <row r="22" spans="1:8" x14ac:dyDescent="0.3">
      <c r="A22" s="61" t="s">
        <v>181</v>
      </c>
      <c r="B22" t="s">
        <v>182</v>
      </c>
      <c r="C22" s="62" t="str">
        <f t="shared" si="0"/>
        <v>Jette Feik</v>
      </c>
      <c r="F22" s="61">
        <v>53</v>
      </c>
      <c r="G22" t="str">
        <f>VLOOKUP(C22,Teilnehmer!$A$1:$A$200,1,FALSE())</f>
        <v>Jette Feik</v>
      </c>
      <c r="H22">
        <f t="shared" si="2"/>
        <v>0</v>
      </c>
    </row>
    <row r="23" spans="1:8" x14ac:dyDescent="0.3">
      <c r="A23" s="61" t="s">
        <v>192</v>
      </c>
      <c r="B23" t="s">
        <v>193</v>
      </c>
      <c r="C23" s="62" t="str">
        <f t="shared" si="0"/>
        <v>Kian Kircher</v>
      </c>
      <c r="F23" s="61">
        <v>52</v>
      </c>
      <c r="G23" t="str">
        <f>VLOOKUP(C23,Teilnehmer!$A$1:$A$200,1,FALSE())</f>
        <v>Kian Kircher</v>
      </c>
      <c r="H23">
        <f t="shared" si="2"/>
        <v>1</v>
      </c>
    </row>
    <row r="24" spans="1:8" x14ac:dyDescent="0.3">
      <c r="A24" s="61" t="s">
        <v>260</v>
      </c>
      <c r="B24" t="s">
        <v>261</v>
      </c>
      <c r="C24" s="62" t="str">
        <f t="shared" si="0"/>
        <v>Leon Rat</v>
      </c>
      <c r="F24" s="61">
        <v>51</v>
      </c>
      <c r="G24" t="str">
        <f>VLOOKUP(C24,Teilnehmer!$A$1:$A$200,1,FALSE())</f>
        <v>Leon Rat</v>
      </c>
      <c r="H24">
        <f t="shared" si="2"/>
        <v>0</v>
      </c>
    </row>
    <row r="25" spans="1:8" x14ac:dyDescent="0.3">
      <c r="A25" s="61" t="s">
        <v>235</v>
      </c>
      <c r="B25" t="s">
        <v>123</v>
      </c>
      <c r="C25" s="62" t="str">
        <f t="shared" si="0"/>
        <v>Konrad Winkler</v>
      </c>
      <c r="F25" s="61">
        <v>50</v>
      </c>
      <c r="G25" t="str">
        <f>VLOOKUP(C25,Teilnehmer!$A$1:$A$200,1,FALSE())</f>
        <v>Konrad Winkler</v>
      </c>
      <c r="H25">
        <f t="shared" si="2"/>
        <v>1</v>
      </c>
    </row>
    <row r="26" spans="1:8" x14ac:dyDescent="0.3">
      <c r="A26" s="61" t="s">
        <v>53</v>
      </c>
      <c r="B26" t="s">
        <v>232</v>
      </c>
      <c r="C26" s="62" t="str">
        <f t="shared" si="0"/>
        <v>Fritz Schmidt</v>
      </c>
      <c r="F26" s="61">
        <v>50</v>
      </c>
      <c r="G26" t="str">
        <f>VLOOKUP(C26,Teilnehmer!$A$1:$A$200,1,FALSE())</f>
        <v>Fritz Schmidt</v>
      </c>
      <c r="H26">
        <f t="shared" si="2"/>
        <v>0</v>
      </c>
    </row>
    <row r="27" spans="1:8" x14ac:dyDescent="0.3">
      <c r="A27" s="61" t="s">
        <v>219</v>
      </c>
      <c r="B27" t="s">
        <v>220</v>
      </c>
      <c r="C27" s="62" t="str">
        <f t="shared" si="0"/>
        <v>Sofia Strom</v>
      </c>
      <c r="F27" s="61">
        <v>49</v>
      </c>
      <c r="G27" t="str">
        <f>VLOOKUP(C27,Teilnehmer!$A$1:$A$200,1,FALSE())</f>
        <v>Sofia Strom</v>
      </c>
      <c r="H27">
        <f t="shared" si="2"/>
        <v>1</v>
      </c>
    </row>
    <row r="28" spans="1:8" x14ac:dyDescent="0.3">
      <c r="A28" s="61" t="s">
        <v>66</v>
      </c>
      <c r="B28" t="s">
        <v>198</v>
      </c>
      <c r="C28" s="62" t="str">
        <f t="shared" si="0"/>
        <v>Clara Pettermann</v>
      </c>
      <c r="F28" s="61">
        <v>48</v>
      </c>
      <c r="G28" t="str">
        <f>VLOOKUP(C28,Teilnehmer!$A$1:$A$200,1,FALSE())</f>
        <v>Clara Pettermann</v>
      </c>
      <c r="H28">
        <f t="shared" si="2"/>
        <v>0</v>
      </c>
    </row>
    <row r="29" spans="1:8" x14ac:dyDescent="0.3">
      <c r="A29" s="61" t="s">
        <v>164</v>
      </c>
      <c r="B29" t="s">
        <v>165</v>
      </c>
      <c r="C29" s="62" t="str">
        <f t="shared" si="0"/>
        <v>Annabell Kemmler</v>
      </c>
      <c r="F29" s="61">
        <v>48</v>
      </c>
      <c r="G29" t="str">
        <f>VLOOKUP(C29,Teilnehmer!$A$1:$A$200,1,FALSE())</f>
        <v>Annabell Kemmler</v>
      </c>
      <c r="H29">
        <f t="shared" si="2"/>
        <v>1</v>
      </c>
    </row>
    <row r="30" spans="1:8" x14ac:dyDescent="0.3">
      <c r="A30" t="s">
        <v>204</v>
      </c>
      <c r="B30" t="s">
        <v>77</v>
      </c>
      <c r="C30" s="62" t="str">
        <f t="shared" si="0"/>
        <v>Lina Eberhard</v>
      </c>
      <c r="F30">
        <v>48</v>
      </c>
      <c r="G30" s="62" t="str">
        <f>VLOOKUP(C30,Teilnehmer!$A$1:$A$200,1,FALSE())</f>
        <v>Lina Eberhard</v>
      </c>
      <c r="H30" s="62">
        <f t="shared" si="2"/>
        <v>0</v>
      </c>
    </row>
    <row r="31" spans="1:8" x14ac:dyDescent="0.3">
      <c r="A31" t="s">
        <v>183</v>
      </c>
      <c r="B31" t="s">
        <v>63</v>
      </c>
      <c r="C31" s="62" t="str">
        <f t="shared" si="0"/>
        <v>Emil Dörr</v>
      </c>
      <c r="F31">
        <v>47</v>
      </c>
      <c r="G31" s="62" t="str">
        <f>VLOOKUP(C31,Teilnehmer!$A$1:$A$200,1,FALSE())</f>
        <v>Emil Dörr</v>
      </c>
      <c r="H31" s="62">
        <f t="shared" si="2"/>
        <v>1</v>
      </c>
    </row>
    <row r="32" spans="1:8" x14ac:dyDescent="0.3">
      <c r="A32" t="s">
        <v>228</v>
      </c>
      <c r="B32" t="s">
        <v>229</v>
      </c>
      <c r="C32" s="62" t="str">
        <f t="shared" si="0"/>
        <v>David Kissler</v>
      </c>
      <c r="F32">
        <v>46</v>
      </c>
      <c r="G32" s="62" t="str">
        <f>VLOOKUP(C32,Teilnehmer!$A$1:$A$200,1,FALSE())</f>
        <v>David Kissler</v>
      </c>
      <c r="H32" s="62">
        <f t="shared" si="2"/>
        <v>0</v>
      </c>
    </row>
    <row r="33" spans="1:8" x14ac:dyDescent="0.3">
      <c r="A33" t="s">
        <v>196</v>
      </c>
      <c r="B33" t="s">
        <v>197</v>
      </c>
      <c r="C33" s="62" t="str">
        <f t="shared" si="0"/>
        <v>Leo Cramer</v>
      </c>
      <c r="F33">
        <v>46</v>
      </c>
      <c r="G33" s="62" t="str">
        <f>VLOOKUP(C33,Teilnehmer!$A$1:$A$200,1,FALSE())</f>
        <v>Leo Cramer</v>
      </c>
      <c r="H33" s="62">
        <f t="shared" si="2"/>
        <v>1</v>
      </c>
    </row>
    <row r="34" spans="1:8" x14ac:dyDescent="0.3">
      <c r="A34" t="s">
        <v>264</v>
      </c>
      <c r="B34" t="s">
        <v>265</v>
      </c>
      <c r="C34" s="62" t="str">
        <f t="shared" si="0"/>
        <v>Till Meister</v>
      </c>
      <c r="F34">
        <v>44</v>
      </c>
      <c r="G34" s="62" t="str">
        <f>VLOOKUP(C34,Teilnehmer!$A$1:$A$200,1,FALSE())</f>
        <v>Till Meister</v>
      </c>
      <c r="H34" s="62">
        <f t="shared" si="2"/>
        <v>0</v>
      </c>
    </row>
    <row r="35" spans="1:8" x14ac:dyDescent="0.3">
      <c r="A35" t="s">
        <v>447</v>
      </c>
      <c r="B35" t="s">
        <v>274</v>
      </c>
      <c r="C35" s="62" t="str">
        <f t="shared" si="0"/>
        <v>Olesia Pereverzeva</v>
      </c>
      <c r="F35">
        <v>44</v>
      </c>
      <c r="G35" s="62" t="str">
        <f>VLOOKUP(C35,Teilnehmer!$A$1:$A$200,1,FALSE())</f>
        <v>Olesia Pereverzeva</v>
      </c>
      <c r="H35" s="62">
        <f t="shared" si="2"/>
        <v>1</v>
      </c>
    </row>
    <row r="36" spans="1:8" x14ac:dyDescent="0.3">
      <c r="A36" t="s">
        <v>258</v>
      </c>
      <c r="B36" t="s">
        <v>259</v>
      </c>
      <c r="C36" s="62" t="str">
        <f t="shared" si="0"/>
        <v>Lion Shabani</v>
      </c>
      <c r="F36">
        <v>43</v>
      </c>
      <c r="G36" s="62" t="str">
        <f>VLOOKUP(C36,Teilnehmer!$A$1:$A$200,1,FALSE())</f>
        <v>Lion Shabani</v>
      </c>
      <c r="H36" s="62">
        <f t="shared" si="2"/>
        <v>0</v>
      </c>
    </row>
    <row r="37" spans="1:8" x14ac:dyDescent="0.3">
      <c r="A37" t="s">
        <v>272</v>
      </c>
      <c r="B37" t="s">
        <v>273</v>
      </c>
      <c r="C37" s="62" t="str">
        <f t="shared" si="0"/>
        <v>Marlene Smietana</v>
      </c>
      <c r="F37">
        <v>42</v>
      </c>
      <c r="G37" s="62" t="str">
        <f>VLOOKUP(C37,Teilnehmer!$A$1:$A$200,1,FALSE())</f>
        <v>Marlene Smietana</v>
      </c>
      <c r="H37" s="62">
        <f t="shared" si="2"/>
        <v>1</v>
      </c>
    </row>
    <row r="38" spans="1:8" x14ac:dyDescent="0.3">
      <c r="A38" t="s">
        <v>296</v>
      </c>
      <c r="B38" t="s">
        <v>297</v>
      </c>
      <c r="C38" s="62" t="str">
        <f t="shared" si="0"/>
        <v>Vivien Sautter</v>
      </c>
      <c r="F38">
        <v>40</v>
      </c>
      <c r="G38" s="62" t="str">
        <f>VLOOKUP(C38,Teilnehmer!$A$1:$A$200,1,FALSE())</f>
        <v>Vivien Sautter</v>
      </c>
      <c r="H38" s="62">
        <f t="shared" si="2"/>
        <v>0</v>
      </c>
    </row>
    <row r="39" spans="1:8" x14ac:dyDescent="0.3">
      <c r="A39" t="s">
        <v>215</v>
      </c>
      <c r="B39" t="s">
        <v>216</v>
      </c>
      <c r="C39" s="62" t="str">
        <f t="shared" si="0"/>
        <v>Antonia Imhof</v>
      </c>
      <c r="F39">
        <v>40</v>
      </c>
      <c r="G39" s="62" t="str">
        <f>VLOOKUP(C39,Teilnehmer!$A$1:$A$200,1,FALSE())</f>
        <v>Antonia Imhof</v>
      </c>
      <c r="H39" s="62">
        <f t="shared" si="2"/>
        <v>1</v>
      </c>
    </row>
    <row r="40" spans="1:8" x14ac:dyDescent="0.3">
      <c r="A40" t="s">
        <v>167</v>
      </c>
      <c r="B40" t="s">
        <v>168</v>
      </c>
      <c r="C40" s="62" t="str">
        <f t="shared" si="0"/>
        <v>Milan Orth</v>
      </c>
      <c r="F40">
        <v>40</v>
      </c>
      <c r="G40" s="62" t="str">
        <f>VLOOKUP(C40,Teilnehmer!$A$1:$A$200,1,FALSE())</f>
        <v>Milan Orth</v>
      </c>
      <c r="H40" s="62">
        <f t="shared" si="2"/>
        <v>0</v>
      </c>
    </row>
    <row r="41" spans="1:8" x14ac:dyDescent="0.3">
      <c r="A41" t="s">
        <v>194</v>
      </c>
      <c r="B41" t="s">
        <v>195</v>
      </c>
      <c r="C41" s="62" t="str">
        <f t="shared" si="0"/>
        <v>Wilma Christen</v>
      </c>
      <c r="F41">
        <v>40</v>
      </c>
      <c r="G41" s="62" t="str">
        <f>VLOOKUP(C41,Teilnehmer!$A$1:$A$200,1,FALSE())</f>
        <v>Wilma Christen</v>
      </c>
      <c r="H41" s="62">
        <f t="shared" si="2"/>
        <v>1</v>
      </c>
    </row>
    <row r="42" spans="1:8" x14ac:dyDescent="0.3">
      <c r="A42" t="s">
        <v>134</v>
      </c>
      <c r="B42" t="s">
        <v>89</v>
      </c>
      <c r="C42" s="62" t="str">
        <f t="shared" si="0"/>
        <v>Franziska Loll</v>
      </c>
      <c r="F42">
        <v>38</v>
      </c>
      <c r="G42" s="62" t="str">
        <f>VLOOKUP(C42,Teilnehmer!$A$1:$A$200,1,FALSE())</f>
        <v>Franziska Loll</v>
      </c>
      <c r="H42" s="62">
        <f t="shared" si="2"/>
        <v>0</v>
      </c>
    </row>
    <row r="43" spans="1:8" x14ac:dyDescent="0.3">
      <c r="A43" t="s">
        <v>262</v>
      </c>
      <c r="B43" t="s">
        <v>263</v>
      </c>
      <c r="C43" s="62" t="str">
        <f t="shared" si="0"/>
        <v>Juna Gläser</v>
      </c>
      <c r="F43">
        <v>38</v>
      </c>
      <c r="G43" s="62" t="str">
        <f>VLOOKUP(C43,Teilnehmer!$A$1:$A$200,1,FALSE())</f>
        <v>Juna Gläser</v>
      </c>
      <c r="H43" s="62">
        <f t="shared" si="2"/>
        <v>1</v>
      </c>
    </row>
    <row r="44" spans="1:8" x14ac:dyDescent="0.3">
      <c r="A44" t="s">
        <v>83</v>
      </c>
      <c r="B44" t="s">
        <v>75</v>
      </c>
      <c r="C44" s="62" t="str">
        <f t="shared" si="0"/>
        <v>Ella Weppler</v>
      </c>
      <c r="F44">
        <v>38</v>
      </c>
      <c r="G44" s="62" t="str">
        <f>VLOOKUP(C44,Teilnehmer!$A$1:$A$200,1,FALSE())</f>
        <v>Ella Weppler</v>
      </c>
      <c r="H44" s="62">
        <f t="shared" si="2"/>
        <v>0</v>
      </c>
    </row>
    <row r="45" spans="1:8" x14ac:dyDescent="0.3">
      <c r="A45" t="s">
        <v>230</v>
      </c>
      <c r="B45" t="s">
        <v>231</v>
      </c>
      <c r="C45" s="62" t="str">
        <f t="shared" si="0"/>
        <v>Emmylou Kosching</v>
      </c>
      <c r="F45">
        <v>37</v>
      </c>
      <c r="G45" s="62" t="str">
        <f>VLOOKUP(C45,Teilnehmer!$A$1:$A$200,1,FALSE())</f>
        <v>Emmylou Kosching</v>
      </c>
      <c r="H45" s="62">
        <f t="shared" si="2"/>
        <v>1</v>
      </c>
    </row>
    <row r="46" spans="1:8" x14ac:dyDescent="0.3">
      <c r="A46" t="s">
        <v>206</v>
      </c>
      <c r="B46" t="s">
        <v>207</v>
      </c>
      <c r="C46" s="62" t="str">
        <f t="shared" si="0"/>
        <v>Elise Dietrich</v>
      </c>
      <c r="F46">
        <v>37</v>
      </c>
      <c r="G46" s="62" t="str">
        <f>VLOOKUP(C46,Teilnehmer!$A$1:$A$200,1,FALSE())</f>
        <v>Elise Dietrich</v>
      </c>
      <c r="H46" s="62">
        <f t="shared" si="2"/>
        <v>0</v>
      </c>
    </row>
    <row r="47" spans="1:8" x14ac:dyDescent="0.3">
      <c r="A47" t="s">
        <v>147</v>
      </c>
      <c r="B47" t="s">
        <v>227</v>
      </c>
      <c r="C47" s="62" t="str">
        <f t="shared" si="0"/>
        <v>Lana Braun</v>
      </c>
      <c r="F47">
        <v>36</v>
      </c>
      <c r="G47" s="62" t="str">
        <f>VLOOKUP(C47,Teilnehmer!$A$1:$A$200,1,FALSE())</f>
        <v>Lana Braun</v>
      </c>
      <c r="H47" s="62">
        <f t="shared" si="2"/>
        <v>1</v>
      </c>
    </row>
    <row r="48" spans="1:8" x14ac:dyDescent="0.3">
      <c r="A48" t="s">
        <v>266</v>
      </c>
      <c r="B48" t="s">
        <v>86</v>
      </c>
      <c r="C48" s="62" t="str">
        <f t="shared" si="0"/>
        <v>Emma Zyber</v>
      </c>
      <c r="F48">
        <v>35</v>
      </c>
      <c r="G48" s="62" t="str">
        <f>VLOOKUP(C48,Teilnehmer!$A$1:$A$200,1,FALSE())</f>
        <v>Emma Zyber</v>
      </c>
      <c r="H48" s="62">
        <f t="shared" si="2"/>
        <v>0</v>
      </c>
    </row>
    <row r="49" spans="1:8" x14ac:dyDescent="0.3">
      <c r="A49" t="s">
        <v>107</v>
      </c>
      <c r="B49" t="s">
        <v>149</v>
      </c>
      <c r="C49" s="62" t="str">
        <f t="shared" si="0"/>
        <v>Merle Kurz</v>
      </c>
      <c r="F49">
        <v>35</v>
      </c>
      <c r="G49" s="62" t="str">
        <f>VLOOKUP(C49,Teilnehmer!$A$1:$A$200,1,FALSE())</f>
        <v>Merle Kurz</v>
      </c>
      <c r="H49" s="62">
        <f t="shared" si="2"/>
        <v>1</v>
      </c>
    </row>
    <row r="50" spans="1:8" x14ac:dyDescent="0.3">
      <c r="A50" t="s">
        <v>208</v>
      </c>
      <c r="B50" t="s">
        <v>209</v>
      </c>
      <c r="C50" s="62" t="str">
        <f t="shared" si="0"/>
        <v>Frida Munser</v>
      </c>
      <c r="F50">
        <v>35</v>
      </c>
      <c r="G50" s="62" t="str">
        <f>VLOOKUP(C50,Teilnehmer!$A$1:$A$200,1,FALSE())</f>
        <v>Frida Munser</v>
      </c>
      <c r="H50" s="62">
        <f t="shared" ref="H50:H81" si="3">MOD(ROW(),2)</f>
        <v>0</v>
      </c>
    </row>
    <row r="51" spans="1:8" x14ac:dyDescent="0.3">
      <c r="A51" t="s">
        <v>25</v>
      </c>
      <c r="B51" t="s">
        <v>201</v>
      </c>
      <c r="C51" s="62" t="str">
        <f t="shared" si="0"/>
        <v>Inga Ludwig</v>
      </c>
      <c r="F51">
        <v>34</v>
      </c>
      <c r="G51" s="62" t="str">
        <f>VLOOKUP(C51,Teilnehmer!$A$1:$A$200,1,FALSE())</f>
        <v>Inga Ludwig</v>
      </c>
      <c r="H51" s="62">
        <f t="shared" si="3"/>
        <v>1</v>
      </c>
    </row>
    <row r="52" spans="1:8" x14ac:dyDescent="0.3">
      <c r="A52" t="s">
        <v>302</v>
      </c>
      <c r="B52" t="s">
        <v>303</v>
      </c>
      <c r="C52" s="62" t="str">
        <f t="shared" si="0"/>
        <v>Jolyn Engel</v>
      </c>
      <c r="F52">
        <v>34</v>
      </c>
      <c r="G52" s="62" t="str">
        <f>VLOOKUP(C52,Teilnehmer!$A$1:$A$200,1,FALSE())</f>
        <v>Jolyn Engel</v>
      </c>
      <c r="H52" s="62">
        <f t="shared" si="3"/>
        <v>0</v>
      </c>
    </row>
    <row r="53" spans="1:8" x14ac:dyDescent="0.3">
      <c r="A53" t="s">
        <v>42</v>
      </c>
      <c r="B53" t="s">
        <v>49</v>
      </c>
      <c r="C53" s="62" t="str">
        <f t="shared" si="0"/>
        <v>Maximilian Wahl</v>
      </c>
      <c r="F53">
        <v>34</v>
      </c>
      <c r="G53" s="62" t="str">
        <f>VLOOKUP(C53,Teilnehmer!$A$1:$A$200,1,FALSE())</f>
        <v>Maximilian Wahl</v>
      </c>
      <c r="H53" s="62">
        <f t="shared" si="3"/>
        <v>1</v>
      </c>
    </row>
    <row r="54" spans="1:8" x14ac:dyDescent="0.3">
      <c r="A54" t="s">
        <v>199</v>
      </c>
      <c r="B54" t="s">
        <v>200</v>
      </c>
      <c r="C54" s="62" t="str">
        <f t="shared" si="0"/>
        <v>Alina Mehmeti</v>
      </c>
      <c r="F54">
        <v>34</v>
      </c>
      <c r="G54" s="62" t="str">
        <f>VLOOKUP(C54,Teilnehmer!$A$1:$A$200,1,FALSE())</f>
        <v>Alina Mehmeti</v>
      </c>
      <c r="H54" s="62">
        <f t="shared" si="3"/>
        <v>0</v>
      </c>
    </row>
    <row r="55" spans="1:8" x14ac:dyDescent="0.3">
      <c r="A55" t="s">
        <v>225</v>
      </c>
      <c r="B55" t="s">
        <v>226</v>
      </c>
      <c r="C55" s="62" t="str">
        <f t="shared" si="0"/>
        <v>Romy Mayr</v>
      </c>
      <c r="F55">
        <v>33</v>
      </c>
      <c r="G55" s="62" t="str">
        <f>VLOOKUP(C55,Teilnehmer!$A$1:$A$200,1,FALSE())</f>
        <v>Romy Mayr</v>
      </c>
      <c r="H55" s="62">
        <f t="shared" si="3"/>
        <v>1</v>
      </c>
    </row>
    <row r="56" spans="1:8" x14ac:dyDescent="0.3">
      <c r="A56" t="s">
        <v>217</v>
      </c>
      <c r="B56" t="s">
        <v>218</v>
      </c>
      <c r="C56" s="62" t="str">
        <f t="shared" si="0"/>
        <v>Klara Rehbein</v>
      </c>
      <c r="F56">
        <v>33</v>
      </c>
      <c r="G56" s="62" t="str">
        <f>VLOOKUP(C56,Teilnehmer!$A$1:$A$200,1,FALSE())</f>
        <v>Klara Rehbein</v>
      </c>
      <c r="H56" s="62">
        <f t="shared" si="3"/>
        <v>0</v>
      </c>
    </row>
    <row r="57" spans="1:8" x14ac:dyDescent="0.3">
      <c r="A57" t="s">
        <v>242</v>
      </c>
      <c r="B57" t="s">
        <v>239</v>
      </c>
      <c r="C57" s="62" t="str">
        <f t="shared" si="0"/>
        <v>Leni Fischer</v>
      </c>
      <c r="F57">
        <v>33</v>
      </c>
      <c r="G57" s="62" t="str">
        <f>VLOOKUP(C57,Teilnehmer!$A$1:$A$200,1,FALSE())</f>
        <v>Leni Fischer</v>
      </c>
      <c r="H57" s="62">
        <f t="shared" si="3"/>
        <v>1</v>
      </c>
    </row>
    <row r="58" spans="1:8" x14ac:dyDescent="0.3">
      <c r="A58" t="s">
        <v>256</v>
      </c>
      <c r="B58" t="s">
        <v>257</v>
      </c>
      <c r="C58" s="62" t="str">
        <f t="shared" si="0"/>
        <v>Jannis Bohot</v>
      </c>
      <c r="F58">
        <v>32</v>
      </c>
      <c r="G58" s="62" t="str">
        <f>VLOOKUP(C58,Teilnehmer!$A$1:$A$200,1,FALSE())</f>
        <v>Jannis Bohot</v>
      </c>
      <c r="H58" s="62">
        <f t="shared" si="3"/>
        <v>0</v>
      </c>
    </row>
    <row r="59" spans="1:8" x14ac:dyDescent="0.3">
      <c r="A59" t="s">
        <v>210</v>
      </c>
      <c r="B59" t="s">
        <v>211</v>
      </c>
      <c r="C59" s="62" t="str">
        <f t="shared" si="0"/>
        <v>Vincent Fenner</v>
      </c>
      <c r="F59">
        <v>32</v>
      </c>
      <c r="G59" s="62" t="str">
        <f>VLOOKUP(C59,Teilnehmer!$A$1:$A$200,1,FALSE())</f>
        <v>Vincent Fenner</v>
      </c>
      <c r="H59" s="62">
        <f t="shared" si="3"/>
        <v>1</v>
      </c>
    </row>
    <row r="60" spans="1:8" x14ac:dyDescent="0.3">
      <c r="A60" t="s">
        <v>238</v>
      </c>
      <c r="B60" t="s">
        <v>239</v>
      </c>
      <c r="C60" s="62" t="str">
        <f t="shared" si="0"/>
        <v>Leni Steudter</v>
      </c>
      <c r="F60">
        <v>32</v>
      </c>
      <c r="G60" s="62" t="str">
        <f>VLOOKUP(C60,Teilnehmer!$A$1:$A$200,1,FALSE())</f>
        <v>Leni Steudter</v>
      </c>
      <c r="H60" s="62">
        <f t="shared" si="3"/>
        <v>0</v>
      </c>
    </row>
    <row r="61" spans="1:8" x14ac:dyDescent="0.3">
      <c r="A61" t="s">
        <v>251</v>
      </c>
      <c r="B61" t="s">
        <v>252</v>
      </c>
      <c r="C61" s="62" t="str">
        <f t="shared" si="0"/>
        <v>Milana Lippert</v>
      </c>
      <c r="F61">
        <v>32</v>
      </c>
      <c r="G61" s="62" t="str">
        <f>VLOOKUP(C61,Teilnehmer!$A$1:$A$200,1,FALSE())</f>
        <v>Milana Lippert</v>
      </c>
      <c r="H61" s="62">
        <f t="shared" si="3"/>
        <v>1</v>
      </c>
    </row>
    <row r="62" spans="1:8" x14ac:dyDescent="0.3">
      <c r="A62" t="s">
        <v>301</v>
      </c>
      <c r="B62" t="s">
        <v>80</v>
      </c>
      <c r="C62" s="62" t="str">
        <f t="shared" si="0"/>
        <v>Mila Domaschka</v>
      </c>
      <c r="F62">
        <v>32</v>
      </c>
      <c r="G62" s="62" t="str">
        <f>VLOOKUP(C62,Teilnehmer!$A$1:$A$200,1,FALSE())</f>
        <v>Mila Domaschka</v>
      </c>
      <c r="H62" s="62">
        <f t="shared" si="3"/>
        <v>0</v>
      </c>
    </row>
    <row r="63" spans="1:8" x14ac:dyDescent="0.3">
      <c r="A63" t="s">
        <v>29</v>
      </c>
      <c r="B63" t="s">
        <v>224</v>
      </c>
      <c r="C63" s="62" t="str">
        <f t="shared" si="0"/>
        <v>Teo Grabow</v>
      </c>
      <c r="F63">
        <v>31</v>
      </c>
      <c r="G63" s="62" t="str">
        <f>VLOOKUP(C63,Teilnehmer!$A$1:$A$200,1,FALSE())</f>
        <v>Teo Grabow</v>
      </c>
      <c r="H63" s="62">
        <f t="shared" si="3"/>
        <v>1</v>
      </c>
    </row>
    <row r="64" spans="1:8" x14ac:dyDescent="0.3">
      <c r="A64" t="s">
        <v>277</v>
      </c>
      <c r="B64" t="s">
        <v>278</v>
      </c>
      <c r="C64" s="62" t="str">
        <f t="shared" si="0"/>
        <v>Viktoria Teiz</v>
      </c>
      <c r="F64">
        <v>31</v>
      </c>
      <c r="G64" s="62" t="str">
        <f>VLOOKUP(C64,Teilnehmer!$A$1:$A$200,1,FALSE())</f>
        <v>Viktoria Teiz</v>
      </c>
      <c r="H64" s="62">
        <f t="shared" si="3"/>
        <v>0</v>
      </c>
    </row>
    <row r="65" spans="1:8" x14ac:dyDescent="0.3">
      <c r="A65" t="s">
        <v>255</v>
      </c>
      <c r="B65" t="s">
        <v>200</v>
      </c>
      <c r="C65" s="62" t="str">
        <f t="shared" ref="C65:C97" si="4">B65&amp;" "&amp;A65</f>
        <v>Alina Schmelzer</v>
      </c>
      <c r="F65">
        <v>31</v>
      </c>
      <c r="G65" s="62" t="str">
        <f>VLOOKUP(C65,Teilnehmer!$A$1:$A$200,1,FALSE())</f>
        <v>Alina Schmelzer</v>
      </c>
      <c r="H65" s="62">
        <f t="shared" si="3"/>
        <v>1</v>
      </c>
    </row>
    <row r="66" spans="1:8" x14ac:dyDescent="0.3">
      <c r="A66" t="s">
        <v>306</v>
      </c>
      <c r="B66" t="s">
        <v>307</v>
      </c>
      <c r="C66" s="62" t="str">
        <f t="shared" si="4"/>
        <v>Lasse Künzel</v>
      </c>
      <c r="F66">
        <v>30</v>
      </c>
      <c r="G66" s="62" t="str">
        <f>VLOOKUP(C66,Teilnehmer!$A$1:$A$200,1,FALSE())</f>
        <v>Lasse Künzel</v>
      </c>
      <c r="H66" s="62">
        <f t="shared" si="3"/>
        <v>0</v>
      </c>
    </row>
    <row r="67" spans="1:8" x14ac:dyDescent="0.3">
      <c r="A67" t="s">
        <v>270</v>
      </c>
      <c r="B67" t="s">
        <v>271</v>
      </c>
      <c r="C67" s="62" t="str">
        <f t="shared" si="4"/>
        <v>Pepe Rübsam</v>
      </c>
      <c r="F67">
        <v>30</v>
      </c>
      <c r="G67" s="62" t="str">
        <f>VLOOKUP(C67,Teilnehmer!$A$1:$A$200,1,FALSE())</f>
        <v>Pepe Rübsam</v>
      </c>
      <c r="H67" s="62">
        <f t="shared" si="3"/>
        <v>1</v>
      </c>
    </row>
    <row r="68" spans="1:8" x14ac:dyDescent="0.3">
      <c r="A68" t="s">
        <v>53</v>
      </c>
      <c r="B68" t="s">
        <v>60</v>
      </c>
      <c r="C68" s="62" t="str">
        <f t="shared" si="4"/>
        <v>Marlon Schmidt</v>
      </c>
      <c r="F68">
        <v>30</v>
      </c>
      <c r="G68" s="62" t="str">
        <f>VLOOKUP(C68,Teilnehmer!$A$1:$A$200,1,FALSE())</f>
        <v>Marlon Schmidt</v>
      </c>
      <c r="H68" s="62">
        <f t="shared" si="3"/>
        <v>0</v>
      </c>
    </row>
    <row r="69" spans="1:8" x14ac:dyDescent="0.3">
      <c r="A69" t="s">
        <v>286</v>
      </c>
      <c r="B69" t="s">
        <v>287</v>
      </c>
      <c r="C69" s="62" t="str">
        <f t="shared" si="4"/>
        <v>Kristina Mushikova</v>
      </c>
      <c r="F69">
        <v>30</v>
      </c>
      <c r="G69" s="62" t="str">
        <f>VLOOKUP(C69,Teilnehmer!$A$1:$A$200,1,FALSE())</f>
        <v>Kristina Mushikova</v>
      </c>
      <c r="H69" s="62">
        <f t="shared" si="3"/>
        <v>1</v>
      </c>
    </row>
    <row r="70" spans="1:8" x14ac:dyDescent="0.3">
      <c r="A70" t="s">
        <v>249</v>
      </c>
      <c r="B70" t="s">
        <v>250</v>
      </c>
      <c r="C70" s="62" t="str">
        <f t="shared" si="4"/>
        <v>Melina Kreider</v>
      </c>
      <c r="F70">
        <v>30</v>
      </c>
      <c r="G70" s="62" t="str">
        <f>VLOOKUP(C70,Teilnehmer!$A$1:$A$200,1,FALSE())</f>
        <v>Melina Kreider</v>
      </c>
      <c r="H70" s="62">
        <f t="shared" si="3"/>
        <v>0</v>
      </c>
    </row>
    <row r="71" spans="1:8" x14ac:dyDescent="0.3">
      <c r="A71" t="s">
        <v>221</v>
      </c>
      <c r="B71" t="s">
        <v>142</v>
      </c>
      <c r="C71" s="62" t="str">
        <f t="shared" si="4"/>
        <v>Anna Hill</v>
      </c>
      <c r="F71">
        <v>29</v>
      </c>
      <c r="G71" s="62" t="str">
        <f>VLOOKUP(C71,Teilnehmer!$A$1:$A$200,1,FALSE())</f>
        <v>Anna Hill</v>
      </c>
      <c r="H71" s="62">
        <f t="shared" si="3"/>
        <v>1</v>
      </c>
    </row>
    <row r="72" spans="1:8" x14ac:dyDescent="0.3">
      <c r="A72" t="s">
        <v>245</v>
      </c>
      <c r="B72" t="s">
        <v>246</v>
      </c>
      <c r="C72" s="62" t="str">
        <f t="shared" si="4"/>
        <v>Greta Eidmann</v>
      </c>
      <c r="F72">
        <v>29</v>
      </c>
      <c r="G72" s="62" t="str">
        <f>VLOOKUP(C72,Teilnehmer!$A$1:$A$200,1,FALSE())</f>
        <v>Greta Eidmann</v>
      </c>
      <c r="H72" s="62">
        <f t="shared" si="3"/>
        <v>0</v>
      </c>
    </row>
    <row r="73" spans="1:8" x14ac:dyDescent="0.3">
      <c r="A73" t="s">
        <v>288</v>
      </c>
      <c r="B73" t="s">
        <v>80</v>
      </c>
      <c r="C73" s="62" t="str">
        <f t="shared" si="4"/>
        <v>Mila Trüber</v>
      </c>
      <c r="F73">
        <v>29</v>
      </c>
      <c r="G73" s="62" t="str">
        <f>VLOOKUP(C73,Teilnehmer!$A$1:$A$200,1,FALSE())</f>
        <v>Mila Trüber</v>
      </c>
      <c r="H73" s="62">
        <f t="shared" si="3"/>
        <v>1</v>
      </c>
    </row>
    <row r="74" spans="1:8" x14ac:dyDescent="0.3">
      <c r="A74" t="s">
        <v>290</v>
      </c>
      <c r="B74" t="s">
        <v>291</v>
      </c>
      <c r="C74" s="62" t="str">
        <f t="shared" si="4"/>
        <v>Nicole Vischi</v>
      </c>
      <c r="F74">
        <v>29</v>
      </c>
      <c r="G74" s="62" t="str">
        <f>VLOOKUP(C74,Teilnehmer!$A$1:$A$200,1,FALSE())</f>
        <v>Nicole Vischi</v>
      </c>
      <c r="H74" s="62">
        <f t="shared" si="3"/>
        <v>0</v>
      </c>
    </row>
    <row r="75" spans="1:8" x14ac:dyDescent="0.3">
      <c r="A75" t="s">
        <v>240</v>
      </c>
      <c r="B75" t="s">
        <v>241</v>
      </c>
      <c r="C75" s="62" t="str">
        <f t="shared" si="4"/>
        <v>Amy Hesse</v>
      </c>
      <c r="F75">
        <v>27</v>
      </c>
      <c r="G75" s="62" t="str">
        <f>VLOOKUP(C75,Teilnehmer!$A$1:$A$200,1,FALSE())</f>
        <v>Amy Hesse</v>
      </c>
      <c r="H75" s="62">
        <f t="shared" si="3"/>
        <v>1</v>
      </c>
    </row>
    <row r="76" spans="1:8" x14ac:dyDescent="0.3">
      <c r="A76" t="s">
        <v>212</v>
      </c>
      <c r="B76" t="s">
        <v>86</v>
      </c>
      <c r="C76" s="62" t="str">
        <f t="shared" si="4"/>
        <v>Emma Roßkopf</v>
      </c>
      <c r="F76">
        <v>27</v>
      </c>
      <c r="G76" s="62" t="str">
        <f>VLOOKUP(C76,Teilnehmer!$A$1:$A$200,1,FALSE())</f>
        <v>Emma Roßkopf</v>
      </c>
      <c r="H76" s="62">
        <f t="shared" si="3"/>
        <v>0</v>
      </c>
    </row>
    <row r="77" spans="1:8" x14ac:dyDescent="0.3">
      <c r="A77" t="s">
        <v>213</v>
      </c>
      <c r="B77" t="s">
        <v>214</v>
      </c>
      <c r="C77" s="62" t="str">
        <f t="shared" si="4"/>
        <v>Helene Jokisch</v>
      </c>
      <c r="F77">
        <v>27</v>
      </c>
      <c r="G77" s="62" t="str">
        <f>VLOOKUP(C77,Teilnehmer!$A$1:$A$200,1,FALSE())</f>
        <v>Helene Jokisch</v>
      </c>
      <c r="H77" s="62">
        <f t="shared" si="3"/>
        <v>1</v>
      </c>
    </row>
    <row r="78" spans="1:8" x14ac:dyDescent="0.3">
      <c r="A78" t="s">
        <v>415</v>
      </c>
      <c r="B78" t="s">
        <v>298</v>
      </c>
      <c r="C78" s="62" t="str">
        <f t="shared" si="4"/>
        <v>Elias Fernandez-Horn</v>
      </c>
      <c r="F78">
        <v>27</v>
      </c>
      <c r="G78" s="62" t="str">
        <f>VLOOKUP(C78,Teilnehmer!$A$1:$A$200,1,FALSE())</f>
        <v>Elias Fernandez-Horn</v>
      </c>
      <c r="H78" s="62">
        <f t="shared" si="3"/>
        <v>0</v>
      </c>
    </row>
    <row r="79" spans="1:8" x14ac:dyDescent="0.3">
      <c r="A79" t="s">
        <v>285</v>
      </c>
      <c r="B79" t="s">
        <v>111</v>
      </c>
      <c r="C79" s="62" t="str">
        <f t="shared" si="4"/>
        <v>Leonie Vogel</v>
      </c>
      <c r="F79">
        <v>26</v>
      </c>
      <c r="G79" s="62" t="str">
        <f>VLOOKUP(C79,Teilnehmer!$A$1:$A$200,1,FALSE())</f>
        <v>Leonie Vogel</v>
      </c>
      <c r="H79" s="62">
        <f t="shared" si="3"/>
        <v>1</v>
      </c>
    </row>
    <row r="80" spans="1:8" x14ac:dyDescent="0.3">
      <c r="A80" t="s">
        <v>283</v>
      </c>
      <c r="B80" t="s">
        <v>284</v>
      </c>
      <c r="C80" s="62" t="str">
        <f t="shared" si="4"/>
        <v>Käthe Henninghausen</v>
      </c>
      <c r="F80">
        <v>26</v>
      </c>
      <c r="G80" s="62" t="str">
        <f>VLOOKUP(C80,Teilnehmer!$A$1:$A$200,1,FALSE())</f>
        <v>Käthe Henninghausen</v>
      </c>
      <c r="H80" s="62">
        <f t="shared" si="3"/>
        <v>0</v>
      </c>
    </row>
    <row r="81" spans="1:8" x14ac:dyDescent="0.3">
      <c r="A81" t="s">
        <v>279</v>
      </c>
      <c r="B81" t="s">
        <v>280</v>
      </c>
      <c r="C81" s="62" t="str">
        <f t="shared" si="4"/>
        <v>Elif Esmer</v>
      </c>
      <c r="F81">
        <v>26</v>
      </c>
      <c r="G81" s="62" t="str">
        <f>VLOOKUP(C81,Teilnehmer!$A$1:$A$200,1,FALSE())</f>
        <v>Elif Esmer</v>
      </c>
      <c r="H81" s="62">
        <f t="shared" si="3"/>
        <v>1</v>
      </c>
    </row>
    <row r="82" spans="1:8" x14ac:dyDescent="0.3">
      <c r="A82" t="s">
        <v>304</v>
      </c>
      <c r="B82" t="s">
        <v>305</v>
      </c>
      <c r="C82" s="62" t="str">
        <f t="shared" si="4"/>
        <v>Artjom Smokow</v>
      </c>
      <c r="F82">
        <v>26</v>
      </c>
      <c r="G82" s="62" t="str">
        <f>VLOOKUP(C82,Teilnehmer!$A$1:$A$200,1,FALSE())</f>
        <v>Artjom Smokow</v>
      </c>
      <c r="H82" s="62">
        <f t="shared" ref="H82:H97" si="5">MOD(ROW(),2)</f>
        <v>0</v>
      </c>
    </row>
    <row r="83" spans="1:8" x14ac:dyDescent="0.3">
      <c r="A83" t="s">
        <v>59</v>
      </c>
      <c r="B83" t="s">
        <v>116</v>
      </c>
      <c r="C83" s="62" t="str">
        <f t="shared" si="4"/>
        <v>Paul Rausch</v>
      </c>
      <c r="F83">
        <v>26</v>
      </c>
      <c r="G83" s="62" t="str">
        <f>VLOOKUP(C83,Teilnehmer!$A$1:$A$200,1,FALSE())</f>
        <v>Paul Rausch</v>
      </c>
      <c r="H83" s="62">
        <f t="shared" si="5"/>
        <v>1</v>
      </c>
    </row>
    <row r="84" spans="1:8" x14ac:dyDescent="0.3">
      <c r="A84" t="s">
        <v>267</v>
      </c>
      <c r="B84" t="s">
        <v>268</v>
      </c>
      <c r="C84" s="62" t="str">
        <f t="shared" si="4"/>
        <v>Femke Strobach</v>
      </c>
      <c r="F84">
        <v>25</v>
      </c>
      <c r="G84" s="62" t="str">
        <f>VLOOKUP(C84,Teilnehmer!$A$1:$A$200,1,FALSE())</f>
        <v>Femke Strobach</v>
      </c>
      <c r="H84" s="62">
        <f t="shared" si="5"/>
        <v>0</v>
      </c>
    </row>
    <row r="85" spans="1:8" x14ac:dyDescent="0.3">
      <c r="A85" t="s">
        <v>292</v>
      </c>
      <c r="B85" t="s">
        <v>103</v>
      </c>
      <c r="C85" s="62" t="str">
        <f t="shared" si="4"/>
        <v>Amelie Gnilka</v>
      </c>
      <c r="F85">
        <v>25</v>
      </c>
      <c r="G85" s="62" t="str">
        <f>VLOOKUP(C85,Teilnehmer!$A$1:$A$200,1,FALSE())</f>
        <v>Amelie Gnilka</v>
      </c>
      <c r="H85" s="62">
        <f t="shared" si="5"/>
        <v>1</v>
      </c>
    </row>
    <row r="86" spans="1:8" x14ac:dyDescent="0.3">
      <c r="A86" t="s">
        <v>247</v>
      </c>
      <c r="B86" t="s">
        <v>248</v>
      </c>
      <c r="C86" s="62" t="str">
        <f t="shared" si="4"/>
        <v>Talisa Kröll</v>
      </c>
      <c r="F86">
        <v>25</v>
      </c>
      <c r="G86" s="62" t="str">
        <f>VLOOKUP(C86,Teilnehmer!$A$1:$A$200,1,FALSE())</f>
        <v>Talisa Kröll</v>
      </c>
      <c r="H86" s="62">
        <f t="shared" si="5"/>
        <v>0</v>
      </c>
    </row>
    <row r="87" spans="1:8" x14ac:dyDescent="0.3">
      <c r="A87" t="s">
        <v>174</v>
      </c>
      <c r="B87" t="s">
        <v>175</v>
      </c>
      <c r="C87" s="62" t="str">
        <f t="shared" si="4"/>
        <v>Lilli Schindler</v>
      </c>
      <c r="F87">
        <v>24</v>
      </c>
      <c r="G87" s="62" t="str">
        <f>VLOOKUP(C87,Teilnehmer!$A$1:$A$200,1,FALSE())</f>
        <v>Lilli Schindler</v>
      </c>
      <c r="H87" s="62">
        <f t="shared" si="5"/>
        <v>1</v>
      </c>
    </row>
    <row r="88" spans="1:8" x14ac:dyDescent="0.3">
      <c r="A88" t="s">
        <v>236</v>
      </c>
      <c r="B88" t="s">
        <v>237</v>
      </c>
      <c r="C88" s="62" t="str">
        <f t="shared" si="4"/>
        <v>Benaja Stock</v>
      </c>
      <c r="F88">
        <v>24</v>
      </c>
      <c r="G88" s="62" t="str">
        <f>VLOOKUP(C88,Teilnehmer!$A$1:$A$200,1,FALSE())</f>
        <v>Benaja Stock</v>
      </c>
      <c r="H88" s="62">
        <f t="shared" si="5"/>
        <v>0</v>
      </c>
    </row>
    <row r="89" spans="1:8" x14ac:dyDescent="0.3">
      <c r="A89" t="s">
        <v>189</v>
      </c>
      <c r="B89" t="s">
        <v>75</v>
      </c>
      <c r="C89" s="62" t="str">
        <f t="shared" si="4"/>
        <v>Ella Kostka</v>
      </c>
      <c r="F89">
        <v>24</v>
      </c>
      <c r="G89" s="62" t="str">
        <f>VLOOKUP(C89,Teilnehmer!$A$1:$A$200,1,FALSE())</f>
        <v>Ella Kostka</v>
      </c>
      <c r="H89" s="62">
        <f t="shared" si="5"/>
        <v>1</v>
      </c>
    </row>
    <row r="90" spans="1:8" x14ac:dyDescent="0.3">
      <c r="A90" t="s">
        <v>253</v>
      </c>
      <c r="B90" t="s">
        <v>254</v>
      </c>
      <c r="C90" s="62" t="str">
        <f t="shared" si="4"/>
        <v>Mads Becker</v>
      </c>
      <c r="F90">
        <v>23</v>
      </c>
      <c r="G90" s="62" t="str">
        <f>VLOOKUP(C90,Teilnehmer!$A$1:$A$200,1,FALSE())</f>
        <v>Mads Becker</v>
      </c>
      <c r="H90" s="62">
        <f t="shared" si="5"/>
        <v>0</v>
      </c>
    </row>
    <row r="91" spans="1:8" x14ac:dyDescent="0.3">
      <c r="A91" t="s">
        <v>275</v>
      </c>
      <c r="B91" t="s">
        <v>276</v>
      </c>
      <c r="C91" s="62" t="str">
        <f t="shared" si="4"/>
        <v>Elea Reiswich</v>
      </c>
      <c r="F91">
        <v>22</v>
      </c>
      <c r="G91" s="62" t="str">
        <f>VLOOKUP(C91,Teilnehmer!$A$1:$A$200,1,FALSE())</f>
        <v>Elea Reiswich</v>
      </c>
      <c r="H91" s="62">
        <f t="shared" si="5"/>
        <v>1</v>
      </c>
    </row>
    <row r="92" spans="1:8" x14ac:dyDescent="0.3">
      <c r="A92" t="s">
        <v>289</v>
      </c>
      <c r="B92" t="s">
        <v>45</v>
      </c>
      <c r="C92" s="62" t="str">
        <f t="shared" si="4"/>
        <v>Luca Lang</v>
      </c>
      <c r="F92">
        <v>20</v>
      </c>
      <c r="G92" s="62" t="str">
        <f>VLOOKUP(C92,Teilnehmer!$A$1:$A$200,1,FALSE())</f>
        <v>Luca Lang</v>
      </c>
      <c r="H92" s="62">
        <f t="shared" si="5"/>
        <v>0</v>
      </c>
    </row>
    <row r="93" spans="1:8" x14ac:dyDescent="0.3">
      <c r="A93" t="s">
        <v>189</v>
      </c>
      <c r="B93" t="s">
        <v>190</v>
      </c>
      <c r="C93" s="62" t="str">
        <f t="shared" si="4"/>
        <v>Pia Kostka</v>
      </c>
      <c r="F93">
        <v>20</v>
      </c>
      <c r="G93" s="62" t="str">
        <f>VLOOKUP(C93,Teilnehmer!$A$1:$A$200,1,FALSE())</f>
        <v>Pia Kostka</v>
      </c>
      <c r="H93" s="62">
        <f t="shared" si="5"/>
        <v>1</v>
      </c>
    </row>
    <row r="94" spans="1:8" x14ac:dyDescent="0.3">
      <c r="A94" t="s">
        <v>308</v>
      </c>
      <c r="B94" t="s">
        <v>309</v>
      </c>
      <c r="C94" s="62" t="str">
        <f t="shared" si="4"/>
        <v>Tom Ruhl</v>
      </c>
      <c r="F94">
        <v>19</v>
      </c>
      <c r="G94" s="62" t="str">
        <f>VLOOKUP(C94,Teilnehmer!$A$1:$A$200,1,FALSE())</f>
        <v>Tom Ruhl</v>
      </c>
      <c r="H94" s="62">
        <f t="shared" si="5"/>
        <v>0</v>
      </c>
    </row>
    <row r="95" spans="1:8" x14ac:dyDescent="0.3">
      <c r="A95" t="s">
        <v>299</v>
      </c>
      <c r="B95" t="s">
        <v>300</v>
      </c>
      <c r="C95" s="62" t="str">
        <f t="shared" si="4"/>
        <v>Erika Beim</v>
      </c>
      <c r="F95">
        <v>17</v>
      </c>
      <c r="G95" s="62" t="str">
        <f>VLOOKUP(C95,Teilnehmer!$A$1:$A$200,1,FALSE())</f>
        <v>Erika Beim</v>
      </c>
      <c r="H95" s="62">
        <f t="shared" si="5"/>
        <v>1</v>
      </c>
    </row>
    <row r="96" spans="1:8" x14ac:dyDescent="0.3">
      <c r="A96" t="s">
        <v>283</v>
      </c>
      <c r="B96" t="s">
        <v>71</v>
      </c>
      <c r="C96" s="62" t="str">
        <f t="shared" si="4"/>
        <v>Pauline Henninghausen</v>
      </c>
      <c r="F96">
        <v>16</v>
      </c>
      <c r="G96" s="62" t="str">
        <f>VLOOKUP(C96,Teilnehmer!$A$1:$A$200,1,FALSE())</f>
        <v>Pauline Henninghausen</v>
      </c>
      <c r="H96" s="62">
        <f t="shared" si="5"/>
        <v>0</v>
      </c>
    </row>
    <row r="97" spans="1:8" x14ac:dyDescent="0.3">
      <c r="A97" t="s">
        <v>42</v>
      </c>
      <c r="B97" t="s">
        <v>295</v>
      </c>
      <c r="C97" s="62" t="str">
        <f t="shared" si="4"/>
        <v>Karolina Wahl</v>
      </c>
      <c r="F97">
        <v>16</v>
      </c>
      <c r="G97" s="62" t="str">
        <f>VLOOKUP(C97,Teilnehmer!$A$1:$A$200,1,FALSE())</f>
        <v>Karolina Wahl</v>
      </c>
      <c r="H97" s="62">
        <f t="shared" si="5"/>
        <v>1</v>
      </c>
    </row>
  </sheetData>
  <autoFilter ref="H1:H97" xr:uid="{00000000-0009-0000-0000-000007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1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25.44140625" customWidth="1"/>
    <col min="2" max="2" width="15" customWidth="1"/>
    <col min="3" max="3" width="23.88671875" customWidth="1"/>
    <col min="7" max="7" width="21.44140625" customWidth="1"/>
  </cols>
  <sheetData>
    <row r="1" spans="1:11" x14ac:dyDescent="0.3">
      <c r="A1" s="57" t="s">
        <v>158</v>
      </c>
      <c r="B1" s="57" t="s">
        <v>155</v>
      </c>
      <c r="C1" s="57" t="str">
        <f t="shared" ref="C1:C51" si="0">B1&amp;" "&amp;A1</f>
        <v>Wurf TU10_Frischborn</v>
      </c>
      <c r="D1" s="57" t="s">
        <v>15</v>
      </c>
      <c r="E1" s="57" t="s">
        <v>16</v>
      </c>
      <c r="F1" s="57" t="s">
        <v>19</v>
      </c>
      <c r="G1" t="s">
        <v>23</v>
      </c>
      <c r="H1" t="s">
        <v>24</v>
      </c>
    </row>
    <row r="2" spans="1:11" x14ac:dyDescent="0.3">
      <c r="B2" t="s">
        <v>26</v>
      </c>
      <c r="C2" s="57" t="str">
        <f t="shared" si="0"/>
        <v xml:space="preserve">Jakob </v>
      </c>
      <c r="F2" s="62">
        <v>7.9</v>
      </c>
      <c r="G2" t="e">
        <f>VLOOKUP(C2,Teilnehmer!$A$1:$A$200,1,FALSE())</f>
        <v>#N/A</v>
      </c>
      <c r="H2">
        <f t="shared" ref="H2:H33" si="1">MOD(ROW(),2)</f>
        <v>0</v>
      </c>
      <c r="J2">
        <v>7.9</v>
      </c>
      <c r="K2" t="s">
        <v>115</v>
      </c>
    </row>
    <row r="3" spans="1:11" x14ac:dyDescent="0.3">
      <c r="A3" t="s">
        <v>27</v>
      </c>
      <c r="B3" t="s">
        <v>28</v>
      </c>
      <c r="C3" s="57" t="str">
        <f t="shared" si="0"/>
        <v>Malte Krusche</v>
      </c>
      <c r="F3" s="62">
        <v>8.4</v>
      </c>
      <c r="G3" s="62" t="e">
        <f>VLOOKUP(C3,Teilnehmer!$A$1:$A$200,1,FALSE())</f>
        <v>#N/A</v>
      </c>
      <c r="H3">
        <f t="shared" si="1"/>
        <v>1</v>
      </c>
      <c r="J3">
        <v>8.4</v>
      </c>
      <c r="K3" t="s">
        <v>115</v>
      </c>
    </row>
    <row r="4" spans="1:11" x14ac:dyDescent="0.3">
      <c r="A4" t="s">
        <v>66</v>
      </c>
      <c r="B4" t="s">
        <v>67</v>
      </c>
      <c r="C4" s="57" t="str">
        <f t="shared" si="0"/>
        <v>Nora Pettermann</v>
      </c>
      <c r="F4" s="62">
        <v>8.4</v>
      </c>
      <c r="G4" s="62" t="e">
        <f>VLOOKUP(C4,Teilnehmer!$A$1:$A$200,1,FALSE())</f>
        <v>#N/A</v>
      </c>
      <c r="H4">
        <f t="shared" si="1"/>
        <v>0</v>
      </c>
      <c r="J4">
        <v>8.4</v>
      </c>
      <c r="K4" t="s">
        <v>115</v>
      </c>
    </row>
    <row r="5" spans="1:11" x14ac:dyDescent="0.3">
      <c r="A5" t="s">
        <v>72</v>
      </c>
      <c r="B5" t="s">
        <v>73</v>
      </c>
      <c r="C5" s="57" t="str">
        <f t="shared" si="0"/>
        <v>Ida Weiland</v>
      </c>
      <c r="F5" s="62">
        <v>8.5</v>
      </c>
      <c r="G5" s="62" t="e">
        <f>VLOOKUP(C5,Teilnehmer!$A$1:$A$200,1,FALSE())</f>
        <v>#N/A</v>
      </c>
      <c r="H5">
        <f t="shared" si="1"/>
        <v>1</v>
      </c>
      <c r="J5">
        <v>8.5</v>
      </c>
      <c r="K5" t="s">
        <v>115</v>
      </c>
    </row>
    <row r="6" spans="1:11" x14ac:dyDescent="0.3">
      <c r="A6" t="s">
        <v>119</v>
      </c>
      <c r="B6" t="s">
        <v>120</v>
      </c>
      <c r="C6" s="57" t="str">
        <f t="shared" si="0"/>
        <v>Lena Zielinski</v>
      </c>
      <c r="F6" s="62">
        <v>8.5</v>
      </c>
      <c r="G6" s="62" t="e">
        <f>VLOOKUP(C6,Teilnehmer!$A$1:$A$200,1,FALSE())</f>
        <v>#N/A</v>
      </c>
      <c r="H6">
        <f t="shared" si="1"/>
        <v>0</v>
      </c>
      <c r="J6">
        <v>8.5</v>
      </c>
      <c r="K6" t="s">
        <v>115</v>
      </c>
    </row>
    <row r="7" spans="1:11" x14ac:dyDescent="0.3">
      <c r="A7" t="s">
        <v>64</v>
      </c>
      <c r="B7" t="s">
        <v>65</v>
      </c>
      <c r="C7" s="57" t="str">
        <f t="shared" si="0"/>
        <v>Emmi Illgen</v>
      </c>
      <c r="F7" s="62">
        <v>8.6</v>
      </c>
      <c r="G7" s="62" t="e">
        <f>VLOOKUP(C7,Teilnehmer!$A$1:$A$200,1,FALSE())</f>
        <v>#N/A</v>
      </c>
      <c r="H7">
        <f t="shared" si="1"/>
        <v>1</v>
      </c>
      <c r="J7">
        <v>8.6</v>
      </c>
      <c r="K7" t="s">
        <v>115</v>
      </c>
    </row>
    <row r="8" spans="1:11" x14ac:dyDescent="0.3">
      <c r="A8" t="s">
        <v>134</v>
      </c>
      <c r="B8" t="s">
        <v>135</v>
      </c>
      <c r="C8" s="57" t="str">
        <f t="shared" si="0"/>
        <v>Charlotte Loll</v>
      </c>
      <c r="F8" s="62">
        <v>8.6</v>
      </c>
      <c r="G8" s="62" t="e">
        <f>VLOOKUP(C8,Teilnehmer!$A$1:$A$200,1,FALSE())</f>
        <v>#N/A</v>
      </c>
      <c r="H8">
        <f t="shared" si="1"/>
        <v>0</v>
      </c>
      <c r="J8">
        <v>8.6</v>
      </c>
      <c r="K8" t="s">
        <v>115</v>
      </c>
    </row>
    <row r="9" spans="1:11" x14ac:dyDescent="0.3">
      <c r="A9" t="s">
        <v>83</v>
      </c>
      <c r="B9" t="s">
        <v>84</v>
      </c>
      <c r="C9" s="57" t="str">
        <f t="shared" si="0"/>
        <v>Paula Weppler</v>
      </c>
      <c r="F9" s="62">
        <v>8.6</v>
      </c>
      <c r="G9" s="62" t="e">
        <f>VLOOKUP(C9,Teilnehmer!$A$1:$A$200,1,FALSE())</f>
        <v>#N/A</v>
      </c>
      <c r="H9">
        <f t="shared" si="1"/>
        <v>1</v>
      </c>
      <c r="J9">
        <v>8.6</v>
      </c>
      <c r="K9" t="s">
        <v>115</v>
      </c>
    </row>
    <row r="10" spans="1:11" x14ac:dyDescent="0.3">
      <c r="A10" t="s">
        <v>48</v>
      </c>
      <c r="B10" t="s">
        <v>49</v>
      </c>
      <c r="C10" s="57" t="str">
        <f t="shared" si="0"/>
        <v>Maximilian Gilbert</v>
      </c>
      <c r="F10" s="62">
        <v>8.6</v>
      </c>
      <c r="G10" s="62" t="e">
        <f>VLOOKUP(C10,Teilnehmer!$A$1:$A$200,1,FALSE())</f>
        <v>#N/A</v>
      </c>
      <c r="H10">
        <f t="shared" si="1"/>
        <v>0</v>
      </c>
      <c r="J10">
        <v>8.6</v>
      </c>
      <c r="K10" t="s">
        <v>115</v>
      </c>
    </row>
    <row r="11" spans="1:11" x14ac:dyDescent="0.3">
      <c r="A11" t="s">
        <v>68</v>
      </c>
      <c r="B11" t="s">
        <v>69</v>
      </c>
      <c r="C11" s="57" t="str">
        <f t="shared" si="0"/>
        <v>Liel Möller</v>
      </c>
      <c r="F11" s="1">
        <v>8.6</v>
      </c>
      <c r="G11" t="e">
        <f>VLOOKUP(C11,Teilnehmer!$A$1:$A$200,1,FALSE())</f>
        <v>#N/A</v>
      </c>
      <c r="H11">
        <f t="shared" si="1"/>
        <v>1</v>
      </c>
      <c r="J11" s="1">
        <v>8.6</v>
      </c>
      <c r="K11" t="s">
        <v>115</v>
      </c>
    </row>
    <row r="12" spans="1:11" x14ac:dyDescent="0.3">
      <c r="A12" t="s">
        <v>44</v>
      </c>
      <c r="B12" t="s">
        <v>45</v>
      </c>
      <c r="C12" s="57" t="str">
        <f t="shared" si="0"/>
        <v>Luca Habl</v>
      </c>
      <c r="F12" s="62">
        <v>8.6</v>
      </c>
      <c r="G12" t="e">
        <f>VLOOKUP(C12,Teilnehmer!$A$1:$A$200,1,FALSE())</f>
        <v>#N/A</v>
      </c>
      <c r="H12">
        <f t="shared" si="1"/>
        <v>0</v>
      </c>
      <c r="J12">
        <v>8.6</v>
      </c>
      <c r="K12" t="s">
        <v>115</v>
      </c>
    </row>
    <row r="13" spans="1:11" x14ac:dyDescent="0.3">
      <c r="A13" t="s">
        <v>29</v>
      </c>
      <c r="B13" t="s">
        <v>30</v>
      </c>
      <c r="C13" s="57" t="str">
        <f t="shared" si="0"/>
        <v>Max Grabow</v>
      </c>
      <c r="F13" s="62">
        <v>8.8000000000000007</v>
      </c>
      <c r="G13" t="e">
        <f>VLOOKUP(C13,Teilnehmer!$A$1:$A$200,1,FALSE())</f>
        <v>#N/A</v>
      </c>
      <c r="H13">
        <f t="shared" si="1"/>
        <v>1</v>
      </c>
      <c r="J13">
        <v>8.8000000000000007</v>
      </c>
      <c r="K13" t="s">
        <v>115</v>
      </c>
    </row>
    <row r="14" spans="1:11" x14ac:dyDescent="0.3">
      <c r="A14" t="s">
        <v>35</v>
      </c>
      <c r="B14" t="s">
        <v>143</v>
      </c>
      <c r="C14" s="57" t="str">
        <f t="shared" si="0"/>
        <v>Finn Marlon Lerch</v>
      </c>
      <c r="F14" s="62">
        <v>8.9</v>
      </c>
      <c r="G14" t="e">
        <f>VLOOKUP(C14,Teilnehmer!$A$1:$A$200,1,FALSE())</f>
        <v>#N/A</v>
      </c>
      <c r="H14">
        <f t="shared" si="1"/>
        <v>0</v>
      </c>
      <c r="J14">
        <v>8.9</v>
      </c>
      <c r="K14" t="s">
        <v>115</v>
      </c>
    </row>
    <row r="15" spans="1:11" x14ac:dyDescent="0.3">
      <c r="A15" t="s">
        <v>85</v>
      </c>
      <c r="B15" t="s">
        <v>86</v>
      </c>
      <c r="C15" s="57" t="str">
        <f t="shared" si="0"/>
        <v>Emma Zimmermann</v>
      </c>
      <c r="F15" s="62">
        <v>8.9</v>
      </c>
      <c r="G15" t="e">
        <f>VLOOKUP(C15,Teilnehmer!$A$1:$A$200,1,FALSE())</f>
        <v>#N/A</v>
      </c>
      <c r="H15">
        <f t="shared" si="1"/>
        <v>1</v>
      </c>
      <c r="J15">
        <v>8.9</v>
      </c>
      <c r="K15" t="s">
        <v>115</v>
      </c>
    </row>
    <row r="16" spans="1:11" x14ac:dyDescent="0.3">
      <c r="A16" t="s">
        <v>36</v>
      </c>
      <c r="B16" t="s">
        <v>37</v>
      </c>
      <c r="C16" s="57" t="str">
        <f t="shared" si="0"/>
        <v>Leonas Beyer</v>
      </c>
      <c r="F16" s="62">
        <v>8.9</v>
      </c>
      <c r="G16" t="e">
        <f>VLOOKUP(C16,Teilnehmer!$A$1:$A$200,1,FALSE())</f>
        <v>#N/A</v>
      </c>
      <c r="H16">
        <f t="shared" si="1"/>
        <v>0</v>
      </c>
      <c r="J16">
        <v>8.9</v>
      </c>
      <c r="K16" t="s">
        <v>115</v>
      </c>
    </row>
    <row r="17" spans="1:11" x14ac:dyDescent="0.3">
      <c r="A17" t="s">
        <v>50</v>
      </c>
      <c r="B17" t="s">
        <v>51</v>
      </c>
      <c r="C17" s="57" t="str">
        <f t="shared" si="0"/>
        <v>Richard Röse</v>
      </c>
      <c r="F17" s="62">
        <v>8.9</v>
      </c>
      <c r="G17" t="e">
        <f>VLOOKUP(C17,Teilnehmer!$A$1:$A$200,1,FALSE())</f>
        <v>#N/A</v>
      </c>
      <c r="H17">
        <f t="shared" si="1"/>
        <v>1</v>
      </c>
      <c r="J17">
        <v>8.9</v>
      </c>
      <c r="K17" t="s">
        <v>115</v>
      </c>
    </row>
    <row r="18" spans="1:11" x14ac:dyDescent="0.3">
      <c r="A18" t="s">
        <v>87</v>
      </c>
      <c r="B18" t="s">
        <v>82</v>
      </c>
      <c r="C18" s="57" t="str">
        <f t="shared" si="0"/>
        <v>Marie Kimpel</v>
      </c>
      <c r="F18" s="62">
        <v>9</v>
      </c>
      <c r="G18" t="e">
        <f>VLOOKUP(C18,Teilnehmer!$A$1:$A$200,1,FALSE())</f>
        <v>#N/A</v>
      </c>
      <c r="H18">
        <f t="shared" si="1"/>
        <v>0</v>
      </c>
      <c r="J18">
        <v>9</v>
      </c>
      <c r="K18" t="s">
        <v>115</v>
      </c>
    </row>
    <row r="19" spans="1:11" x14ac:dyDescent="0.3">
      <c r="A19" t="s">
        <v>55</v>
      </c>
      <c r="B19" t="s">
        <v>56</v>
      </c>
      <c r="C19" s="57" t="str">
        <f t="shared" si="0"/>
        <v>Liam Hess</v>
      </c>
      <c r="F19" s="62">
        <v>9</v>
      </c>
      <c r="G19" t="e">
        <f>VLOOKUP(C19,Teilnehmer!$A$1:$A$200,1,FALSE())</f>
        <v>#N/A</v>
      </c>
      <c r="H19">
        <f t="shared" si="1"/>
        <v>1</v>
      </c>
      <c r="J19">
        <v>9</v>
      </c>
      <c r="K19" t="s">
        <v>115</v>
      </c>
    </row>
    <row r="20" spans="1:11" x14ac:dyDescent="0.3">
      <c r="A20" t="s">
        <v>88</v>
      </c>
      <c r="B20" t="s">
        <v>89</v>
      </c>
      <c r="C20" s="57" t="str">
        <f t="shared" si="0"/>
        <v>Franziska Stark</v>
      </c>
      <c r="F20" s="62">
        <v>9</v>
      </c>
      <c r="G20" t="e">
        <f>VLOOKUP(C20,Teilnehmer!$A$1:$A$200,1,FALSE())</f>
        <v>#N/A</v>
      </c>
      <c r="H20">
        <f t="shared" si="1"/>
        <v>0</v>
      </c>
      <c r="J20">
        <v>9</v>
      </c>
      <c r="K20" t="s">
        <v>115</v>
      </c>
    </row>
    <row r="21" spans="1:11" x14ac:dyDescent="0.3">
      <c r="A21" t="s">
        <v>126</v>
      </c>
      <c r="B21" t="s">
        <v>116</v>
      </c>
      <c r="C21" s="57" t="str">
        <f t="shared" si="0"/>
        <v>Paul Göbel</v>
      </c>
      <c r="F21" s="62">
        <v>9</v>
      </c>
      <c r="G21" t="e">
        <f>VLOOKUP(C21,Teilnehmer!$A$1:$A$200,1,FALSE())</f>
        <v>#N/A</v>
      </c>
      <c r="H21">
        <f t="shared" si="1"/>
        <v>1</v>
      </c>
      <c r="J21">
        <v>9</v>
      </c>
      <c r="K21" t="s">
        <v>115</v>
      </c>
    </row>
    <row r="22" spans="1:11" x14ac:dyDescent="0.3">
      <c r="A22" t="s">
        <v>53</v>
      </c>
      <c r="B22" t="s">
        <v>54</v>
      </c>
      <c r="C22" s="57" t="str">
        <f t="shared" si="0"/>
        <v>Caspar Schmidt</v>
      </c>
      <c r="F22" s="62">
        <v>9.1</v>
      </c>
      <c r="G22" t="e">
        <f>VLOOKUP(C22,Teilnehmer!$A$1:$A$200,1,FALSE())</f>
        <v>#N/A</v>
      </c>
      <c r="H22">
        <f t="shared" si="1"/>
        <v>0</v>
      </c>
      <c r="J22">
        <v>9.1</v>
      </c>
      <c r="K22" t="s">
        <v>115</v>
      </c>
    </row>
    <row r="23" spans="1:11" x14ac:dyDescent="0.3">
      <c r="A23" t="s">
        <v>74</v>
      </c>
      <c r="B23" t="s">
        <v>75</v>
      </c>
      <c r="C23" s="57" t="str">
        <f t="shared" si="0"/>
        <v>Ella Renker</v>
      </c>
      <c r="F23" s="62">
        <v>9.1</v>
      </c>
      <c r="G23" t="e">
        <f>VLOOKUP(C23,Teilnehmer!$A$1:$A$200,1,FALSE())</f>
        <v>#N/A</v>
      </c>
      <c r="H23">
        <f t="shared" si="1"/>
        <v>1</v>
      </c>
      <c r="J23">
        <v>9.1</v>
      </c>
      <c r="K23" t="s">
        <v>115</v>
      </c>
    </row>
    <row r="24" spans="1:11" x14ac:dyDescent="0.3">
      <c r="A24" t="s">
        <v>57</v>
      </c>
      <c r="B24" t="s">
        <v>58</v>
      </c>
      <c r="C24" s="57" t="str">
        <f t="shared" si="0"/>
        <v>Ben Wierzchucki</v>
      </c>
      <c r="F24" s="62">
        <v>9.1999999999999993</v>
      </c>
      <c r="G24" t="e">
        <f>VLOOKUP(C24,Teilnehmer!$A$1:$A$200,1,FALSE())</f>
        <v>#N/A</v>
      </c>
      <c r="H24">
        <f t="shared" si="1"/>
        <v>0</v>
      </c>
      <c r="J24">
        <v>9.1999999999999993</v>
      </c>
      <c r="K24" t="s">
        <v>115</v>
      </c>
    </row>
    <row r="25" spans="1:11" x14ac:dyDescent="0.3">
      <c r="A25" t="s">
        <v>139</v>
      </c>
      <c r="B25" t="s">
        <v>140</v>
      </c>
      <c r="C25" s="57" t="str">
        <f t="shared" si="0"/>
        <v>Liv Hofmann</v>
      </c>
      <c r="E25">
        <v>2015</v>
      </c>
      <c r="F25" s="62">
        <v>9.3000000000000007</v>
      </c>
      <c r="G25" t="e">
        <f>VLOOKUP(C25,Teilnehmer!$A$1:$A$200,1,FALSE())</f>
        <v>#N/A</v>
      </c>
      <c r="H25">
        <f t="shared" si="1"/>
        <v>1</v>
      </c>
      <c r="J25">
        <v>9.3000000000000007</v>
      </c>
      <c r="K25" t="s">
        <v>115</v>
      </c>
    </row>
    <row r="26" spans="1:11" x14ac:dyDescent="0.3">
      <c r="A26" t="s">
        <v>90</v>
      </c>
      <c r="B26" t="s">
        <v>91</v>
      </c>
      <c r="C26" s="57" t="str">
        <f t="shared" si="0"/>
        <v>Finja Dickert</v>
      </c>
      <c r="F26" s="62">
        <v>9.3000000000000007</v>
      </c>
      <c r="G26" t="e">
        <f>VLOOKUP(C26,Teilnehmer!$A$1:$A$200,1,FALSE())</f>
        <v>#N/A</v>
      </c>
      <c r="H26">
        <f t="shared" si="1"/>
        <v>0</v>
      </c>
      <c r="J26">
        <v>9.3000000000000007</v>
      </c>
      <c r="K26" t="s">
        <v>115</v>
      </c>
    </row>
    <row r="27" spans="1:11" x14ac:dyDescent="0.3">
      <c r="A27" t="s">
        <v>132</v>
      </c>
      <c r="B27" t="s">
        <v>133</v>
      </c>
      <c r="C27" s="57" t="str">
        <f t="shared" si="0"/>
        <v>Hannes Wilhelm</v>
      </c>
      <c r="F27" s="62">
        <v>9.3000000000000007</v>
      </c>
      <c r="G27" t="e">
        <f>VLOOKUP(C27,Teilnehmer!$A$1:$A$200,1,FALSE())</f>
        <v>#N/A</v>
      </c>
      <c r="H27">
        <f t="shared" si="1"/>
        <v>1</v>
      </c>
      <c r="J27">
        <v>9.3000000000000007</v>
      </c>
      <c r="K27" t="s">
        <v>115</v>
      </c>
    </row>
    <row r="28" spans="1:11" x14ac:dyDescent="0.3">
      <c r="A28" t="s">
        <v>76</v>
      </c>
      <c r="B28" t="s">
        <v>77</v>
      </c>
      <c r="C28" s="57" t="str">
        <f t="shared" si="0"/>
        <v>Lina Wicke</v>
      </c>
      <c r="F28" s="62">
        <v>9.3000000000000007</v>
      </c>
      <c r="G28" t="e">
        <f>VLOOKUP(C28,Teilnehmer!$A$1:$A$200,1,FALSE())</f>
        <v>#N/A</v>
      </c>
      <c r="H28">
        <f t="shared" si="1"/>
        <v>0</v>
      </c>
      <c r="J28">
        <v>9.3000000000000007</v>
      </c>
      <c r="K28" t="s">
        <v>115</v>
      </c>
    </row>
    <row r="29" spans="1:11" x14ac:dyDescent="0.3">
      <c r="A29" t="s">
        <v>70</v>
      </c>
      <c r="B29" t="s">
        <v>71</v>
      </c>
      <c r="C29" s="57" t="str">
        <f t="shared" si="0"/>
        <v>Pauline Heiß</v>
      </c>
      <c r="F29" s="62">
        <v>9.4</v>
      </c>
      <c r="G29" t="e">
        <f>VLOOKUP(C29,Teilnehmer!$A$1:$A$200,1,FALSE())</f>
        <v>#N/A</v>
      </c>
      <c r="H29">
        <f t="shared" si="1"/>
        <v>1</v>
      </c>
      <c r="J29">
        <v>9.4</v>
      </c>
      <c r="K29" t="s">
        <v>115</v>
      </c>
    </row>
    <row r="30" spans="1:11" x14ac:dyDescent="0.3">
      <c r="A30" t="s">
        <v>92</v>
      </c>
      <c r="B30" t="s">
        <v>93</v>
      </c>
      <c r="C30" s="57" t="str">
        <f t="shared" si="0"/>
        <v>Rosa Landsiedel</v>
      </c>
      <c r="F30" s="62">
        <v>9.5</v>
      </c>
      <c r="G30" t="e">
        <f>VLOOKUP(C30,Teilnehmer!$A$1:$A$200,1,FALSE())</f>
        <v>#N/A</v>
      </c>
      <c r="H30">
        <f t="shared" si="1"/>
        <v>0</v>
      </c>
      <c r="J30">
        <v>9.5</v>
      </c>
      <c r="K30" t="s">
        <v>115</v>
      </c>
    </row>
    <row r="31" spans="1:11" x14ac:dyDescent="0.3">
      <c r="A31" t="s">
        <v>141</v>
      </c>
      <c r="B31" t="s">
        <v>142</v>
      </c>
      <c r="C31" s="57" t="str">
        <f t="shared" si="0"/>
        <v>Anna Vogt</v>
      </c>
      <c r="E31">
        <v>2014</v>
      </c>
      <c r="F31" s="62">
        <v>9.5</v>
      </c>
      <c r="G31" t="e">
        <f>VLOOKUP(C31,Teilnehmer!$A$1:$A$200,1,FALSE())</f>
        <v>#N/A</v>
      </c>
      <c r="H31">
        <f t="shared" si="1"/>
        <v>1</v>
      </c>
      <c r="J31">
        <v>9.5</v>
      </c>
      <c r="K31" t="s">
        <v>115</v>
      </c>
    </row>
    <row r="32" spans="1:11" x14ac:dyDescent="0.3">
      <c r="A32" t="s">
        <v>61</v>
      </c>
      <c r="B32" t="s">
        <v>58</v>
      </c>
      <c r="C32" s="57" t="str">
        <f t="shared" si="0"/>
        <v>Ben Liesner</v>
      </c>
      <c r="F32" s="62">
        <v>9.5</v>
      </c>
      <c r="G32" t="e">
        <f>VLOOKUP(C32,Teilnehmer!$A$1:$A$200,1,FALSE())</f>
        <v>#N/A</v>
      </c>
      <c r="H32">
        <f t="shared" si="1"/>
        <v>0</v>
      </c>
      <c r="J32">
        <v>9.5</v>
      </c>
      <c r="K32" t="s">
        <v>115</v>
      </c>
    </row>
    <row r="33" spans="1:11" x14ac:dyDescent="0.3">
      <c r="A33" t="s">
        <v>94</v>
      </c>
      <c r="B33" t="s">
        <v>95</v>
      </c>
      <c r="C33" s="57" t="str">
        <f t="shared" si="0"/>
        <v>Valerie Röhrig</v>
      </c>
      <c r="F33" s="62">
        <v>9.5</v>
      </c>
      <c r="G33" t="e">
        <f>VLOOKUP(C33,Teilnehmer!$A$1:$A$200,1,FALSE())</f>
        <v>#N/A</v>
      </c>
      <c r="H33">
        <f t="shared" si="1"/>
        <v>1</v>
      </c>
      <c r="J33">
        <v>9.5</v>
      </c>
      <c r="K33" t="s">
        <v>115</v>
      </c>
    </row>
    <row r="34" spans="1:11" x14ac:dyDescent="0.3">
      <c r="A34" t="s">
        <v>38</v>
      </c>
      <c r="B34" t="s">
        <v>39</v>
      </c>
      <c r="C34" s="57" t="str">
        <f t="shared" si="0"/>
        <v>Lucas Bernhardt</v>
      </c>
      <c r="F34" s="62">
        <v>9.6</v>
      </c>
      <c r="G34" t="e">
        <f>VLOOKUP(C34,Teilnehmer!$A$1:$A$200,1,FALSE())</f>
        <v>#N/A</v>
      </c>
      <c r="H34">
        <f t="shared" ref="H34:H97" si="2">MOD(ROW(),2)</f>
        <v>0</v>
      </c>
      <c r="J34">
        <v>9.6</v>
      </c>
      <c r="K34" t="s">
        <v>115</v>
      </c>
    </row>
    <row r="35" spans="1:11" x14ac:dyDescent="0.3">
      <c r="A35" t="s">
        <v>106</v>
      </c>
      <c r="B35" t="s">
        <v>77</v>
      </c>
      <c r="C35" s="57" t="str">
        <f t="shared" si="0"/>
        <v>Lina Burgschweiger</v>
      </c>
      <c r="F35" s="62">
        <v>9.6</v>
      </c>
      <c r="G35" t="e">
        <f>VLOOKUP(C35,Teilnehmer!$A$1:$A$200,1,FALSE())</f>
        <v>#N/A</v>
      </c>
      <c r="H35">
        <f t="shared" si="2"/>
        <v>1</v>
      </c>
      <c r="J35">
        <v>9.6</v>
      </c>
      <c r="K35" t="s">
        <v>115</v>
      </c>
    </row>
    <row r="36" spans="1:11" x14ac:dyDescent="0.3">
      <c r="A36" t="s">
        <v>129</v>
      </c>
      <c r="B36" t="s">
        <v>130</v>
      </c>
      <c r="C36" s="57" t="str">
        <f t="shared" si="0"/>
        <v>Leila Trabes</v>
      </c>
      <c r="F36" s="62">
        <v>9.6</v>
      </c>
      <c r="G36" t="e">
        <f>VLOOKUP(C36,Teilnehmer!$A$1:$A$200,1,FALSE())</f>
        <v>#N/A</v>
      </c>
      <c r="H36">
        <f t="shared" si="2"/>
        <v>0</v>
      </c>
      <c r="J36">
        <v>9.6</v>
      </c>
      <c r="K36" t="s">
        <v>115</v>
      </c>
    </row>
    <row r="37" spans="1:11" x14ac:dyDescent="0.3">
      <c r="A37" t="s">
        <v>100</v>
      </c>
      <c r="B37" t="s">
        <v>101</v>
      </c>
      <c r="C37" s="57" t="str">
        <f t="shared" si="0"/>
        <v>Marta Bugge</v>
      </c>
      <c r="F37" s="62">
        <v>9.6</v>
      </c>
      <c r="G37" t="e">
        <f>VLOOKUP(C37,Teilnehmer!$A$1:$A$200,1,FALSE())</f>
        <v>#N/A</v>
      </c>
      <c r="H37">
        <f t="shared" si="2"/>
        <v>1</v>
      </c>
      <c r="J37">
        <v>9.6</v>
      </c>
      <c r="K37" t="s">
        <v>115</v>
      </c>
    </row>
    <row r="38" spans="1:11" x14ac:dyDescent="0.3">
      <c r="A38" t="s">
        <v>131</v>
      </c>
      <c r="B38" t="s">
        <v>45</v>
      </c>
      <c r="C38" s="57" t="str">
        <f t="shared" si="0"/>
        <v>Luca Günther</v>
      </c>
      <c r="F38" s="62">
        <v>9.6999999999999993</v>
      </c>
      <c r="G38" t="e">
        <f>VLOOKUP(C38,Teilnehmer!$A$1:$A$200,1,FALSE())</f>
        <v>#N/A</v>
      </c>
      <c r="H38">
        <f t="shared" si="2"/>
        <v>0</v>
      </c>
      <c r="J38">
        <v>9.6999999999999993</v>
      </c>
      <c r="K38" t="s">
        <v>115</v>
      </c>
    </row>
    <row r="39" spans="1:11" x14ac:dyDescent="0.3">
      <c r="A39" t="s">
        <v>124</v>
      </c>
      <c r="B39" t="s">
        <v>125</v>
      </c>
      <c r="C39" s="57" t="str">
        <f t="shared" si="0"/>
        <v>Mathilda Kraft</v>
      </c>
      <c r="F39" s="62">
        <v>9.8000000000000007</v>
      </c>
      <c r="G39" t="e">
        <f>VLOOKUP(C39,Teilnehmer!$A$1:$A$200,1,FALSE())</f>
        <v>#N/A</v>
      </c>
      <c r="H39">
        <f t="shared" si="2"/>
        <v>1</v>
      </c>
      <c r="J39">
        <v>9.8000000000000007</v>
      </c>
      <c r="K39" t="s">
        <v>115</v>
      </c>
    </row>
    <row r="40" spans="1:11" x14ac:dyDescent="0.3">
      <c r="A40" t="s">
        <v>40</v>
      </c>
      <c r="B40" t="s">
        <v>41</v>
      </c>
      <c r="C40" s="57" t="str">
        <f t="shared" si="0"/>
        <v>Thomas Steinacker</v>
      </c>
      <c r="F40" s="62">
        <v>9.8000000000000007</v>
      </c>
      <c r="G40" t="e">
        <f>VLOOKUP(C40,Teilnehmer!$A$1:$A$200,1,FALSE())</f>
        <v>#N/A</v>
      </c>
      <c r="H40">
        <f t="shared" si="2"/>
        <v>0</v>
      </c>
      <c r="J40">
        <v>9.8000000000000007</v>
      </c>
      <c r="K40" t="s">
        <v>115</v>
      </c>
    </row>
    <row r="41" spans="1:11" x14ac:dyDescent="0.3">
      <c r="A41" t="s">
        <v>62</v>
      </c>
      <c r="B41" t="s">
        <v>63</v>
      </c>
      <c r="C41" s="57" t="str">
        <f t="shared" si="0"/>
        <v>Emil Ortwein</v>
      </c>
      <c r="F41" s="62">
        <v>9.8000000000000007</v>
      </c>
      <c r="G41" t="e">
        <f>VLOOKUP(C41,Teilnehmer!$A$1:$A$200,1,FALSE())</f>
        <v>#N/A</v>
      </c>
      <c r="H41">
        <f t="shared" si="2"/>
        <v>1</v>
      </c>
      <c r="J41">
        <v>9.8000000000000007</v>
      </c>
      <c r="K41" t="s">
        <v>115</v>
      </c>
    </row>
    <row r="42" spans="1:11" x14ac:dyDescent="0.3">
      <c r="A42" t="s">
        <v>81</v>
      </c>
      <c r="B42" t="s">
        <v>82</v>
      </c>
      <c r="C42" s="57" t="str">
        <f t="shared" si="0"/>
        <v>Marie Scheuermann</v>
      </c>
      <c r="F42" s="62">
        <v>10</v>
      </c>
      <c r="G42" t="e">
        <f>VLOOKUP(C42,Teilnehmer!$A$1:$A$200,1,FALSE())</f>
        <v>#N/A</v>
      </c>
      <c r="H42">
        <f t="shared" si="2"/>
        <v>0</v>
      </c>
      <c r="J42">
        <v>10</v>
      </c>
      <c r="K42" t="s">
        <v>115</v>
      </c>
    </row>
    <row r="43" spans="1:11" x14ac:dyDescent="0.3">
      <c r="A43" t="s">
        <v>102</v>
      </c>
      <c r="B43" t="s">
        <v>103</v>
      </c>
      <c r="C43" s="57" t="str">
        <f t="shared" si="0"/>
        <v>Amelie Maiwald</v>
      </c>
      <c r="F43" s="62">
        <v>10</v>
      </c>
      <c r="G43" t="e">
        <f>VLOOKUP(C43,Teilnehmer!$A$1:$A$200,1,FALSE())</f>
        <v>#N/A</v>
      </c>
      <c r="H43">
        <f t="shared" si="2"/>
        <v>1</v>
      </c>
      <c r="J43">
        <v>10</v>
      </c>
      <c r="K43" t="s">
        <v>115</v>
      </c>
    </row>
    <row r="44" spans="1:11" x14ac:dyDescent="0.3">
      <c r="A44" t="s">
        <v>98</v>
      </c>
      <c r="B44" t="s">
        <v>99</v>
      </c>
      <c r="C44" s="57" t="str">
        <f t="shared" si="0"/>
        <v>Lisann Ahne</v>
      </c>
      <c r="F44" s="62">
        <v>10</v>
      </c>
      <c r="G44" t="e">
        <f>VLOOKUP(C44,Teilnehmer!$A$1:$A$200,1,FALSE())</f>
        <v>#N/A</v>
      </c>
      <c r="H44">
        <f t="shared" si="2"/>
        <v>0</v>
      </c>
      <c r="J44">
        <v>10</v>
      </c>
      <c r="K44" t="s">
        <v>115</v>
      </c>
    </row>
    <row r="45" spans="1:11" x14ac:dyDescent="0.3">
      <c r="A45" t="s">
        <v>127</v>
      </c>
      <c r="B45" t="s">
        <v>128</v>
      </c>
      <c r="C45" s="57" t="str">
        <f t="shared" si="0"/>
        <v>Sophie Eydt</v>
      </c>
      <c r="F45" s="62">
        <v>10.1</v>
      </c>
      <c r="G45" t="e">
        <f>VLOOKUP(C45,Teilnehmer!$A$1:$A$200,1,FALSE())</f>
        <v>#N/A</v>
      </c>
      <c r="H45">
        <f t="shared" si="2"/>
        <v>1</v>
      </c>
      <c r="J45">
        <v>10.1</v>
      </c>
      <c r="K45" t="s">
        <v>115</v>
      </c>
    </row>
    <row r="46" spans="1:11" x14ac:dyDescent="0.3">
      <c r="A46" t="s">
        <v>79</v>
      </c>
      <c r="B46" t="s">
        <v>80</v>
      </c>
      <c r="C46" s="57" t="str">
        <f t="shared" si="0"/>
        <v>Mila Jost</v>
      </c>
      <c r="F46" s="62">
        <v>10.199999999999999</v>
      </c>
      <c r="G46" t="e">
        <f>VLOOKUP(C46,Teilnehmer!$A$1:$A$200,1,FALSE())</f>
        <v>#N/A</v>
      </c>
      <c r="H46">
        <f t="shared" si="2"/>
        <v>0</v>
      </c>
      <c r="J46">
        <v>10.199999999999999</v>
      </c>
      <c r="K46" t="s">
        <v>115</v>
      </c>
    </row>
    <row r="47" spans="1:11" x14ac:dyDescent="0.3">
      <c r="A47" t="s">
        <v>144</v>
      </c>
      <c r="B47" t="s">
        <v>145</v>
      </c>
      <c r="C47" s="57" t="str">
        <f t="shared" si="0"/>
        <v>Thea Klug</v>
      </c>
      <c r="E47">
        <v>2015</v>
      </c>
      <c r="F47" s="62">
        <v>10.5</v>
      </c>
      <c r="G47" t="e">
        <f>VLOOKUP(C47,Teilnehmer!$A$1:$A$200,1,FALSE())</f>
        <v>#N/A</v>
      </c>
      <c r="H47">
        <f t="shared" si="2"/>
        <v>1</v>
      </c>
      <c r="J47">
        <v>10.5</v>
      </c>
      <c r="K47" t="s">
        <v>115</v>
      </c>
    </row>
    <row r="48" spans="1:11" x14ac:dyDescent="0.3">
      <c r="A48" t="s">
        <v>114</v>
      </c>
      <c r="B48" t="s">
        <v>146</v>
      </c>
      <c r="C48" s="57" t="str">
        <f t="shared" si="0"/>
        <v>Logan Penrod</v>
      </c>
      <c r="E48">
        <v>2014</v>
      </c>
      <c r="F48" s="62">
        <v>10.8</v>
      </c>
      <c r="G48" t="e">
        <f>VLOOKUP(C48,Teilnehmer!$A$1:$A$200,1,FALSE())</f>
        <v>#N/A</v>
      </c>
      <c r="H48">
        <f t="shared" si="2"/>
        <v>0</v>
      </c>
      <c r="J48">
        <v>10.8</v>
      </c>
      <c r="K48" t="s">
        <v>115</v>
      </c>
    </row>
    <row r="49" spans="1:11" x14ac:dyDescent="0.3">
      <c r="A49" t="s">
        <v>110</v>
      </c>
      <c r="B49" t="s">
        <v>111</v>
      </c>
      <c r="C49" s="57" t="str">
        <f t="shared" si="0"/>
        <v>Leonie Retzlaff</v>
      </c>
      <c r="F49" s="62">
        <v>10.9</v>
      </c>
      <c r="G49" t="e">
        <f>VLOOKUP(C49,Teilnehmer!$A$1:$A$200,1,FALSE())</f>
        <v>#N/A</v>
      </c>
      <c r="H49">
        <f t="shared" si="2"/>
        <v>1</v>
      </c>
      <c r="J49">
        <v>10.9</v>
      </c>
      <c r="K49" t="s">
        <v>115</v>
      </c>
    </row>
    <row r="50" spans="1:11" x14ac:dyDescent="0.3">
      <c r="A50" t="s">
        <v>112</v>
      </c>
      <c r="B50" t="s">
        <v>113</v>
      </c>
      <c r="C50" s="57" t="str">
        <f t="shared" si="0"/>
        <v>Annika Dickhaut</v>
      </c>
      <c r="F50" s="62">
        <v>11.8</v>
      </c>
      <c r="G50" t="e">
        <f>VLOOKUP(C50,Teilnehmer!$A$1:$A$200,1,FALSE())</f>
        <v>#N/A</v>
      </c>
      <c r="H50">
        <f t="shared" si="2"/>
        <v>0</v>
      </c>
      <c r="J50">
        <v>11.8</v>
      </c>
      <c r="K50" t="s">
        <v>115</v>
      </c>
    </row>
    <row r="51" spans="1:11" x14ac:dyDescent="0.3">
      <c r="A51" t="s">
        <v>108</v>
      </c>
      <c r="B51" t="s">
        <v>109</v>
      </c>
      <c r="C51" s="57" t="str">
        <f t="shared" si="0"/>
        <v>Helena Heddrich</v>
      </c>
      <c r="F51" s="62">
        <v>11.8</v>
      </c>
      <c r="G51" t="e">
        <f>VLOOKUP(C51,Teilnehmer!$A$1:$A$200,1,FALSE())</f>
        <v>#N/A</v>
      </c>
      <c r="H51">
        <f t="shared" si="2"/>
        <v>1</v>
      </c>
      <c r="J51">
        <v>11.8</v>
      </c>
      <c r="K51" t="s">
        <v>115</v>
      </c>
    </row>
    <row r="52" spans="1:11" x14ac:dyDescent="0.3">
      <c r="G52">
        <f>VLOOKUP(C52,Teilnehmer!$A$1:$A$200,1,FALSE())</f>
        <v>0</v>
      </c>
      <c r="H52">
        <f t="shared" si="2"/>
        <v>0</v>
      </c>
    </row>
    <row r="53" spans="1:11" x14ac:dyDescent="0.3">
      <c r="G53">
        <f>VLOOKUP(C53,Teilnehmer!$A$1:$A$200,1,FALSE())</f>
        <v>0</v>
      </c>
      <c r="H53">
        <f t="shared" si="2"/>
        <v>1</v>
      </c>
    </row>
    <row r="54" spans="1:11" x14ac:dyDescent="0.3">
      <c r="G54">
        <f>VLOOKUP(C54,Teilnehmer!$A$1:$A$200,1,FALSE())</f>
        <v>0</v>
      </c>
      <c r="H54">
        <f t="shared" si="2"/>
        <v>0</v>
      </c>
    </row>
    <row r="55" spans="1:11" x14ac:dyDescent="0.3">
      <c r="G55" s="62">
        <f>VLOOKUP(C55,Teilnehmer!$A$1:$A$200,1,FALSE())</f>
        <v>0</v>
      </c>
      <c r="H55" s="62">
        <f t="shared" si="2"/>
        <v>1</v>
      </c>
    </row>
    <row r="56" spans="1:11" x14ac:dyDescent="0.3">
      <c r="G56" s="62">
        <f>VLOOKUP(C56,Teilnehmer!$A$1:$A$200,1,FALSE())</f>
        <v>0</v>
      </c>
      <c r="H56" s="62">
        <f t="shared" si="2"/>
        <v>0</v>
      </c>
    </row>
    <row r="57" spans="1:11" x14ac:dyDescent="0.3">
      <c r="G57" s="62">
        <f>VLOOKUP(C57,Teilnehmer!$A$1:$A$200,1,FALSE())</f>
        <v>0</v>
      </c>
      <c r="H57" s="62">
        <f t="shared" si="2"/>
        <v>1</v>
      </c>
    </row>
    <row r="58" spans="1:11" x14ac:dyDescent="0.3">
      <c r="G58" s="62">
        <f>VLOOKUP(C58,Teilnehmer!$A$1:$A$200,1,FALSE())</f>
        <v>0</v>
      </c>
      <c r="H58" s="62">
        <f t="shared" si="2"/>
        <v>0</v>
      </c>
    </row>
    <row r="59" spans="1:11" x14ac:dyDescent="0.3">
      <c r="G59" s="62">
        <f>VLOOKUP(C59,Teilnehmer!$A$1:$A$200,1,FALSE())</f>
        <v>0</v>
      </c>
      <c r="H59" s="62">
        <f t="shared" si="2"/>
        <v>1</v>
      </c>
    </row>
    <row r="60" spans="1:11" x14ac:dyDescent="0.3">
      <c r="G60" s="62">
        <f>VLOOKUP(C60,Teilnehmer!$A$1:$A$200,1,FALSE())</f>
        <v>0</v>
      </c>
      <c r="H60" s="62">
        <f t="shared" si="2"/>
        <v>0</v>
      </c>
    </row>
    <row r="61" spans="1:11" x14ac:dyDescent="0.3">
      <c r="G61" s="62">
        <f>VLOOKUP(C61,Teilnehmer!$A$1:$A$200,1,FALSE())</f>
        <v>0</v>
      </c>
      <c r="H61" s="62">
        <f t="shared" si="2"/>
        <v>1</v>
      </c>
    </row>
    <row r="62" spans="1:11" x14ac:dyDescent="0.3">
      <c r="G62" s="62">
        <f>VLOOKUP(C62,Teilnehmer!$A$1:$A$200,1,FALSE())</f>
        <v>0</v>
      </c>
      <c r="H62" s="62">
        <f t="shared" si="2"/>
        <v>0</v>
      </c>
    </row>
    <row r="63" spans="1:11" x14ac:dyDescent="0.3">
      <c r="G63" s="62">
        <f>VLOOKUP(C63,Teilnehmer!$A$1:$A$200,1,FALSE())</f>
        <v>0</v>
      </c>
      <c r="H63" s="62">
        <f t="shared" si="2"/>
        <v>1</v>
      </c>
    </row>
    <row r="64" spans="1:11" x14ac:dyDescent="0.3">
      <c r="G64" s="62">
        <f>VLOOKUP(C64,Teilnehmer!$A$1:$A$200,1,FALSE())</f>
        <v>0</v>
      </c>
      <c r="H64" s="62">
        <f t="shared" si="2"/>
        <v>0</v>
      </c>
    </row>
    <row r="65" spans="7:8" x14ac:dyDescent="0.3">
      <c r="G65" s="62">
        <f>VLOOKUP(C65,Teilnehmer!$A$1:$A$200,1,FALSE())</f>
        <v>0</v>
      </c>
      <c r="H65" s="62">
        <f t="shared" si="2"/>
        <v>1</v>
      </c>
    </row>
    <row r="66" spans="7:8" x14ac:dyDescent="0.3">
      <c r="G66" s="62">
        <f>VLOOKUP(C66,Teilnehmer!$A$1:$A$200,1,FALSE())</f>
        <v>0</v>
      </c>
      <c r="H66" s="62">
        <f t="shared" si="2"/>
        <v>0</v>
      </c>
    </row>
    <row r="67" spans="7:8" x14ac:dyDescent="0.3">
      <c r="G67" s="62">
        <f>VLOOKUP(C67,Teilnehmer!$A$1:$A$200,1,FALSE())</f>
        <v>0</v>
      </c>
      <c r="H67" s="62">
        <f t="shared" si="2"/>
        <v>1</v>
      </c>
    </row>
    <row r="68" spans="7:8" x14ac:dyDescent="0.3">
      <c r="G68" s="62">
        <f>VLOOKUP(C68,Teilnehmer!$A$1:$A$200,1,FALSE())</f>
        <v>0</v>
      </c>
      <c r="H68" s="62">
        <f t="shared" si="2"/>
        <v>0</v>
      </c>
    </row>
    <row r="69" spans="7:8" x14ac:dyDescent="0.3">
      <c r="G69" s="62">
        <f>VLOOKUP(C69,Teilnehmer!$A$1:$A$200,1,FALSE())</f>
        <v>0</v>
      </c>
      <c r="H69" s="62">
        <f t="shared" si="2"/>
        <v>1</v>
      </c>
    </row>
    <row r="70" spans="7:8" x14ac:dyDescent="0.3">
      <c r="G70" s="62">
        <f>VLOOKUP(C70,Teilnehmer!$A$1:$A$200,1,FALSE())</f>
        <v>0</v>
      </c>
      <c r="H70" s="62">
        <f t="shared" si="2"/>
        <v>0</v>
      </c>
    </row>
    <row r="71" spans="7:8" x14ac:dyDescent="0.3">
      <c r="G71" s="62">
        <f>VLOOKUP(C71,Teilnehmer!$A$1:$A$200,1,FALSE())</f>
        <v>0</v>
      </c>
      <c r="H71" s="62">
        <f t="shared" si="2"/>
        <v>1</v>
      </c>
    </row>
    <row r="72" spans="7:8" x14ac:dyDescent="0.3">
      <c r="G72" s="62">
        <f>VLOOKUP(C72,Teilnehmer!$A$1:$A$200,1,FALSE())</f>
        <v>0</v>
      </c>
      <c r="H72" s="62">
        <f t="shared" si="2"/>
        <v>0</v>
      </c>
    </row>
    <row r="73" spans="7:8" x14ac:dyDescent="0.3">
      <c r="G73" s="62">
        <f>VLOOKUP(C73,Teilnehmer!$A$1:$A$200,1,FALSE())</f>
        <v>0</v>
      </c>
      <c r="H73" s="62">
        <f t="shared" si="2"/>
        <v>1</v>
      </c>
    </row>
    <row r="74" spans="7:8" x14ac:dyDescent="0.3">
      <c r="G74" s="62">
        <f>VLOOKUP(C74,Teilnehmer!$A$1:$A$200,1,FALSE())</f>
        <v>0</v>
      </c>
      <c r="H74" s="62">
        <f t="shared" si="2"/>
        <v>0</v>
      </c>
    </row>
    <row r="75" spans="7:8" x14ac:dyDescent="0.3">
      <c r="G75" s="62">
        <f>VLOOKUP(C75,Teilnehmer!$A$1:$A$200,1,FALSE())</f>
        <v>0</v>
      </c>
      <c r="H75" s="62">
        <f t="shared" si="2"/>
        <v>1</v>
      </c>
    </row>
    <row r="76" spans="7:8" x14ac:dyDescent="0.3">
      <c r="G76" s="62">
        <f>VLOOKUP(C76,Teilnehmer!$A$1:$A$200,1,FALSE())</f>
        <v>0</v>
      </c>
      <c r="H76" s="62">
        <f t="shared" si="2"/>
        <v>0</v>
      </c>
    </row>
    <row r="77" spans="7:8" x14ac:dyDescent="0.3">
      <c r="G77" s="62">
        <f>VLOOKUP(C77,Teilnehmer!$A$1:$A$200,1,FALSE())</f>
        <v>0</v>
      </c>
      <c r="H77" s="62">
        <f t="shared" si="2"/>
        <v>1</v>
      </c>
    </row>
    <row r="78" spans="7:8" x14ac:dyDescent="0.3">
      <c r="G78" s="62">
        <f>VLOOKUP(C78,Teilnehmer!$A$1:$A$200,1,FALSE())</f>
        <v>0</v>
      </c>
      <c r="H78" s="62">
        <f t="shared" si="2"/>
        <v>0</v>
      </c>
    </row>
    <row r="79" spans="7:8" x14ac:dyDescent="0.3">
      <c r="G79" s="62">
        <f>VLOOKUP(C79,Teilnehmer!$A$1:$A$200,1,FALSE())</f>
        <v>0</v>
      </c>
      <c r="H79" s="62">
        <f t="shared" si="2"/>
        <v>1</v>
      </c>
    </row>
    <row r="80" spans="7:8" x14ac:dyDescent="0.3">
      <c r="G80" s="62">
        <f>VLOOKUP(C80,Teilnehmer!$A$1:$A$200,1,FALSE())</f>
        <v>0</v>
      </c>
      <c r="H80" s="62">
        <f t="shared" si="2"/>
        <v>0</v>
      </c>
    </row>
    <row r="81" spans="7:8" x14ac:dyDescent="0.3">
      <c r="G81" s="62">
        <f>VLOOKUP(C81,Teilnehmer!$A$1:$A$200,1,FALSE())</f>
        <v>0</v>
      </c>
      <c r="H81" s="62">
        <f t="shared" si="2"/>
        <v>1</v>
      </c>
    </row>
    <row r="82" spans="7:8" x14ac:dyDescent="0.3">
      <c r="G82" s="62">
        <f>VLOOKUP(C82,Teilnehmer!$A$1:$A$200,1,FALSE())</f>
        <v>0</v>
      </c>
      <c r="H82" s="62">
        <f t="shared" si="2"/>
        <v>0</v>
      </c>
    </row>
    <row r="83" spans="7:8" x14ac:dyDescent="0.3">
      <c r="G83" s="62">
        <f>VLOOKUP(C83,Teilnehmer!$A$1:$A$200,1,FALSE())</f>
        <v>0</v>
      </c>
      <c r="H83" s="62">
        <f t="shared" si="2"/>
        <v>1</v>
      </c>
    </row>
    <row r="84" spans="7:8" x14ac:dyDescent="0.3">
      <c r="G84" s="62">
        <f>VLOOKUP(C84,Teilnehmer!$A$1:$A$200,1,FALSE())</f>
        <v>0</v>
      </c>
      <c r="H84" s="62">
        <f t="shared" si="2"/>
        <v>0</v>
      </c>
    </row>
    <row r="85" spans="7:8" x14ac:dyDescent="0.3">
      <c r="G85" s="62">
        <f>VLOOKUP(C85,Teilnehmer!$A$1:$A$200,1,FALSE())</f>
        <v>0</v>
      </c>
      <c r="H85" s="62">
        <f t="shared" si="2"/>
        <v>1</v>
      </c>
    </row>
    <row r="86" spans="7:8" x14ac:dyDescent="0.3">
      <c r="G86" s="62">
        <f>VLOOKUP(C86,Teilnehmer!$A$1:$A$200,1,FALSE())</f>
        <v>0</v>
      </c>
      <c r="H86" s="62">
        <f t="shared" si="2"/>
        <v>0</v>
      </c>
    </row>
    <row r="87" spans="7:8" x14ac:dyDescent="0.3">
      <c r="G87" s="62">
        <f>VLOOKUP(C87,Teilnehmer!$A$1:$A$200,1,FALSE())</f>
        <v>0</v>
      </c>
      <c r="H87" s="62">
        <f t="shared" si="2"/>
        <v>1</v>
      </c>
    </row>
    <row r="88" spans="7:8" x14ac:dyDescent="0.3">
      <c r="G88" s="62">
        <f>VLOOKUP(C88,Teilnehmer!$A$1:$A$200,1,FALSE())</f>
        <v>0</v>
      </c>
      <c r="H88" s="62">
        <f t="shared" si="2"/>
        <v>0</v>
      </c>
    </row>
    <row r="89" spans="7:8" x14ac:dyDescent="0.3">
      <c r="G89" s="62">
        <f>VLOOKUP(C89,Teilnehmer!$A$1:$A$200,1,FALSE())</f>
        <v>0</v>
      </c>
      <c r="H89" s="62">
        <f t="shared" si="2"/>
        <v>1</v>
      </c>
    </row>
    <row r="90" spans="7:8" x14ac:dyDescent="0.3">
      <c r="G90" s="62">
        <f>VLOOKUP(C90,Teilnehmer!$A$1:$A$200,1,FALSE())</f>
        <v>0</v>
      </c>
      <c r="H90" s="62">
        <f t="shared" si="2"/>
        <v>0</v>
      </c>
    </row>
    <row r="91" spans="7:8" x14ac:dyDescent="0.3">
      <c r="G91" s="62">
        <f>VLOOKUP(C91,Teilnehmer!$A$1:$A$200,1,FALSE())</f>
        <v>0</v>
      </c>
      <c r="H91" s="62">
        <f t="shared" si="2"/>
        <v>1</v>
      </c>
    </row>
    <row r="92" spans="7:8" x14ac:dyDescent="0.3">
      <c r="G92" s="62">
        <f>VLOOKUP(C92,Teilnehmer!$A$1:$A$200,1,FALSE())</f>
        <v>0</v>
      </c>
      <c r="H92" s="62">
        <f t="shared" si="2"/>
        <v>0</v>
      </c>
    </row>
    <row r="93" spans="7:8" x14ac:dyDescent="0.3">
      <c r="G93" s="62">
        <f>VLOOKUP(C93,Teilnehmer!$A$1:$A$200,1,FALSE())</f>
        <v>0</v>
      </c>
      <c r="H93" s="62">
        <f t="shared" si="2"/>
        <v>1</v>
      </c>
    </row>
    <row r="94" spans="7:8" x14ac:dyDescent="0.3">
      <c r="G94" s="62">
        <f>VLOOKUP(C94,Teilnehmer!$A$1:$A$200,1,FALSE())</f>
        <v>0</v>
      </c>
      <c r="H94" s="62">
        <f t="shared" si="2"/>
        <v>0</v>
      </c>
    </row>
    <row r="95" spans="7:8" x14ac:dyDescent="0.3">
      <c r="G95" s="62">
        <f>VLOOKUP(C95,Teilnehmer!$A$1:$A$200,1,FALSE())</f>
        <v>0</v>
      </c>
      <c r="H95" s="62">
        <f t="shared" si="2"/>
        <v>1</v>
      </c>
    </row>
    <row r="96" spans="7:8" x14ac:dyDescent="0.3">
      <c r="G96" s="62">
        <f>VLOOKUP(C96,Teilnehmer!$A$1:$A$200,1,FALSE())</f>
        <v>0</v>
      </c>
      <c r="H96" s="62">
        <f t="shared" si="2"/>
        <v>0</v>
      </c>
    </row>
    <row r="97" spans="7:8" x14ac:dyDescent="0.3">
      <c r="G97" s="62">
        <f>VLOOKUP(C97,Teilnehmer!$A$1:$A$200,1,FALSE())</f>
        <v>0</v>
      </c>
      <c r="H97" s="62">
        <f t="shared" si="2"/>
        <v>1</v>
      </c>
    </row>
    <row r="98" spans="7:8" x14ac:dyDescent="0.3">
      <c r="G98" s="62">
        <f>VLOOKUP(C98,Teilnehmer!$A$1:$A$200,1,FALSE())</f>
        <v>0</v>
      </c>
      <c r="H98" s="62">
        <f t="shared" ref="H98:H101" si="3">MOD(ROW(),2)</f>
        <v>0</v>
      </c>
    </row>
    <row r="99" spans="7:8" x14ac:dyDescent="0.3">
      <c r="G99" s="62">
        <f>VLOOKUP(C99,Teilnehmer!$A$1:$A$200,1,FALSE())</f>
        <v>0</v>
      </c>
      <c r="H99" s="62">
        <f t="shared" si="3"/>
        <v>1</v>
      </c>
    </row>
    <row r="100" spans="7:8" x14ac:dyDescent="0.3">
      <c r="G100" s="62">
        <f>VLOOKUP(C100,Teilnehmer!$A$1:$A$200,1,FALSE())</f>
        <v>0</v>
      </c>
      <c r="H100" s="62">
        <f t="shared" si="3"/>
        <v>0</v>
      </c>
    </row>
    <row r="101" spans="7:8" x14ac:dyDescent="0.3">
      <c r="G101" s="62">
        <f>VLOOKUP(C101,Teilnehmer!$A$1:$A$200,1,FALSE())</f>
        <v>0</v>
      </c>
      <c r="H101" s="62">
        <f t="shared" si="3"/>
        <v>1</v>
      </c>
    </row>
  </sheetData>
  <autoFilter ref="A1:F30" xr:uid="{00000000-0009-0000-0000-000008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M9</vt:lpstr>
      <vt:lpstr>M8</vt:lpstr>
      <vt:lpstr>W9</vt:lpstr>
      <vt:lpstr>W8</vt:lpstr>
      <vt:lpstr>Teilnehmer</vt:lpstr>
      <vt:lpstr>Punktezuordnung</vt:lpstr>
      <vt:lpstr>ALS_1</vt:lpstr>
      <vt:lpstr>ALS_2</vt:lpstr>
      <vt:lpstr>FRI_1</vt:lpstr>
      <vt:lpstr>FRI_2</vt:lpstr>
      <vt:lpstr>NIA_1</vt:lpstr>
      <vt:lpstr>NIA_2</vt:lpstr>
      <vt:lpstr>STO_1</vt:lpstr>
      <vt:lpstr>STO_2</vt:lpstr>
      <vt:lpstr>ANG_1</vt:lpstr>
      <vt:lpstr>ANG_2</vt:lpstr>
      <vt:lpstr>LAT_1</vt:lpstr>
      <vt:lpstr>LAT_2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8</cp:revision>
  <cp:lastPrinted>2026-05-06T08:23:19Z</cp:lastPrinted>
  <dcterms:created xsi:type="dcterms:W3CDTF">2020-03-10T10:37:25Z</dcterms:created>
  <dcterms:modified xsi:type="dcterms:W3CDTF">2026-06-23T19:07:24Z</dcterms:modified>
  <dc:language>de-DE</dc:language>
</cp:coreProperties>
</file>